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7D6071A2-9A4C-49BB-994E-8961F4418792}" xr6:coauthVersionLast="46" xr6:coauthVersionMax="46" xr10:uidLastSave="{00000000-0000-0000-0000-000000000000}"/>
  <bookViews>
    <workbookView xWindow="-120" yWindow="-120" windowWidth="19440" windowHeight="10440" activeTab="4" xr2:uid="{00000000-000D-0000-FFFF-FFFF00000000}"/>
  </bookViews>
  <sheets>
    <sheet name="Auburn_RCP Seats and Rates" sheetId="7" r:id="rId1"/>
    <sheet name="SCO_RCP Seats and Rates" sheetId="5" r:id="rId2"/>
    <sheet name="Tuskegee_RCP Seats and Rates" sheetId="8" r:id="rId3"/>
    <sheet name="UAB_RCP Seats and Rates" sheetId="1" r:id="rId4"/>
    <sheet name="RCP Total_Programs and States" sheetId="6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6" i="8"/>
  <c r="G26" i="5"/>
  <c r="G26" i="7"/>
  <c r="G24" i="7"/>
  <c r="F31" i="6"/>
  <c r="E31" i="6"/>
  <c r="D31" i="6"/>
  <c r="C31" i="6"/>
  <c r="B31" i="6"/>
  <c r="F15" i="6"/>
  <c r="E15" i="6"/>
  <c r="D15" i="6"/>
  <c r="C15" i="6"/>
  <c r="B15" i="6"/>
  <c r="G21" i="1"/>
  <c r="G22" i="1" s="1"/>
  <c r="G24" i="1"/>
  <c r="G25" i="1" s="1"/>
  <c r="G12" i="1"/>
  <c r="G13" i="1" s="1"/>
  <c r="G15" i="1"/>
  <c r="G16" i="1" s="1"/>
  <c r="G18" i="1"/>
  <c r="G19" i="1" s="1"/>
  <c r="G18" i="8" l="1"/>
  <c r="G18" i="5"/>
  <c r="G18" i="7"/>
  <c r="G19" i="8" l="1"/>
  <c r="G19" i="5"/>
  <c r="G19" i="7"/>
  <c r="G15" i="5" l="1"/>
  <c r="G16" i="5" s="1"/>
  <c r="G15" i="7"/>
  <c r="G16" i="7" s="1"/>
  <c r="G15" i="8"/>
  <c r="G16" i="8" s="1"/>
  <c r="G12" i="8" l="1"/>
  <c r="G13" i="8" s="1"/>
  <c r="G12" i="5"/>
  <c r="G13" i="5" s="1"/>
  <c r="G12" i="7"/>
  <c r="G13" i="7" s="1"/>
  <c r="G24" i="8" l="1"/>
  <c r="G25" i="8" s="1"/>
  <c r="G21" i="8"/>
  <c r="G22" i="8" s="1"/>
  <c r="G25" i="7" l="1"/>
  <c r="G21" i="7"/>
  <c r="G22" i="7" s="1"/>
  <c r="G24" i="5" l="1"/>
  <c r="G25" i="5" s="1"/>
  <c r="G21" i="5"/>
  <c r="G22" i="5" s="1"/>
</calcChain>
</file>

<file path=xl/sharedStrings.xml><?xml version="1.0" encoding="utf-8"?>
<sst xmlns="http://schemas.openxmlformats.org/spreadsheetml/2006/main" count="157" uniqueCount="56">
  <si>
    <t>SREB Regional Contract Program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</si>
  <si>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</si>
  <si>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</si>
  <si>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</si>
  <si>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</si>
  <si>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</si>
  <si>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</si>
  <si>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</si>
  <si>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</si>
  <si>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</si>
  <si>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</si>
  <si>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</si>
  <si>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</si>
  <si>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</si>
  <si>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</si>
  <si>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</si>
  <si>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</si>
  <si>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</si>
  <si>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</si>
  <si>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</si>
  <si>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</si>
  <si>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</si>
  <si>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</si>
  <si>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</si>
  <si>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 xml:space="preserve">SREB Regional Contract Program        </t>
  </si>
  <si>
    <t xml:space="preserve">History and Statistics </t>
  </si>
  <si>
    <t>Southern College of Optometry</t>
  </si>
  <si>
    <t>Auburn University</t>
  </si>
  <si>
    <t>Optomerty</t>
  </si>
  <si>
    <t>Tuskegee University</t>
  </si>
  <si>
    <t>The University of Alabama at Birmingham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</si>
  <si>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</si>
  <si>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</si>
  <si>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</si>
  <si>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2018-2019 Institutional Tuition Earned from Participating State:</t>
  </si>
  <si>
    <t>5-year Total Institutional Tuition Earned:</t>
  </si>
  <si>
    <t>2016-2017 Institutional Tuition Earned from Participating State:</t>
  </si>
  <si>
    <t>2017-2018 Institutional Tuition Earned from Participating State:</t>
  </si>
  <si>
    <t>2019-20</t>
  </si>
  <si>
    <t>2016-17</t>
  </si>
  <si>
    <t>2017-18</t>
  </si>
  <si>
    <t>2018-19</t>
  </si>
  <si>
    <t>2019-2020 Institutional Tuition Earned from Participating State:</t>
  </si>
  <si>
    <t>5-year History and Statistics</t>
  </si>
  <si>
    <t>2020-21</t>
  </si>
  <si>
    <t>2019-2020</t>
  </si>
  <si>
    <t>Per SREB records, Auburn University renewed its master RCP contract effective July 1 of Academic Year 2018-2019. Following are the RCP statistics per academic year for the last 5 academic years:</t>
  </si>
  <si>
    <t>2020-2021 Institutional Tuition Earned from Participating State:</t>
  </si>
  <si>
    <t>2016-2017 Institutional Tuition Earned:</t>
  </si>
  <si>
    <t>2017-2018 Institutional Tuition Earned:</t>
  </si>
  <si>
    <t>2018-2019 Institutional Tuition Earned:</t>
  </si>
  <si>
    <t>2019-2020 Institutional Tuition Earned:</t>
  </si>
  <si>
    <t>2020-2021 Institutional Tuition Earned:</t>
  </si>
  <si>
    <t>Per SREB records, Southern College of Optometry renewed its master RCP contract effective July 1 of Academic Year 2018-2019. Following are the RCP statistics per academic year for the last 5 academic years:</t>
  </si>
  <si>
    <t>Per SREB records, Tuskegee University renewed its master RCP contract effective July 1 of Academic Year 2018-2019. Following are the RCP statistics per academic year for the last 5 academic years:</t>
  </si>
  <si>
    <t>Per SREB records, University of Alabam at Birmingham renewed its master RCP contract effective July 1 of Academic Year 2018-2019. Following are the RCP statistics per academic year for the last 5 academic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</si>
</sst>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0" xfId="0" applyFont="1"/>
    <xf numFmtId="164" fontId="3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2" xfId="0" applyFont="1" applyBorder="1"/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/>
    <xf numFmtId="0" fontId="7" fillId="0" borderId="7" xfId="0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" fillId="0" borderId="8" xfId="0" applyFont="1" applyBorder="1"/>
    <xf numFmtId="164" fontId="3" fillId="0" borderId="9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Normal="100" workbookViewId="0">
      <selection activeCell="G26" sqref="G26"/>
    </sheetView>
  </sheetViews>
  <sheetFormatPr defaultColWidth="9.140625"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81" t="s">
        <v>24</v>
      </c>
      <c r="B1" s="81"/>
      <c r="C1" s="81"/>
      <c r="D1" s="81"/>
      <c r="E1" s="81"/>
      <c r="F1" s="81"/>
      <c r="G1" s="81"/>
      <c r="H1" s="4"/>
      <c r="I1" s="4"/>
    </row>
    <row r="2" spans="1:9" ht="15" customHeight="1" x14ac:dyDescent="0.2">
      <c r="A2" s="81" t="s">
        <v>27</v>
      </c>
      <c r="B2" s="81"/>
      <c r="C2" s="81"/>
      <c r="D2" s="81"/>
      <c r="E2" s="81"/>
      <c r="F2" s="81"/>
      <c r="G2" s="81"/>
      <c r="H2" s="4"/>
      <c r="I2" s="4"/>
    </row>
    <row r="3" spans="1:9" ht="15" customHeight="1" x14ac:dyDescent="0.2">
      <c r="A3" s="81" t="s">
        <v>25</v>
      </c>
      <c r="B3" s="81"/>
      <c r="C3" s="81"/>
      <c r="D3" s="81"/>
      <c r="E3" s="81"/>
      <c r="F3" s="81"/>
      <c r="G3" s="81"/>
      <c r="H3" s="4"/>
      <c r="I3" s="4"/>
    </row>
    <row r="4" spans="1:9" ht="15" customHeight="1" x14ac:dyDescent="0.2">
      <c r="A4" s="81"/>
      <c r="B4" s="81"/>
      <c r="C4" s="81"/>
      <c r="D4" s="81"/>
      <c r="E4" s="81"/>
      <c r="F4" s="81"/>
      <c r="G4" s="81"/>
      <c r="H4" s="4"/>
      <c r="I4" s="4"/>
    </row>
    <row r="5" spans="1:9" ht="15" customHeight="1" x14ac:dyDescent="0.2">
      <c r="A5" s="86" t="s">
        <v>46</v>
      </c>
      <c r="B5" s="86"/>
      <c r="C5" s="86"/>
      <c r="D5" s="86"/>
      <c r="E5" s="86"/>
      <c r="F5" s="86"/>
      <c r="G5" s="86"/>
      <c r="H5" s="3"/>
    </row>
    <row r="6" spans="1:9" ht="15" customHeight="1" x14ac:dyDescent="0.2">
      <c r="A6" s="86"/>
      <c r="B6" s="86"/>
      <c r="C6" s="86"/>
      <c r="D6" s="86"/>
      <c r="E6" s="86"/>
      <c r="F6" s="86"/>
      <c r="G6" s="86"/>
      <c r="H6" s="3"/>
    </row>
    <row r="7" spans="1:9" ht="15" customHeight="1" x14ac:dyDescent="0.2">
      <c r="A7" s="86"/>
      <c r="B7" s="86"/>
      <c r="C7" s="86"/>
      <c r="D7" s="86"/>
      <c r="E7" s="86"/>
      <c r="F7" s="86"/>
      <c r="G7" s="86"/>
      <c r="H7" s="3"/>
    </row>
    <row r="8" spans="1:9" ht="15" customHeight="1" x14ac:dyDescent="0.2"/>
    <row r="9" spans="1:9" ht="15" customHeight="1" x14ac:dyDescent="0.2">
      <c r="A9" s="82" t="s">
        <v>1</v>
      </c>
      <c r="B9" s="82" t="s">
        <v>2</v>
      </c>
      <c r="C9" s="82" t="s">
        <v>3</v>
      </c>
      <c r="D9" s="82" t="s">
        <v>4</v>
      </c>
      <c r="E9" s="82" t="s">
        <v>5</v>
      </c>
      <c r="F9" s="82" t="s">
        <v>11</v>
      </c>
      <c r="G9" s="82" t="s">
        <v>9</v>
      </c>
    </row>
    <row r="10" spans="1:9" ht="15" customHeight="1" x14ac:dyDescent="0.2">
      <c r="A10" s="82"/>
      <c r="B10" s="82"/>
      <c r="C10" s="82"/>
      <c r="D10" s="82"/>
      <c r="E10" s="82"/>
      <c r="F10" s="82"/>
      <c r="G10" s="82"/>
    </row>
    <row r="11" spans="1:9" ht="15" customHeight="1" x14ac:dyDescent="0.2">
      <c r="A11" s="82"/>
      <c r="B11" s="82"/>
      <c r="C11" s="82"/>
      <c r="D11" s="82"/>
      <c r="E11" s="82"/>
      <c r="F11" s="82"/>
      <c r="G11" s="82"/>
    </row>
    <row r="12" spans="1:9" ht="15" customHeight="1" x14ac:dyDescent="0.2">
      <c r="A12" s="37" t="s">
        <v>39</v>
      </c>
      <c r="B12" s="37" t="s">
        <v>6</v>
      </c>
      <c r="C12" s="37" t="s">
        <v>7</v>
      </c>
      <c r="D12" s="37">
        <v>151</v>
      </c>
      <c r="E12" s="38">
        <v>31100</v>
      </c>
      <c r="F12" s="38">
        <v>29100</v>
      </c>
      <c r="G12" s="14">
        <f>F12*D12</f>
        <v>4394100</v>
      </c>
    </row>
    <row r="13" spans="1:9" ht="15" customHeight="1" x14ac:dyDescent="0.2">
      <c r="A13" s="39"/>
      <c r="B13" s="36"/>
      <c r="C13" s="36"/>
      <c r="D13" s="36"/>
      <c r="E13" s="36"/>
      <c r="F13" s="50" t="s">
        <v>48</v>
      </c>
      <c r="G13" s="51">
        <f>G12</f>
        <v>4394100</v>
      </c>
    </row>
    <row r="14" spans="1:9" ht="15" customHeight="1" x14ac:dyDescent="0.2">
      <c r="A14" s="54"/>
      <c r="B14" s="55"/>
      <c r="C14" s="55"/>
      <c r="D14" s="55"/>
      <c r="E14" s="55"/>
      <c r="F14" s="56"/>
      <c r="G14" s="51"/>
    </row>
    <row r="15" spans="1:9" ht="15" customHeight="1" x14ac:dyDescent="0.2">
      <c r="A15" s="37" t="s">
        <v>40</v>
      </c>
      <c r="B15" s="37" t="s">
        <v>6</v>
      </c>
      <c r="C15" s="37" t="s">
        <v>7</v>
      </c>
      <c r="D15" s="37">
        <v>152</v>
      </c>
      <c r="E15" s="38">
        <v>32600</v>
      </c>
      <c r="F15" s="38">
        <v>30500</v>
      </c>
      <c r="G15" s="14">
        <f>F15*D15</f>
        <v>4636000</v>
      </c>
    </row>
    <row r="16" spans="1:9" s="8" customFormat="1" ht="15" customHeight="1" x14ac:dyDescent="0.25">
      <c r="A16" s="23"/>
      <c r="B16" s="36"/>
      <c r="C16" s="36"/>
      <c r="D16" s="36"/>
      <c r="E16" s="36"/>
      <c r="F16" s="50" t="s">
        <v>49</v>
      </c>
      <c r="G16" s="52">
        <f>G15</f>
        <v>4636000</v>
      </c>
    </row>
    <row r="17" spans="1:8" ht="15" customHeight="1" x14ac:dyDescent="0.2">
      <c r="A17" s="83"/>
      <c r="B17" s="84"/>
      <c r="C17" s="84"/>
      <c r="D17" s="84"/>
      <c r="E17" s="84"/>
      <c r="F17" s="84"/>
      <c r="G17" s="85"/>
    </row>
    <row r="18" spans="1:8" ht="15" customHeight="1" x14ac:dyDescent="0.2">
      <c r="A18" s="13" t="s">
        <v>41</v>
      </c>
      <c r="B18" s="13" t="s">
        <v>6</v>
      </c>
      <c r="C18" s="13" t="s">
        <v>7</v>
      </c>
      <c r="D18" s="13">
        <v>152</v>
      </c>
      <c r="E18" s="14">
        <v>33500</v>
      </c>
      <c r="F18" s="14">
        <v>31000</v>
      </c>
      <c r="G18" s="14">
        <f>D18*F18</f>
        <v>4712000</v>
      </c>
      <c r="H18" s="35"/>
    </row>
    <row r="19" spans="1:8" ht="15" customHeight="1" x14ac:dyDescent="0.2">
      <c r="A19" s="23"/>
      <c r="B19" s="31"/>
      <c r="C19" s="31"/>
      <c r="D19" s="31"/>
      <c r="E19" s="31"/>
      <c r="F19" s="53" t="s">
        <v>50</v>
      </c>
      <c r="G19" s="51">
        <f>G18</f>
        <v>4712000</v>
      </c>
    </row>
    <row r="20" spans="1:8" ht="15" customHeight="1" x14ac:dyDescent="0.2">
      <c r="A20" s="33"/>
      <c r="B20" s="34"/>
      <c r="C20" s="34"/>
      <c r="D20" s="34"/>
      <c r="E20" s="34"/>
      <c r="F20" s="34"/>
      <c r="G20" s="30"/>
    </row>
    <row r="21" spans="1:8" ht="15" customHeight="1" x14ac:dyDescent="0.2">
      <c r="A21" s="37" t="s">
        <v>38</v>
      </c>
      <c r="B21" s="37" t="s">
        <v>6</v>
      </c>
      <c r="C21" s="37" t="s">
        <v>7</v>
      </c>
      <c r="D21" s="37">
        <v>151</v>
      </c>
      <c r="E21" s="38">
        <v>31000</v>
      </c>
      <c r="F21" s="38"/>
      <c r="G21" s="14">
        <f t="shared" ref="G21" si="0">E21*D21</f>
        <v>4681000</v>
      </c>
    </row>
    <row r="22" spans="1:8" ht="15" customHeight="1" x14ac:dyDescent="0.2">
      <c r="A22" s="39"/>
      <c r="B22" s="36"/>
      <c r="C22" s="36"/>
      <c r="D22" s="36"/>
      <c r="E22" s="36"/>
      <c r="F22" s="50" t="s">
        <v>51</v>
      </c>
      <c r="G22" s="51">
        <f>G21</f>
        <v>4681000</v>
      </c>
    </row>
    <row r="23" spans="1:8" ht="15" customHeight="1" x14ac:dyDescent="0.2">
      <c r="A23" s="54"/>
      <c r="B23" s="55"/>
      <c r="C23" s="55"/>
      <c r="D23" s="55"/>
      <c r="E23" s="55"/>
      <c r="F23" s="56"/>
      <c r="G23" s="51"/>
    </row>
    <row r="24" spans="1:8" ht="15" customHeight="1" x14ac:dyDescent="0.2">
      <c r="A24" s="37" t="s">
        <v>44</v>
      </c>
      <c r="B24" s="37" t="s">
        <v>6</v>
      </c>
      <c r="C24" s="37" t="s">
        <v>7</v>
      </c>
      <c r="D24" s="37">
        <v>151</v>
      </c>
      <c r="E24" s="38">
        <v>33500</v>
      </c>
      <c r="F24" s="38">
        <v>32000</v>
      </c>
      <c r="G24" s="14">
        <f>F24*D24</f>
        <v>4832000</v>
      </c>
    </row>
    <row r="25" spans="1:8" ht="15" customHeight="1" x14ac:dyDescent="0.2">
      <c r="A25" s="39"/>
      <c r="B25" s="36"/>
      <c r="C25" s="36"/>
      <c r="D25" s="36"/>
      <c r="E25" s="36"/>
      <c r="F25" s="50" t="s">
        <v>52</v>
      </c>
      <c r="G25" s="51">
        <f>G24</f>
        <v>4832000</v>
      </c>
    </row>
    <row r="26" spans="1:8" ht="15" customHeight="1" x14ac:dyDescent="0.2">
      <c r="A26" s="39"/>
      <c r="B26" s="40"/>
      <c r="C26" s="40"/>
      <c r="D26" s="40"/>
      <c r="E26" s="40"/>
      <c r="F26" s="41" t="s">
        <v>35</v>
      </c>
      <c r="G26" s="19">
        <f>G22+G25+G13+G16+G19</f>
        <v>23255100</v>
      </c>
    </row>
    <row r="31" spans="1:8" s="2" customFormat="1" x14ac:dyDescent="0.2">
      <c r="A31" s="6"/>
      <c r="B31" s="6"/>
      <c r="C31" s="6"/>
      <c r="D31" s="21"/>
      <c r="E31" s="6"/>
      <c r="F31" s="6"/>
      <c r="G31" s="17"/>
    </row>
    <row r="32" spans="1:8" x14ac:dyDescent="0.2">
      <c r="A32" s="6"/>
      <c r="B32" s="5"/>
      <c r="C32" s="5"/>
      <c r="D32" s="5"/>
      <c r="E32" s="5"/>
      <c r="F32" s="5"/>
      <c r="G32" s="5"/>
    </row>
    <row r="33" spans="1:7" x14ac:dyDescent="0.2">
      <c r="A33" s="6"/>
      <c r="B33" s="5"/>
      <c r="C33" s="5"/>
      <c r="D33" s="5"/>
      <c r="E33" s="5"/>
      <c r="F33" s="5"/>
      <c r="G33" s="5"/>
    </row>
  </sheetData>
  <mergeCells count="13">
    <mergeCell ref="A17:G17"/>
    <mergeCell ref="A4:G4"/>
    <mergeCell ref="A5:G7"/>
    <mergeCell ref="A9:A11"/>
    <mergeCell ref="B9:B11"/>
    <mergeCell ref="C9:C11"/>
    <mergeCell ref="D9:D11"/>
    <mergeCell ref="E9:E11"/>
    <mergeCell ref="A1:G1"/>
    <mergeCell ref="A2:G2"/>
    <mergeCell ref="A3:G3"/>
    <mergeCell ref="F9:F11"/>
    <mergeCell ref="G9:G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zoomScaleNormal="100"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81" t="s">
        <v>24</v>
      </c>
      <c r="B1" s="81"/>
      <c r="C1" s="81"/>
      <c r="D1" s="81"/>
      <c r="E1" s="81"/>
      <c r="F1" s="81"/>
      <c r="G1" s="81"/>
      <c r="H1" s="4"/>
      <c r="I1" s="4"/>
    </row>
    <row r="2" spans="1:9" ht="15" customHeight="1" x14ac:dyDescent="0.2">
      <c r="A2" s="81" t="s">
        <v>26</v>
      </c>
      <c r="B2" s="81"/>
      <c r="C2" s="81"/>
      <c r="D2" s="81"/>
      <c r="E2" s="81"/>
      <c r="F2" s="81"/>
      <c r="G2" s="81"/>
      <c r="H2" s="4"/>
      <c r="I2" s="4"/>
    </row>
    <row r="3" spans="1:9" ht="15" customHeight="1" x14ac:dyDescent="0.2">
      <c r="A3" s="81" t="s">
        <v>25</v>
      </c>
      <c r="B3" s="81"/>
      <c r="C3" s="81"/>
      <c r="D3" s="81"/>
      <c r="E3" s="81"/>
      <c r="F3" s="81"/>
      <c r="G3" s="81"/>
      <c r="H3" s="4"/>
      <c r="I3" s="4"/>
    </row>
    <row r="4" spans="1:9" ht="15" customHeight="1" x14ac:dyDescent="0.2"/>
    <row r="5" spans="1:9" ht="15" customHeight="1" x14ac:dyDescent="0.2">
      <c r="A5" s="86" t="s">
        <v>53</v>
      </c>
      <c r="B5" s="86"/>
      <c r="C5" s="86"/>
      <c r="D5" s="86"/>
      <c r="E5" s="86"/>
      <c r="F5" s="86"/>
      <c r="G5" s="86"/>
      <c r="H5" s="3"/>
    </row>
    <row r="6" spans="1:9" ht="15" customHeight="1" x14ac:dyDescent="0.2">
      <c r="A6" s="86"/>
      <c r="B6" s="86"/>
      <c r="C6" s="86"/>
      <c r="D6" s="86"/>
      <c r="E6" s="86"/>
      <c r="F6" s="86"/>
      <c r="G6" s="86"/>
      <c r="H6" s="3"/>
    </row>
    <row r="7" spans="1:9" ht="15" customHeight="1" x14ac:dyDescent="0.2">
      <c r="A7" s="86"/>
      <c r="B7" s="86"/>
      <c r="C7" s="86"/>
      <c r="D7" s="86"/>
      <c r="E7" s="86"/>
      <c r="F7" s="86"/>
      <c r="G7" s="86"/>
      <c r="H7" s="3"/>
    </row>
    <row r="8" spans="1:9" ht="15" customHeight="1" x14ac:dyDescent="0.2"/>
    <row r="9" spans="1:9" ht="15" customHeight="1" x14ac:dyDescent="0.2">
      <c r="A9" s="88" t="s">
        <v>1</v>
      </c>
      <c r="B9" s="88" t="s">
        <v>2</v>
      </c>
      <c r="C9" s="88" t="s">
        <v>3</v>
      </c>
      <c r="D9" s="88" t="s">
        <v>4</v>
      </c>
      <c r="E9" s="88" t="s">
        <v>5</v>
      </c>
      <c r="F9" s="88" t="s">
        <v>11</v>
      </c>
      <c r="G9" s="88" t="s">
        <v>9</v>
      </c>
    </row>
    <row r="10" spans="1:9" ht="15" customHeight="1" x14ac:dyDescent="0.2">
      <c r="A10" s="89"/>
      <c r="B10" s="89"/>
      <c r="C10" s="89"/>
      <c r="D10" s="89"/>
      <c r="E10" s="89"/>
      <c r="F10" s="89"/>
      <c r="G10" s="89"/>
    </row>
    <row r="11" spans="1:9" ht="15" customHeight="1" x14ac:dyDescent="0.2">
      <c r="A11" s="90"/>
      <c r="B11" s="90"/>
      <c r="C11" s="90"/>
      <c r="D11" s="90"/>
      <c r="E11" s="90"/>
      <c r="F11" s="90"/>
      <c r="G11" s="90"/>
    </row>
    <row r="12" spans="1:9" ht="15" customHeight="1" x14ac:dyDescent="0.2">
      <c r="A12" s="13" t="s">
        <v>39</v>
      </c>
      <c r="B12" s="13" t="s">
        <v>6</v>
      </c>
      <c r="C12" s="13" t="s">
        <v>13</v>
      </c>
      <c r="D12" s="13">
        <v>19</v>
      </c>
      <c r="E12" s="14">
        <v>17800</v>
      </c>
      <c r="F12" s="14">
        <v>16700</v>
      </c>
      <c r="G12" s="14">
        <f>F12*D12</f>
        <v>317300</v>
      </c>
    </row>
    <row r="13" spans="1:9" ht="15" customHeight="1" x14ac:dyDescent="0.2">
      <c r="A13" s="13"/>
      <c r="B13" s="12"/>
      <c r="C13" s="11"/>
      <c r="D13" s="11"/>
      <c r="E13" s="11"/>
      <c r="F13" s="53" t="s">
        <v>48</v>
      </c>
      <c r="G13" s="57">
        <f>G12</f>
        <v>317300</v>
      </c>
    </row>
    <row r="14" spans="1:9" ht="15" customHeight="1" x14ac:dyDescent="0.2">
      <c r="A14" s="28"/>
      <c r="B14" s="29"/>
      <c r="C14" s="29"/>
      <c r="D14" s="29"/>
      <c r="E14" s="29"/>
      <c r="F14" s="29"/>
      <c r="G14" s="30"/>
    </row>
    <row r="15" spans="1:9" ht="15" customHeight="1" x14ac:dyDescent="0.2">
      <c r="A15" s="13" t="s">
        <v>40</v>
      </c>
      <c r="B15" s="13" t="s">
        <v>6</v>
      </c>
      <c r="C15" s="13" t="s">
        <v>13</v>
      </c>
      <c r="D15" s="13">
        <v>17</v>
      </c>
      <c r="E15" s="14">
        <v>18700</v>
      </c>
      <c r="F15" s="14">
        <v>17600</v>
      </c>
      <c r="G15" s="14">
        <f>F15*D15</f>
        <v>299200</v>
      </c>
    </row>
    <row r="16" spans="1:9" ht="15" customHeight="1" x14ac:dyDescent="0.2">
      <c r="A16" s="13"/>
      <c r="B16" s="12"/>
      <c r="C16" s="11"/>
      <c r="D16" s="11"/>
      <c r="E16" s="11"/>
      <c r="F16" s="53" t="s">
        <v>49</v>
      </c>
      <c r="G16" s="57">
        <f>G15</f>
        <v>299200</v>
      </c>
    </row>
    <row r="17" spans="1:8" ht="15" customHeight="1" x14ac:dyDescent="0.2">
      <c r="A17" s="33"/>
      <c r="B17" s="34"/>
      <c r="C17" s="34"/>
      <c r="D17" s="34"/>
      <c r="E17" s="34"/>
      <c r="F17" s="34"/>
      <c r="G17" s="30"/>
    </row>
    <row r="18" spans="1:8" ht="15" customHeight="1" x14ac:dyDescent="0.2">
      <c r="A18" s="13" t="s">
        <v>41</v>
      </c>
      <c r="B18" s="13" t="s">
        <v>6</v>
      </c>
      <c r="C18" s="13" t="s">
        <v>28</v>
      </c>
      <c r="D18" s="13">
        <v>13</v>
      </c>
      <c r="E18" s="14">
        <v>19200</v>
      </c>
      <c r="F18" s="14"/>
      <c r="G18" s="14">
        <f>D18*E18</f>
        <v>249600</v>
      </c>
      <c r="H18" s="35"/>
    </row>
    <row r="19" spans="1:8" ht="15" customHeight="1" x14ac:dyDescent="0.2">
      <c r="A19" s="23"/>
      <c r="B19" s="31"/>
      <c r="C19" s="31"/>
      <c r="D19" s="31"/>
      <c r="E19" s="31"/>
      <c r="F19" s="53" t="s">
        <v>50</v>
      </c>
      <c r="G19" s="51">
        <f>G18</f>
        <v>249600</v>
      </c>
    </row>
    <row r="20" spans="1:8" ht="15" customHeight="1" x14ac:dyDescent="0.2">
      <c r="A20" s="33"/>
      <c r="B20" s="34"/>
      <c r="C20" s="34"/>
      <c r="D20" s="34"/>
      <c r="E20" s="34"/>
      <c r="F20" s="34"/>
      <c r="G20" s="30"/>
    </row>
    <row r="21" spans="1:8" ht="15" customHeight="1" x14ac:dyDescent="0.2">
      <c r="A21" s="13" t="s">
        <v>38</v>
      </c>
      <c r="B21" s="13" t="s">
        <v>6</v>
      </c>
      <c r="C21" s="13" t="s">
        <v>13</v>
      </c>
      <c r="D21" s="13">
        <v>13</v>
      </c>
      <c r="E21" s="14">
        <v>19200</v>
      </c>
      <c r="F21" s="14"/>
      <c r="G21" s="14">
        <f>E21*D21</f>
        <v>249600</v>
      </c>
    </row>
    <row r="22" spans="1:8" ht="15" customHeight="1" x14ac:dyDescent="0.2">
      <c r="A22" s="15"/>
      <c r="B22" s="12"/>
      <c r="C22" s="11"/>
      <c r="D22" s="11"/>
      <c r="E22" s="11"/>
      <c r="F22" s="53" t="s">
        <v>51</v>
      </c>
      <c r="G22" s="57">
        <f>G21</f>
        <v>249600</v>
      </c>
    </row>
    <row r="23" spans="1:8" ht="15" customHeight="1" x14ac:dyDescent="0.2">
      <c r="A23" s="28"/>
      <c r="B23" s="29"/>
      <c r="C23" s="29"/>
      <c r="D23" s="29"/>
      <c r="E23" s="29"/>
      <c r="F23" s="29"/>
      <c r="G23" s="30"/>
    </row>
    <row r="24" spans="1:8" ht="15" customHeight="1" x14ac:dyDescent="0.2">
      <c r="A24" s="13" t="s">
        <v>44</v>
      </c>
      <c r="B24" s="13" t="s">
        <v>6</v>
      </c>
      <c r="C24" s="13" t="s">
        <v>13</v>
      </c>
      <c r="D24" s="13">
        <v>13</v>
      </c>
      <c r="E24" s="14">
        <v>19200</v>
      </c>
      <c r="F24" s="14"/>
      <c r="G24" s="14">
        <f>E24*D24</f>
        <v>249600</v>
      </c>
    </row>
    <row r="25" spans="1:8" ht="15" customHeight="1" x14ac:dyDescent="0.2">
      <c r="A25" s="23"/>
      <c r="B25" s="11"/>
      <c r="C25" s="11"/>
      <c r="D25" s="11"/>
      <c r="E25" s="11"/>
      <c r="F25" s="53" t="s">
        <v>52</v>
      </c>
      <c r="G25" s="57">
        <f>G24</f>
        <v>249600</v>
      </c>
    </row>
    <row r="26" spans="1:8" ht="15" customHeight="1" x14ac:dyDescent="0.2">
      <c r="A26" s="87" t="s">
        <v>35</v>
      </c>
      <c r="B26" s="87"/>
      <c r="C26" s="87"/>
      <c r="D26" s="87"/>
      <c r="E26" s="87"/>
      <c r="F26" s="87"/>
      <c r="G26" s="16">
        <f>G22+G25+G13+G16+G19</f>
        <v>1365300</v>
      </c>
    </row>
    <row r="27" spans="1:8" ht="15" customHeight="1" x14ac:dyDescent="0.2">
      <c r="A27" s="2"/>
      <c r="B27" s="2"/>
      <c r="C27" s="2"/>
      <c r="D27" s="2"/>
      <c r="E27" s="2"/>
      <c r="F27" s="2"/>
      <c r="G27" s="2"/>
    </row>
    <row r="30" spans="1:8" s="8" customFormat="1" ht="15" customHeight="1" x14ac:dyDescent="0.25"/>
    <row r="36" spans="1:7" s="2" customFormat="1" ht="15" customHeight="1" x14ac:dyDescent="0.2">
      <c r="A36" s="6"/>
      <c r="B36" s="6"/>
      <c r="C36" s="6"/>
      <c r="D36" s="21"/>
      <c r="E36" s="6"/>
      <c r="F36" s="6"/>
      <c r="G36" s="10"/>
    </row>
    <row r="37" spans="1:7" ht="15" customHeight="1" x14ac:dyDescent="0.2">
      <c r="A37" s="5"/>
      <c r="B37" s="5"/>
      <c r="C37" s="5"/>
      <c r="D37" s="5"/>
      <c r="E37" s="5"/>
      <c r="F37" s="5"/>
      <c r="G37" s="5"/>
    </row>
    <row r="38" spans="1:7" ht="15" customHeight="1" x14ac:dyDescent="0.2">
      <c r="A38" s="5"/>
      <c r="B38" s="5"/>
      <c r="C38" s="5"/>
      <c r="D38" s="5"/>
      <c r="E38" s="5"/>
      <c r="F38" s="5"/>
      <c r="G38" s="5"/>
    </row>
  </sheetData>
  <mergeCells count="12">
    <mergeCell ref="A3:G3"/>
    <mergeCell ref="A2:G2"/>
    <mergeCell ref="A1:G1"/>
    <mergeCell ref="A26:F26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G26" sqref="G26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1" t="s">
        <v>24</v>
      </c>
      <c r="B1" s="91"/>
      <c r="C1" s="91"/>
      <c r="D1" s="91"/>
      <c r="E1" s="91"/>
      <c r="F1" s="91"/>
      <c r="G1" s="91"/>
      <c r="H1" s="4"/>
      <c r="I1" s="4"/>
    </row>
    <row r="2" spans="1:9" ht="15" customHeight="1" x14ac:dyDescent="0.2">
      <c r="A2" s="91" t="s">
        <v>29</v>
      </c>
      <c r="B2" s="91"/>
      <c r="C2" s="91"/>
      <c r="D2" s="91"/>
      <c r="E2" s="91"/>
      <c r="F2" s="91"/>
      <c r="G2" s="91"/>
      <c r="H2" s="4"/>
      <c r="I2" s="4"/>
    </row>
    <row r="3" spans="1:9" ht="15" customHeight="1" x14ac:dyDescent="0.2">
      <c r="A3" s="91" t="s">
        <v>25</v>
      </c>
      <c r="B3" s="91"/>
      <c r="C3" s="91"/>
      <c r="D3" s="91"/>
      <c r="E3" s="91"/>
      <c r="F3" s="91"/>
      <c r="G3" s="91"/>
      <c r="H3" s="4"/>
      <c r="I3" s="4"/>
    </row>
    <row r="4" spans="1:9" ht="1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 x14ac:dyDescent="0.2">
      <c r="A5" s="86" t="s">
        <v>54</v>
      </c>
      <c r="B5" s="86"/>
      <c r="C5" s="86"/>
      <c r="D5" s="86"/>
      <c r="E5" s="86"/>
      <c r="F5" s="86"/>
      <c r="G5" s="86"/>
      <c r="H5" s="3"/>
    </row>
    <row r="6" spans="1:9" ht="15" customHeight="1" x14ac:dyDescent="0.2">
      <c r="A6" s="86"/>
      <c r="B6" s="86"/>
      <c r="C6" s="86"/>
      <c r="D6" s="86"/>
      <c r="E6" s="86"/>
      <c r="F6" s="86"/>
      <c r="G6" s="86"/>
      <c r="H6" s="3"/>
    </row>
    <row r="7" spans="1:9" ht="15" customHeight="1" x14ac:dyDescent="0.2">
      <c r="A7" s="86"/>
      <c r="B7" s="86"/>
      <c r="C7" s="86"/>
      <c r="D7" s="86"/>
      <c r="E7" s="86"/>
      <c r="F7" s="86"/>
      <c r="G7" s="86"/>
      <c r="H7" s="3"/>
    </row>
    <row r="8" spans="1:9" ht="15" customHeight="1" x14ac:dyDescent="0.2"/>
    <row r="9" spans="1:9" ht="15" customHeight="1" x14ac:dyDescent="0.2">
      <c r="A9" s="82" t="s">
        <v>1</v>
      </c>
      <c r="B9" s="82" t="s">
        <v>2</v>
      </c>
      <c r="C9" s="82" t="s">
        <v>3</v>
      </c>
      <c r="D9" s="82" t="s">
        <v>4</v>
      </c>
      <c r="E9" s="82" t="s">
        <v>5</v>
      </c>
      <c r="F9" s="82" t="s">
        <v>11</v>
      </c>
      <c r="G9" s="82" t="s">
        <v>9</v>
      </c>
    </row>
    <row r="10" spans="1:9" ht="15" customHeight="1" x14ac:dyDescent="0.2">
      <c r="A10" s="82"/>
      <c r="B10" s="82"/>
      <c r="C10" s="82"/>
      <c r="D10" s="82"/>
      <c r="E10" s="82"/>
      <c r="F10" s="82"/>
      <c r="G10" s="82"/>
    </row>
    <row r="11" spans="1:9" ht="15" customHeight="1" x14ac:dyDescent="0.2">
      <c r="A11" s="82"/>
      <c r="B11" s="82"/>
      <c r="C11" s="82"/>
      <c r="D11" s="82"/>
      <c r="E11" s="82"/>
      <c r="F11" s="82"/>
      <c r="G11" s="82"/>
    </row>
    <row r="12" spans="1:9" ht="15" customHeight="1" x14ac:dyDescent="0.2">
      <c r="A12" s="13" t="s">
        <v>39</v>
      </c>
      <c r="B12" s="37" t="s">
        <v>6</v>
      </c>
      <c r="C12" s="37" t="s">
        <v>7</v>
      </c>
      <c r="D12" s="37">
        <v>11</v>
      </c>
      <c r="E12" s="38">
        <v>31100</v>
      </c>
      <c r="F12" s="38">
        <v>29100</v>
      </c>
      <c r="G12" s="38">
        <f>F12*D12</f>
        <v>320100</v>
      </c>
    </row>
    <row r="13" spans="1:9" ht="15" customHeight="1" x14ac:dyDescent="0.2">
      <c r="A13" s="13"/>
      <c r="B13" s="42"/>
      <c r="C13" s="42"/>
      <c r="D13" s="42"/>
      <c r="E13" s="42"/>
      <c r="F13" s="58" t="s">
        <v>36</v>
      </c>
      <c r="G13" s="59">
        <f>G12</f>
        <v>320100</v>
      </c>
    </row>
    <row r="14" spans="1:9" ht="15" customHeight="1" x14ac:dyDescent="0.2">
      <c r="A14" s="28"/>
      <c r="B14" s="36"/>
      <c r="C14" s="36"/>
      <c r="D14" s="36"/>
      <c r="E14" s="36"/>
      <c r="F14" s="36"/>
      <c r="G14" s="32"/>
    </row>
    <row r="15" spans="1:9" ht="15" customHeight="1" x14ac:dyDescent="0.2">
      <c r="A15" s="13" t="s">
        <v>40</v>
      </c>
      <c r="B15" s="44" t="s">
        <v>6</v>
      </c>
      <c r="C15" s="44" t="s">
        <v>7</v>
      </c>
      <c r="D15" s="44">
        <v>9.5</v>
      </c>
      <c r="E15" s="45">
        <v>32600</v>
      </c>
      <c r="F15" s="45">
        <v>30500</v>
      </c>
      <c r="G15" s="45">
        <f>F15*D15</f>
        <v>289750</v>
      </c>
    </row>
    <row r="16" spans="1:9" ht="15" customHeight="1" x14ac:dyDescent="0.2">
      <c r="A16" s="13"/>
      <c r="B16" s="24"/>
      <c r="C16" s="24"/>
      <c r="D16" s="24"/>
      <c r="E16" s="46"/>
      <c r="F16" s="58" t="s">
        <v>37</v>
      </c>
      <c r="G16" s="60">
        <f>G15</f>
        <v>289750</v>
      </c>
    </row>
    <row r="17" spans="1:8" ht="15" customHeight="1" x14ac:dyDescent="0.2">
      <c r="A17" s="33"/>
      <c r="B17" s="29"/>
      <c r="C17" s="29"/>
      <c r="D17" s="29"/>
      <c r="E17" s="29"/>
      <c r="F17" s="29"/>
      <c r="G17" s="30"/>
    </row>
    <row r="18" spans="1:8" ht="15" customHeight="1" x14ac:dyDescent="0.2">
      <c r="A18" s="13" t="s">
        <v>41</v>
      </c>
      <c r="B18" s="37" t="s">
        <v>6</v>
      </c>
      <c r="C18" s="37" t="s">
        <v>7</v>
      </c>
      <c r="D18" s="37">
        <v>8</v>
      </c>
      <c r="E18" s="38">
        <v>33500</v>
      </c>
      <c r="F18" s="38">
        <v>31000</v>
      </c>
      <c r="G18" s="38">
        <f>D18*F18</f>
        <v>248000</v>
      </c>
      <c r="H18" s="35"/>
    </row>
    <row r="19" spans="1:8" ht="15" customHeight="1" x14ac:dyDescent="0.2">
      <c r="A19" s="23"/>
      <c r="B19" s="43"/>
      <c r="C19" s="43"/>
      <c r="D19" s="43"/>
      <c r="E19" s="43"/>
      <c r="F19" s="61" t="s">
        <v>34</v>
      </c>
      <c r="G19" s="62">
        <f>G18</f>
        <v>248000</v>
      </c>
    </row>
    <row r="20" spans="1:8" ht="15" customHeight="1" x14ac:dyDescent="0.2">
      <c r="A20" s="33"/>
      <c r="B20" s="29"/>
      <c r="C20" s="29"/>
      <c r="D20" s="29"/>
      <c r="E20" s="29"/>
      <c r="F20" s="29"/>
      <c r="G20" s="30"/>
    </row>
    <row r="21" spans="1:8" ht="15" customHeight="1" x14ac:dyDescent="0.2">
      <c r="A21" s="13" t="s">
        <v>38</v>
      </c>
      <c r="B21" s="37" t="s">
        <v>6</v>
      </c>
      <c r="C21" s="37" t="s">
        <v>7</v>
      </c>
      <c r="D21" s="37">
        <v>8.5</v>
      </c>
      <c r="E21" s="38">
        <v>31000</v>
      </c>
      <c r="F21" s="38"/>
      <c r="G21" s="38">
        <f t="shared" ref="G21" si="0">E21*D21</f>
        <v>263500</v>
      </c>
    </row>
    <row r="22" spans="1:8" ht="15" customHeight="1" x14ac:dyDescent="0.2">
      <c r="A22" s="48"/>
      <c r="B22" s="42"/>
      <c r="C22" s="42"/>
      <c r="D22" s="42"/>
      <c r="E22" s="42"/>
      <c r="F22" s="58" t="s">
        <v>42</v>
      </c>
      <c r="G22" s="59">
        <f>G21</f>
        <v>263500</v>
      </c>
    </row>
    <row r="23" spans="1:8" ht="15" customHeight="1" x14ac:dyDescent="0.2">
      <c r="A23" s="77"/>
      <c r="B23" s="42"/>
      <c r="C23" s="42"/>
      <c r="D23" s="42"/>
      <c r="E23" s="42"/>
      <c r="F23" s="42"/>
      <c r="G23" s="32"/>
    </row>
    <row r="24" spans="1:8" ht="15" customHeight="1" x14ac:dyDescent="0.2">
      <c r="A24" s="13" t="s">
        <v>44</v>
      </c>
      <c r="B24" s="37" t="s">
        <v>6</v>
      </c>
      <c r="C24" s="37" t="s">
        <v>7</v>
      </c>
      <c r="D24" s="37">
        <v>10</v>
      </c>
      <c r="E24" s="38">
        <v>33500</v>
      </c>
      <c r="F24" s="38"/>
      <c r="G24" s="38">
        <f t="shared" ref="G24" si="1">E24*D24</f>
        <v>335000</v>
      </c>
    </row>
    <row r="25" spans="1:8" ht="15" customHeight="1" x14ac:dyDescent="0.2">
      <c r="A25" s="23"/>
      <c r="B25" s="42"/>
      <c r="C25" s="42"/>
      <c r="D25" s="42"/>
      <c r="E25" s="42"/>
      <c r="F25" s="58" t="s">
        <v>47</v>
      </c>
      <c r="G25" s="59">
        <f>G24</f>
        <v>335000</v>
      </c>
    </row>
    <row r="26" spans="1:8" ht="15" customHeight="1" x14ac:dyDescent="0.2">
      <c r="A26" s="39"/>
      <c r="B26" s="78"/>
      <c r="C26" s="78"/>
      <c r="D26" s="78"/>
      <c r="E26" s="78"/>
      <c r="F26" s="79" t="s">
        <v>35</v>
      </c>
      <c r="G26" s="76">
        <f>SUM(G22,G25,G13,G16,G19)</f>
        <v>1456350</v>
      </c>
    </row>
    <row r="28" spans="1:8" s="2" customFormat="1" x14ac:dyDescent="0.2">
      <c r="A28" s="6"/>
      <c r="B28" s="6"/>
      <c r="C28" s="6"/>
      <c r="D28" s="21"/>
      <c r="E28" s="6"/>
      <c r="F28" s="6"/>
      <c r="G28" s="18"/>
    </row>
    <row r="29" spans="1:8" x14ac:dyDescent="0.2">
      <c r="A29" s="6"/>
      <c r="B29" s="5"/>
      <c r="C29" s="5"/>
      <c r="D29" s="5"/>
      <c r="E29" s="5"/>
      <c r="F29" s="5"/>
      <c r="G29" s="5"/>
    </row>
    <row r="30" spans="1:8" x14ac:dyDescent="0.2">
      <c r="A30" s="6"/>
      <c r="B30" s="5"/>
      <c r="C30" s="5"/>
      <c r="D30" s="5"/>
      <c r="E30" s="5"/>
      <c r="F30" s="5"/>
      <c r="G30" s="5"/>
    </row>
  </sheetData>
  <mergeCells count="11">
    <mergeCell ref="A5:G7"/>
    <mergeCell ref="A3:G3"/>
    <mergeCell ref="A2:G2"/>
    <mergeCell ref="A1:G1"/>
    <mergeCell ref="A9:A11"/>
    <mergeCell ref="B9:B11"/>
    <mergeCell ref="C9:C11"/>
    <mergeCell ref="D9:D11"/>
    <mergeCell ref="E9:E11"/>
    <mergeCell ref="F9:F11"/>
    <mergeCell ref="G9:G1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zoomScaleNormal="100" workbookViewId="0">
      <selection activeCell="G26" sqref="G26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81" t="s">
        <v>24</v>
      </c>
      <c r="B1" s="81"/>
      <c r="C1" s="81"/>
      <c r="D1" s="81"/>
      <c r="E1" s="81"/>
      <c r="F1" s="81"/>
      <c r="G1" s="81"/>
      <c r="H1" s="4"/>
      <c r="I1" s="4"/>
    </row>
    <row r="2" spans="1:9" ht="15" customHeight="1" x14ac:dyDescent="0.2">
      <c r="A2" s="81" t="s">
        <v>30</v>
      </c>
      <c r="B2" s="81"/>
      <c r="C2" s="81"/>
      <c r="D2" s="81"/>
      <c r="E2" s="81"/>
      <c r="F2" s="81"/>
      <c r="G2" s="81"/>
      <c r="H2" s="4"/>
      <c r="I2" s="4"/>
    </row>
    <row r="3" spans="1:9" ht="15" customHeight="1" x14ac:dyDescent="0.2">
      <c r="A3" s="81" t="s">
        <v>25</v>
      </c>
      <c r="B3" s="81"/>
      <c r="C3" s="81"/>
      <c r="D3" s="81"/>
      <c r="E3" s="81"/>
      <c r="F3" s="81"/>
      <c r="G3" s="81"/>
      <c r="H3" s="4"/>
      <c r="I3" s="4"/>
    </row>
    <row r="4" spans="1:9" ht="1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 x14ac:dyDescent="0.2">
      <c r="A5" s="86" t="s">
        <v>55</v>
      </c>
      <c r="B5" s="86"/>
      <c r="C5" s="86"/>
      <c r="D5" s="86"/>
      <c r="E5" s="86"/>
      <c r="F5" s="86"/>
      <c r="G5" s="86"/>
      <c r="H5" s="47"/>
      <c r="I5" s="47"/>
    </row>
    <row r="6" spans="1:9" ht="15" customHeight="1" x14ac:dyDescent="0.2">
      <c r="A6" s="86"/>
      <c r="B6" s="86"/>
      <c r="C6" s="86"/>
      <c r="D6" s="86"/>
      <c r="E6" s="86"/>
      <c r="F6" s="86"/>
      <c r="G6" s="86"/>
      <c r="H6" s="47"/>
      <c r="I6" s="47"/>
    </row>
    <row r="7" spans="1:9" ht="15" customHeight="1" x14ac:dyDescent="0.2">
      <c r="A7" s="86"/>
      <c r="B7" s="86"/>
      <c r="C7" s="86"/>
      <c r="D7" s="86"/>
      <c r="E7" s="86"/>
      <c r="F7" s="86"/>
      <c r="G7" s="86"/>
      <c r="H7" s="47"/>
      <c r="I7" s="47"/>
    </row>
    <row r="8" spans="1:9" ht="15" customHeight="1" x14ac:dyDescent="0.2"/>
    <row r="9" spans="1:9" ht="15" customHeight="1" x14ac:dyDescent="0.2">
      <c r="A9" s="82" t="s">
        <v>1</v>
      </c>
      <c r="B9" s="82" t="s">
        <v>2</v>
      </c>
      <c r="C9" s="82" t="s">
        <v>3</v>
      </c>
      <c r="D9" s="82" t="s">
        <v>4</v>
      </c>
      <c r="E9" s="82" t="s">
        <v>5</v>
      </c>
      <c r="F9" s="82" t="s">
        <v>11</v>
      </c>
      <c r="G9" s="82" t="s">
        <v>9</v>
      </c>
    </row>
    <row r="10" spans="1:9" ht="15" customHeight="1" x14ac:dyDescent="0.2">
      <c r="A10" s="82"/>
      <c r="B10" s="82"/>
      <c r="C10" s="82"/>
      <c r="D10" s="82"/>
      <c r="E10" s="82"/>
      <c r="F10" s="82"/>
      <c r="G10" s="82"/>
    </row>
    <row r="11" spans="1:9" ht="15" customHeight="1" x14ac:dyDescent="0.2">
      <c r="A11" s="82"/>
      <c r="B11" s="82"/>
      <c r="C11" s="82"/>
      <c r="D11" s="82"/>
      <c r="E11" s="82"/>
      <c r="F11" s="82"/>
      <c r="G11" s="82"/>
    </row>
    <row r="12" spans="1:9" ht="15" customHeight="1" x14ac:dyDescent="0.2">
      <c r="A12" s="13" t="s">
        <v>39</v>
      </c>
      <c r="B12" s="44" t="s">
        <v>6</v>
      </c>
      <c r="C12" s="44" t="s">
        <v>13</v>
      </c>
      <c r="D12" s="44">
        <v>11.5</v>
      </c>
      <c r="E12" s="45">
        <v>17800</v>
      </c>
      <c r="F12" s="45"/>
      <c r="G12" s="38">
        <f>E12*D12</f>
        <v>204700</v>
      </c>
    </row>
    <row r="13" spans="1:9" ht="15" customHeight="1" x14ac:dyDescent="0.2">
      <c r="A13" s="13"/>
      <c r="B13" s="36"/>
      <c r="C13" s="36"/>
      <c r="D13" s="36"/>
      <c r="E13" s="36"/>
      <c r="F13" s="50" t="s">
        <v>48</v>
      </c>
      <c r="G13" s="62">
        <f>G12</f>
        <v>204700</v>
      </c>
    </row>
    <row r="14" spans="1:9" ht="15" customHeight="1" x14ac:dyDescent="0.2">
      <c r="A14" s="28"/>
      <c r="B14" s="36"/>
      <c r="C14" s="36"/>
      <c r="D14" s="36"/>
      <c r="E14" s="36"/>
      <c r="F14" s="22"/>
      <c r="G14" s="32"/>
    </row>
    <row r="15" spans="1:9" ht="15" customHeight="1" x14ac:dyDescent="0.2">
      <c r="A15" s="13" t="s">
        <v>40</v>
      </c>
      <c r="B15" s="44" t="s">
        <v>6</v>
      </c>
      <c r="C15" s="44" t="s">
        <v>13</v>
      </c>
      <c r="D15" s="44">
        <v>10</v>
      </c>
      <c r="E15" s="45">
        <v>18700</v>
      </c>
      <c r="F15" s="45">
        <v>17600</v>
      </c>
      <c r="G15" s="38">
        <f>F15*D15</f>
        <v>176000</v>
      </c>
    </row>
    <row r="16" spans="1:9" s="8" customFormat="1" ht="15" customHeight="1" x14ac:dyDescent="0.25">
      <c r="A16" s="13"/>
      <c r="B16" s="36"/>
      <c r="C16" s="36"/>
      <c r="D16" s="36"/>
      <c r="E16" s="36"/>
      <c r="F16" s="50" t="s">
        <v>49</v>
      </c>
      <c r="G16" s="52">
        <f>G15</f>
        <v>176000</v>
      </c>
    </row>
    <row r="17" spans="1:8" ht="15" customHeight="1" x14ac:dyDescent="0.2">
      <c r="A17" s="33"/>
      <c r="B17" s="29"/>
      <c r="C17" s="29"/>
      <c r="D17" s="29"/>
      <c r="E17" s="29"/>
      <c r="F17" s="29"/>
      <c r="G17" s="30"/>
    </row>
    <row r="18" spans="1:8" ht="15" customHeight="1" x14ac:dyDescent="0.2">
      <c r="A18" s="13" t="s">
        <v>41</v>
      </c>
      <c r="B18" s="37" t="s">
        <v>6</v>
      </c>
      <c r="C18" s="37" t="s">
        <v>13</v>
      </c>
      <c r="D18" s="37">
        <v>7</v>
      </c>
      <c r="E18" s="38">
        <v>19200</v>
      </c>
      <c r="F18" s="38"/>
      <c r="G18" s="38">
        <f>D18*E18</f>
        <v>134400</v>
      </c>
      <c r="H18" s="35"/>
    </row>
    <row r="19" spans="1:8" ht="15" customHeight="1" x14ac:dyDescent="0.2">
      <c r="A19" s="23"/>
      <c r="B19" s="43"/>
      <c r="C19" s="43"/>
      <c r="D19" s="43"/>
      <c r="E19" s="43"/>
      <c r="F19" s="61" t="s">
        <v>50</v>
      </c>
      <c r="G19" s="62">
        <f>G18</f>
        <v>134400</v>
      </c>
    </row>
    <row r="20" spans="1:8" ht="15" customHeight="1" x14ac:dyDescent="0.2">
      <c r="A20" s="33"/>
      <c r="B20" s="29"/>
      <c r="C20" s="29"/>
      <c r="D20" s="29"/>
      <c r="E20" s="29"/>
      <c r="F20" s="29"/>
      <c r="G20" s="30"/>
    </row>
    <row r="21" spans="1:8" ht="15" customHeight="1" x14ac:dyDescent="0.2">
      <c r="A21" s="13" t="s">
        <v>38</v>
      </c>
      <c r="B21" s="44" t="s">
        <v>6</v>
      </c>
      <c r="C21" s="44" t="s">
        <v>13</v>
      </c>
      <c r="D21" s="44">
        <v>5</v>
      </c>
      <c r="E21" s="45">
        <v>19200</v>
      </c>
      <c r="F21" s="45"/>
      <c r="G21" s="38">
        <f t="shared" ref="G21" si="0">E21*D21</f>
        <v>96000</v>
      </c>
    </row>
    <row r="22" spans="1:8" ht="15" customHeight="1" x14ac:dyDescent="0.2">
      <c r="A22" s="39"/>
      <c r="B22" s="36"/>
      <c r="C22" s="36"/>
      <c r="D22" s="36"/>
      <c r="E22" s="36"/>
      <c r="F22" s="50" t="s">
        <v>51</v>
      </c>
      <c r="G22" s="62">
        <f>G21</f>
        <v>96000</v>
      </c>
    </row>
    <row r="23" spans="1:8" ht="15" customHeight="1" x14ac:dyDescent="0.2">
      <c r="A23" s="39"/>
      <c r="B23" s="36"/>
      <c r="C23" s="36"/>
      <c r="D23" s="36"/>
      <c r="E23" s="36"/>
      <c r="F23" s="22"/>
      <c r="G23" s="32"/>
    </row>
    <row r="24" spans="1:8" ht="15" customHeight="1" x14ac:dyDescent="0.2">
      <c r="A24" s="13" t="s">
        <v>44</v>
      </c>
      <c r="B24" s="44" t="s">
        <v>6</v>
      </c>
      <c r="C24" s="44" t="s">
        <v>13</v>
      </c>
      <c r="D24" s="44">
        <v>4</v>
      </c>
      <c r="E24" s="45">
        <v>19200</v>
      </c>
      <c r="F24" s="45"/>
      <c r="G24" s="38">
        <f t="shared" ref="G24" si="1">E24*D24</f>
        <v>76800</v>
      </c>
    </row>
    <row r="25" spans="1:8" ht="15" customHeight="1" x14ac:dyDescent="0.2">
      <c r="A25" s="23"/>
      <c r="B25" s="36"/>
      <c r="C25" s="36"/>
      <c r="D25" s="36"/>
      <c r="E25" s="36"/>
      <c r="F25" s="50" t="s">
        <v>52</v>
      </c>
      <c r="G25" s="62">
        <f>G24</f>
        <v>76800</v>
      </c>
    </row>
    <row r="26" spans="1:8" ht="15" customHeight="1" x14ac:dyDescent="0.2">
      <c r="A26" s="39"/>
      <c r="B26" s="40"/>
      <c r="C26" s="40"/>
      <c r="D26" s="40"/>
      <c r="E26" s="40"/>
      <c r="F26" s="41" t="s">
        <v>35</v>
      </c>
      <c r="G26" s="20">
        <f>G22+G25+G13+G16+G19</f>
        <v>687900</v>
      </c>
    </row>
    <row r="31" spans="1:8" s="2" customFormat="1" x14ac:dyDescent="0.2">
      <c r="A31" s="6"/>
      <c r="B31" s="6"/>
      <c r="C31" s="6"/>
      <c r="D31" s="21"/>
      <c r="E31" s="6"/>
      <c r="F31" s="6"/>
      <c r="G31" s="7"/>
    </row>
    <row r="32" spans="1:8" x14ac:dyDescent="0.2">
      <c r="A32" s="6"/>
      <c r="B32" s="5"/>
      <c r="C32" s="5"/>
      <c r="D32" s="5"/>
      <c r="E32" s="5"/>
      <c r="F32" s="5"/>
      <c r="G32" s="5"/>
    </row>
    <row r="33" spans="1:7" x14ac:dyDescent="0.2">
      <c r="A33" s="6"/>
      <c r="B33" s="5"/>
      <c r="C33" s="5"/>
      <c r="D33" s="5"/>
      <c r="E33" s="5"/>
      <c r="F33" s="5"/>
      <c r="G33" s="5"/>
    </row>
  </sheetData>
  <mergeCells count="11">
    <mergeCell ref="A3:G3"/>
    <mergeCell ref="A2:G2"/>
    <mergeCell ref="A1:G1"/>
    <mergeCell ref="A9:A11"/>
    <mergeCell ref="B9:B11"/>
    <mergeCell ref="C9:C11"/>
    <mergeCell ref="D9:D11"/>
    <mergeCell ref="E9:E11"/>
    <mergeCell ref="F9:F11"/>
    <mergeCell ref="G9:G11"/>
    <mergeCell ref="A5:G7"/>
  </mergeCells>
  <printOptions horizontalCentered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1"/>
  <sheetViews>
    <sheetView tabSelected="1"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26" customWidth="1"/>
  </cols>
  <sheetData>
    <row r="2" spans="1:6" x14ac:dyDescent="0.25">
      <c r="A2" s="81" t="s">
        <v>0</v>
      </c>
      <c r="B2" s="81"/>
      <c r="C2" s="81"/>
      <c r="D2" s="81"/>
      <c r="E2" s="81"/>
      <c r="F2" s="25"/>
    </row>
    <row r="3" spans="1:6" x14ac:dyDescent="0.25">
      <c r="A3" s="81" t="s">
        <v>43</v>
      </c>
      <c r="B3" s="81"/>
      <c r="C3" s="81"/>
      <c r="D3" s="81"/>
      <c r="E3" s="81"/>
      <c r="F3" s="25"/>
    </row>
    <row r="4" spans="1:6" x14ac:dyDescent="0.25">
      <c r="A4" s="80"/>
      <c r="B4" s="80"/>
      <c r="C4" s="80"/>
      <c r="D4" s="80"/>
      <c r="E4" s="25"/>
      <c r="F4" s="25"/>
    </row>
    <row r="5" spans="1:6" x14ac:dyDescent="0.25">
      <c r="A5" s="80"/>
      <c r="B5" s="80"/>
      <c r="C5" s="80"/>
      <c r="D5" s="80"/>
      <c r="E5" s="25"/>
      <c r="F5" s="25"/>
    </row>
    <row r="6" spans="1:6" x14ac:dyDescent="0.25">
      <c r="A6" s="1" t="s">
        <v>31</v>
      </c>
    </row>
    <row r="8" spans="1:6" x14ac:dyDescent="0.25">
      <c r="A8" s="9"/>
      <c r="B8" s="63" t="s">
        <v>10</v>
      </c>
      <c r="C8" s="63" t="s">
        <v>12</v>
      </c>
      <c r="D8" s="27" t="s">
        <v>33</v>
      </c>
      <c r="E8" s="63" t="s">
        <v>38</v>
      </c>
      <c r="F8" s="27" t="s">
        <v>44</v>
      </c>
    </row>
    <row r="9" spans="1:6" x14ac:dyDescent="0.25">
      <c r="A9" s="64" t="s">
        <v>22</v>
      </c>
      <c r="B9" s="14">
        <v>2253300</v>
      </c>
      <c r="C9" s="14">
        <v>2343000</v>
      </c>
      <c r="D9" s="14">
        <v>2507550</v>
      </c>
      <c r="E9" s="14">
        <v>2617050</v>
      </c>
      <c r="F9" s="92">
        <v>2628000</v>
      </c>
    </row>
    <row r="10" spans="1:6" x14ac:dyDescent="0.25">
      <c r="A10" s="65" t="s">
        <v>13</v>
      </c>
      <c r="B10" s="14">
        <v>3120800</v>
      </c>
      <c r="C10" s="14">
        <v>3111900</v>
      </c>
      <c r="D10" s="14">
        <v>3225600</v>
      </c>
      <c r="E10" s="14">
        <v>3148800</v>
      </c>
      <c r="F10" s="92">
        <v>3014400</v>
      </c>
    </row>
    <row r="11" spans="1:6" x14ac:dyDescent="0.25">
      <c r="A11" s="65" t="s">
        <v>14</v>
      </c>
      <c r="B11" s="14">
        <v>17800</v>
      </c>
      <c r="C11" s="14">
        <v>18700</v>
      </c>
      <c r="D11" s="14">
        <v>0</v>
      </c>
      <c r="E11" s="14">
        <v>0</v>
      </c>
      <c r="F11" s="92">
        <v>0</v>
      </c>
    </row>
    <row r="12" spans="1:6" x14ac:dyDescent="0.25">
      <c r="A12" s="65" t="s">
        <v>15</v>
      </c>
      <c r="B12" s="14">
        <v>60500</v>
      </c>
      <c r="C12" s="14">
        <v>63500</v>
      </c>
      <c r="D12" s="14">
        <v>52000</v>
      </c>
      <c r="E12" s="14">
        <v>19500</v>
      </c>
      <c r="F12" s="92">
        <v>0</v>
      </c>
    </row>
    <row r="13" spans="1:6" x14ac:dyDescent="0.25">
      <c r="A13" s="66" t="s">
        <v>7</v>
      </c>
      <c r="B13" s="67">
        <v>9233646</v>
      </c>
      <c r="C13" s="67">
        <v>9489750</v>
      </c>
      <c r="D13" s="67">
        <v>9616500</v>
      </c>
      <c r="E13" s="14">
        <v>9718250</v>
      </c>
      <c r="F13" s="92">
        <v>10099875</v>
      </c>
    </row>
    <row r="14" spans="1:6" x14ac:dyDescent="0.25">
      <c r="A14" s="28"/>
      <c r="B14" s="46"/>
      <c r="C14" s="46"/>
      <c r="D14" s="68"/>
      <c r="E14" s="14"/>
      <c r="F14" s="92"/>
    </row>
    <row r="15" spans="1:6" x14ac:dyDescent="0.25">
      <c r="A15" s="49" t="s">
        <v>23</v>
      </c>
      <c r="B15" s="69">
        <f>SUM(B10:B13,B9)</f>
        <v>14686046</v>
      </c>
      <c r="C15" s="69">
        <f>SUM(C9:C13)</f>
        <v>15026850</v>
      </c>
      <c r="D15" s="70">
        <f>SUM(D9:D13)</f>
        <v>15401650</v>
      </c>
      <c r="E15" s="71">
        <f>SUM(E9:E13)</f>
        <v>15503600</v>
      </c>
      <c r="F15" s="27">
        <f>SUM(F9:F14)</f>
        <v>15742275</v>
      </c>
    </row>
    <row r="16" spans="1:6" x14ac:dyDescent="0.25">
      <c r="A16" s="72"/>
      <c r="B16" s="73"/>
      <c r="C16" s="73"/>
      <c r="D16" s="73"/>
      <c r="E16" s="74"/>
      <c r="F16" s="74"/>
    </row>
    <row r="18" spans="1:6" x14ac:dyDescent="0.25">
      <c r="A18" s="1" t="s">
        <v>32</v>
      </c>
    </row>
    <row r="21" spans="1:6" x14ac:dyDescent="0.25">
      <c r="A21" s="9"/>
      <c r="B21" s="63" t="s">
        <v>10</v>
      </c>
      <c r="C21" s="63" t="s">
        <v>12</v>
      </c>
      <c r="D21" s="16" t="s">
        <v>33</v>
      </c>
      <c r="E21" s="63" t="s">
        <v>45</v>
      </c>
      <c r="F21" s="27" t="s">
        <v>44</v>
      </c>
    </row>
    <row r="22" spans="1:6" x14ac:dyDescent="0.25">
      <c r="A22" s="65" t="s">
        <v>17</v>
      </c>
      <c r="B22" s="14">
        <v>3807550</v>
      </c>
      <c r="C22" s="75">
        <v>4008300</v>
      </c>
      <c r="D22" s="14">
        <v>4270950</v>
      </c>
      <c r="E22" s="14">
        <v>4377700</v>
      </c>
      <c r="F22" s="92">
        <v>4341575</v>
      </c>
    </row>
    <row r="23" spans="1:6" x14ac:dyDescent="0.25">
      <c r="A23" s="65" t="s">
        <v>18</v>
      </c>
      <c r="B23" s="14">
        <v>279900</v>
      </c>
      <c r="C23" s="75">
        <v>260800</v>
      </c>
      <c r="D23" s="14">
        <v>301500</v>
      </c>
      <c r="E23" s="14">
        <v>368500</v>
      </c>
      <c r="F23" s="92">
        <v>368500</v>
      </c>
    </row>
    <row r="24" spans="1:6" x14ac:dyDescent="0.25">
      <c r="A24" s="65" t="s">
        <v>16</v>
      </c>
      <c r="B24" s="14">
        <v>605200</v>
      </c>
      <c r="C24" s="75">
        <v>635800</v>
      </c>
      <c r="D24" s="14">
        <v>652800</v>
      </c>
      <c r="E24" s="14">
        <v>652800</v>
      </c>
      <c r="F24" s="92">
        <v>652800</v>
      </c>
    </row>
    <row r="25" spans="1:6" x14ac:dyDescent="0.25">
      <c r="A25" s="65" t="s">
        <v>6</v>
      </c>
      <c r="B25" s="14">
        <v>5236200</v>
      </c>
      <c r="C25" s="75">
        <v>5400950</v>
      </c>
      <c r="D25" s="14">
        <v>5344000</v>
      </c>
      <c r="E25" s="14">
        <v>5290100</v>
      </c>
      <c r="F25" s="92">
        <v>5493400</v>
      </c>
    </row>
    <row r="26" spans="1:6" x14ac:dyDescent="0.25">
      <c r="A26" s="65" t="s">
        <v>19</v>
      </c>
      <c r="B26" s="14">
        <v>647200</v>
      </c>
      <c r="C26" s="75">
        <v>633150</v>
      </c>
      <c r="D26" s="14">
        <v>665800</v>
      </c>
      <c r="E26" s="14">
        <v>729600</v>
      </c>
      <c r="F26" s="92">
        <v>652800</v>
      </c>
    </row>
    <row r="27" spans="1:6" x14ac:dyDescent="0.25">
      <c r="A27" s="65" t="s">
        <v>20</v>
      </c>
      <c r="B27" s="14">
        <v>658600</v>
      </c>
      <c r="C27" s="75">
        <v>598400</v>
      </c>
      <c r="D27" s="14">
        <v>662400</v>
      </c>
      <c r="E27" s="14">
        <v>585600</v>
      </c>
      <c r="F27" s="92">
        <v>556800</v>
      </c>
    </row>
    <row r="28" spans="1:6" x14ac:dyDescent="0.25">
      <c r="A28" s="65" t="s">
        <v>21</v>
      </c>
      <c r="B28" s="14">
        <v>3410350</v>
      </c>
      <c r="C28" s="75">
        <v>3489450</v>
      </c>
      <c r="D28" s="75">
        <v>3504200</v>
      </c>
      <c r="E28" s="14">
        <v>3499300</v>
      </c>
      <c r="F28" s="92">
        <v>3676400</v>
      </c>
    </row>
    <row r="29" spans="1:6" x14ac:dyDescent="0.25">
      <c r="A29" s="66" t="s">
        <v>8</v>
      </c>
      <c r="B29" s="67">
        <v>41046</v>
      </c>
      <c r="C29" s="67">
        <v>0</v>
      </c>
      <c r="D29" s="67">
        <v>0</v>
      </c>
      <c r="E29" s="14">
        <v>0</v>
      </c>
      <c r="F29" s="92">
        <v>0</v>
      </c>
    </row>
    <row r="30" spans="1:6" x14ac:dyDescent="0.25">
      <c r="A30" s="28"/>
      <c r="B30" s="46"/>
      <c r="C30" s="46"/>
      <c r="D30" s="68"/>
      <c r="E30" s="14"/>
      <c r="F30" s="92"/>
    </row>
    <row r="31" spans="1:6" x14ac:dyDescent="0.25">
      <c r="A31" s="49" t="s">
        <v>23</v>
      </c>
      <c r="B31" s="69">
        <f>SUM(B22:B27,B28,B29:B29)</f>
        <v>14686046</v>
      </c>
      <c r="C31" s="69">
        <f>SUM(C22:C29)</f>
        <v>15026850</v>
      </c>
      <c r="D31" s="70">
        <f>SUM(D22:D29)</f>
        <v>15401650</v>
      </c>
      <c r="E31" s="71">
        <f>SUM(E22:E29)</f>
        <v>15503600</v>
      </c>
      <c r="F31" s="27">
        <f>SUM(F22:F30)</f>
        <v>15742275</v>
      </c>
    </row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Auburn_RCP Seats and Rates</vt:lpstr>
      <vt:lpstr>SCO_RCP Seats and Rates</vt:lpstr>
      <vt:lpstr>Tuskegee_RCP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2019-04-25T20:32:21Z</cp:lastPrinted>
  <dcterms:created xsi:type="dcterms:W3CDTF">2017-11-16T17:10:35Z</dcterms:created>
  <dcterms:modified xsi:type="dcterms:W3CDTF">2021-04-20T19:21:27Z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2018-10-15T17:26:47.6856372Z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