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410" windowWidth="15480" windowHeight="11640" tabRatio="644" activeTab="0"/>
  </bookViews>
  <sheets>
    <sheet name="Contents" sheetId="1" r:id="rId1"/>
    <sheet name="Demographics" sheetId="2" r:id="rId2"/>
    <sheet name="Undergraduate" sheetId="3" r:id="rId3"/>
    <sheet name="Graduate" sheetId="4" r:id="rId4"/>
    <sheet name="Faculty Positions" sheetId="5" r:id="rId5"/>
    <sheet name="Faculty Profiles" sheetId="6" r:id="rId6"/>
    <sheet name="Retirements" sheetId="7" r:id="rId7"/>
    <sheet name="Resignations" sheetId="8" r:id="rId8"/>
    <sheet name="Administrators" sheetId="9" r:id="rId9"/>
  </sheets>
  <definedNames>
    <definedName name="_xlnm.Print_Area" localSheetId="8">'Administrators'!$A$1:$J$133</definedName>
    <definedName name="_xlnm.Print_Area" localSheetId="0">'Contents'!$A$1:$G$78</definedName>
    <definedName name="_xlnm.Print_Area" localSheetId="1">'Demographics'!$A$2:$L$94</definedName>
    <definedName name="_xlnm.Print_Area" localSheetId="4">'Faculty Positions'!$A$1:$D$70</definedName>
    <definedName name="_xlnm.Print_Area" localSheetId="5">'Faculty Profiles'!$A$1:$K$159</definedName>
    <definedName name="_xlnm.Print_Area" localSheetId="3">'Graduate'!$A$1:$H$549</definedName>
    <definedName name="_xlnm.Print_Area" localSheetId="7">'Resignations'!$A$1:$K$89</definedName>
    <definedName name="_xlnm.Print_Area" localSheetId="6">'Retirements'!$A$1:$K$94</definedName>
    <definedName name="_xlnm.Print_Area" localSheetId="2">'Undergraduate'!$A$1:$H$427</definedName>
  </definedNames>
  <calcPr fullCalcOnLoad="1"/>
</workbook>
</file>

<file path=xl/sharedStrings.xml><?xml version="1.0" encoding="utf-8"?>
<sst xmlns="http://schemas.openxmlformats.org/spreadsheetml/2006/main" count="1988" uniqueCount="347">
  <si>
    <t xml:space="preserve"> </t>
  </si>
  <si>
    <t>MD</t>
  </si>
  <si>
    <t>Total</t>
  </si>
  <si>
    <t>Percent</t>
  </si>
  <si>
    <t>A only</t>
  </si>
  <si>
    <t>AB</t>
  </si>
  <si>
    <t>ABM</t>
  </si>
  <si>
    <t>B only</t>
  </si>
  <si>
    <t>BM</t>
  </si>
  <si>
    <t>BMD</t>
  </si>
  <si>
    <t>College</t>
  </si>
  <si>
    <t>Department</t>
  </si>
  <si>
    <t>Division</t>
  </si>
  <si>
    <t>School</t>
  </si>
  <si>
    <t>Other</t>
  </si>
  <si>
    <t>Yes</t>
  </si>
  <si>
    <t>No</t>
  </si>
  <si>
    <t>Both</t>
  </si>
  <si>
    <t>New Admissions</t>
  </si>
  <si>
    <t>American Indian/Alaskan Native</t>
  </si>
  <si>
    <t>Asian</t>
  </si>
  <si>
    <t>Hispanic</t>
  </si>
  <si>
    <t>Male</t>
  </si>
  <si>
    <t>Female</t>
  </si>
  <si>
    <t>LPN</t>
  </si>
  <si>
    <t>Subtotal</t>
  </si>
  <si>
    <t>Doctorate</t>
  </si>
  <si>
    <t>Nursing</t>
  </si>
  <si>
    <t>Master's</t>
  </si>
  <si>
    <t>Minimum</t>
  </si>
  <si>
    <t>Maximum</t>
  </si>
  <si>
    <t>Unknown</t>
  </si>
  <si>
    <t>Salary</t>
  </si>
  <si>
    <t>Workload</t>
  </si>
  <si>
    <t>Major</t>
  </si>
  <si>
    <t>Minor</t>
  </si>
  <si>
    <t>Option</t>
  </si>
  <si>
    <t>Track</t>
  </si>
  <si>
    <t>Doctoral Programs</t>
  </si>
  <si>
    <t xml:space="preserve">Percent </t>
  </si>
  <si>
    <t>Acute Care</t>
  </si>
  <si>
    <t>Adult Care</t>
  </si>
  <si>
    <t>Community Health</t>
  </si>
  <si>
    <t>Critical Care</t>
  </si>
  <si>
    <t>Family</t>
  </si>
  <si>
    <t>Gerontology</t>
  </si>
  <si>
    <t>Child Health</t>
  </si>
  <si>
    <t>Neonatal</t>
  </si>
  <si>
    <t>OB/GYN</t>
  </si>
  <si>
    <t>Pediatric</t>
  </si>
  <si>
    <t>Public Health</t>
  </si>
  <si>
    <t>Rural Health</t>
  </si>
  <si>
    <t>Women's Health</t>
  </si>
  <si>
    <t>50-55</t>
  </si>
  <si>
    <t>56-60</t>
  </si>
  <si>
    <t>61-65</t>
  </si>
  <si>
    <t>2006-2007</t>
  </si>
  <si>
    <t>2007-2008</t>
  </si>
  <si>
    <t>b. Race/Ethnicity</t>
  </si>
  <si>
    <t>c. Gender</t>
  </si>
  <si>
    <t>b. Age</t>
  </si>
  <si>
    <t>a. Highest Earned Credential</t>
  </si>
  <si>
    <t>b. Gender</t>
  </si>
  <si>
    <t>c. Race/Ethnicity</t>
  </si>
  <si>
    <t>Contents</t>
  </si>
  <si>
    <t>Worksheet 1: Demographics</t>
  </si>
  <si>
    <t>Worksheet 3: Graduate Programs</t>
  </si>
  <si>
    <t>Worksheet 2: Undergraduate Programs</t>
  </si>
  <si>
    <t>Worksheet 4: Faculty Positions</t>
  </si>
  <si>
    <t>Worksheet 5: Faculty Profiles</t>
  </si>
  <si>
    <t>Worksheet 6: Retirements</t>
  </si>
  <si>
    <t>Worksheet 7: Resignations</t>
  </si>
  <si>
    <t>Bachelor’s Program</t>
  </si>
  <si>
    <t>Master’s Program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</si>
  <si>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</si>
  <si>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</si>
  <si>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</si>
  <si>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</si>
  <si>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</si>
  <si>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</si>
  <si>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</si>
  <si>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</si>
  <si>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</si>
  <si>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</si>
  <si>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</si>
  <si>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</si>
  <si>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</si>
  <si>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</si>
  <si>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</si>
  <si>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</si>
  <si>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</si>
  <si>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</si>
  <si>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Table 7.</t>
  </si>
  <si>
    <t>Table 8.</t>
  </si>
  <si>
    <t>Table 9.</t>
  </si>
  <si>
    <t>Table 10.</t>
  </si>
  <si>
    <t>Table 11.</t>
  </si>
  <si>
    <t>Table 13.</t>
  </si>
  <si>
    <t>Table 14.</t>
  </si>
  <si>
    <t>Table 15.</t>
  </si>
  <si>
    <t>Table 16.</t>
  </si>
  <si>
    <t>Table 17.</t>
  </si>
  <si>
    <t>Table 18.</t>
  </si>
  <si>
    <t>Table 20.</t>
  </si>
  <si>
    <t>Table 19.</t>
  </si>
  <si>
    <t>Table 21.</t>
  </si>
  <si>
    <t>Table 22.</t>
  </si>
  <si>
    <t>Table 23.</t>
  </si>
  <si>
    <t>Table 24.</t>
  </si>
  <si>
    <t>Table 25.</t>
  </si>
  <si>
    <t>Table 27.</t>
  </si>
  <si>
    <t>Table 28.</t>
  </si>
  <si>
    <t>Table 29.</t>
  </si>
  <si>
    <t>Table 30.</t>
  </si>
  <si>
    <t>Table 31.</t>
  </si>
  <si>
    <t>Table 32.</t>
  </si>
  <si>
    <t>Table 35.</t>
  </si>
  <si>
    <t>Table 36.</t>
  </si>
  <si>
    <t>Table 37.</t>
  </si>
  <si>
    <t>Table 38.</t>
  </si>
  <si>
    <t>Table 40.</t>
  </si>
  <si>
    <t>Table 41.</t>
  </si>
  <si>
    <t>Table 42.</t>
  </si>
  <si>
    <t>Table 43.</t>
  </si>
  <si>
    <t>Table 44.</t>
  </si>
  <si>
    <t>Anticipated Resignations</t>
  </si>
  <si>
    <t>Diploma</t>
  </si>
  <si>
    <t xml:space="preserve">Other </t>
  </si>
  <si>
    <t>New</t>
  </si>
  <si>
    <t>Faculty Profiles</t>
  </si>
  <si>
    <t>Admin</t>
  </si>
  <si>
    <t>Education</t>
  </si>
  <si>
    <t>Psych</t>
  </si>
  <si>
    <r>
      <t>Delaware</t>
    </r>
    <r>
      <rPr>
        <vertAlign val="superscript"/>
        <sz val="10"/>
        <rFont val="Arial"/>
        <family val="2"/>
      </rPr>
      <t>1</t>
    </r>
  </si>
  <si>
    <t>Career</t>
  </si>
  <si>
    <t>Clinical Practice</t>
  </si>
  <si>
    <t>Other Discipline</t>
  </si>
  <si>
    <t>Bachelor's</t>
  </si>
  <si>
    <t>Gender</t>
  </si>
  <si>
    <t>Anticipated Retirements</t>
  </si>
  <si>
    <t>Profile of NEA</t>
  </si>
  <si>
    <t>Worksheet 8: Nursing Education Administrators (NEA)</t>
  </si>
  <si>
    <t>Highest Earned Credential</t>
  </si>
  <si>
    <t>Lack Qualified Applicants</t>
  </si>
  <si>
    <t>Lack Campus Resources</t>
  </si>
  <si>
    <t>Limited Clinical Sites</t>
  </si>
  <si>
    <t>Lack Faculty</t>
  </si>
  <si>
    <t>Program Capacity</t>
  </si>
  <si>
    <t>Description of Teacher Preparation</t>
  </si>
  <si>
    <t>Factors Prohibiting Admissions</t>
  </si>
  <si>
    <t>Program Type</t>
  </si>
  <si>
    <t>Program Designation</t>
  </si>
  <si>
    <t>Program Accreditation</t>
  </si>
  <si>
    <t>Retirees</t>
  </si>
  <si>
    <t>Retirees Who Returned</t>
  </si>
  <si>
    <t>Enrollment (2005-2006 Academic Year)</t>
  </si>
  <si>
    <t>Estimated Graduates by August 2006</t>
  </si>
  <si>
    <t>2008-2009</t>
  </si>
  <si>
    <t>M</t>
  </si>
  <si>
    <t>Doctoral</t>
  </si>
  <si>
    <t>Note: Two institutions did not give the designation of the nursing education unit.</t>
  </si>
  <si>
    <t>Neither</t>
  </si>
  <si>
    <t>Table 3. Program Designation</t>
  </si>
  <si>
    <t>Table 7. Factors Prohibiting Admissions</t>
  </si>
  <si>
    <t>Table 6.</t>
  </si>
  <si>
    <t>Table 12.</t>
  </si>
  <si>
    <t>Table 1.</t>
  </si>
  <si>
    <t>Table 2.</t>
  </si>
  <si>
    <t>Table 4.</t>
  </si>
  <si>
    <t>Table 5.</t>
  </si>
  <si>
    <t>Table 26.</t>
  </si>
  <si>
    <t>Table 39.</t>
  </si>
  <si>
    <t>N</t>
  </si>
  <si>
    <t>Table 4. Program  Accreditation</t>
  </si>
  <si>
    <t>Table 2. Program Type</t>
  </si>
  <si>
    <t>Table 3.</t>
  </si>
  <si>
    <t>Table 34.</t>
  </si>
  <si>
    <t>Table 9. Estimated Graduates by August 2006</t>
  </si>
  <si>
    <t>Table 6. Program Capacity</t>
  </si>
  <si>
    <t>Table 8. Enrollment (2005-2006 Academic Year)</t>
  </si>
  <si>
    <t>Table 11. Program Capacity</t>
  </si>
  <si>
    <t>Table 12. Factors Prohibiting Admissions</t>
  </si>
  <si>
    <t>Table 13. Enrollment (2005-2006 Academic Year)</t>
  </si>
  <si>
    <t>Table 14. Estimated Graduates by August 2006</t>
  </si>
  <si>
    <t>RN-BSN</t>
  </si>
  <si>
    <t>Percent of 269 responses</t>
  </si>
  <si>
    <t xml:space="preserve">Number Not Admitted </t>
  </si>
  <si>
    <t>Table 16. Program Capacity</t>
  </si>
  <si>
    <t>Table 17. Factors Prohibiting Admissions</t>
  </si>
  <si>
    <t>Table 18. Enrollment (2005-2006 Academic Year)</t>
  </si>
  <si>
    <t>Offered</t>
  </si>
  <si>
    <t>Not Offered</t>
  </si>
  <si>
    <t>RN-MSN</t>
  </si>
  <si>
    <t>Number Not Admitted</t>
  </si>
  <si>
    <t>Table 21. Estimated Graduates by August 2006</t>
  </si>
  <si>
    <t>Estimated Graduates</t>
  </si>
  <si>
    <t xml:space="preserve"> Completed Courses to Teach</t>
  </si>
  <si>
    <t>Table 22. Qualified Applicants Not Admitted</t>
  </si>
  <si>
    <t>Table 15. Qualified Applicants Not Admitted</t>
  </si>
  <si>
    <t>Table 23. Program Capacity</t>
  </si>
  <si>
    <t>Limited Clinical Facilities</t>
  </si>
  <si>
    <t>Table 24. Factors Prohibiting Admissions</t>
  </si>
  <si>
    <t>Table 25. Enrollment (2005-2006 Academic Year)</t>
  </si>
  <si>
    <t>Institutional Returns</t>
  </si>
  <si>
    <t>Table 1. Institutional Returns</t>
  </si>
  <si>
    <t>Demographics</t>
  </si>
  <si>
    <t>(Associate's Programs)</t>
  </si>
  <si>
    <t>Number of Responses</t>
  </si>
  <si>
    <t>a. Gender</t>
  </si>
  <si>
    <t>(Bachelor's Programs)</t>
  </si>
  <si>
    <t>c. Licensed Professional</t>
  </si>
  <si>
    <t>(Master's Programs)</t>
  </si>
  <si>
    <t>c. Preparation to Teach</t>
  </si>
  <si>
    <t>(Doctoral Programs)</t>
  </si>
  <si>
    <t>BSN-Doctorate</t>
  </si>
  <si>
    <t>DNP</t>
  </si>
  <si>
    <t>DSN</t>
  </si>
  <si>
    <t>DNSc</t>
  </si>
  <si>
    <t>PhD</t>
  </si>
  <si>
    <t>b. Race/ethnicity</t>
  </si>
  <si>
    <t>Completed Courses to Teach</t>
  </si>
  <si>
    <t>Percent of Responses</t>
  </si>
  <si>
    <t>2005-2006 Academic Year</t>
  </si>
  <si>
    <t>Retirements</t>
  </si>
  <si>
    <t>66-70</t>
  </si>
  <si>
    <t>71+</t>
  </si>
  <si>
    <t>Resignations</t>
  </si>
  <si>
    <t>Relocation</t>
  </si>
  <si>
    <t>Clinical Setting</t>
  </si>
  <si>
    <t>Private or Collaborative Practice</t>
  </si>
  <si>
    <t>Median</t>
  </si>
  <si>
    <t>At Institution</t>
  </si>
  <si>
    <t>g. Age Range</t>
  </si>
  <si>
    <t>Birth Year</t>
  </si>
  <si>
    <t>1941-1962</t>
  </si>
  <si>
    <t>1943-1955</t>
  </si>
  <si>
    <t>1953-1962</t>
  </si>
  <si>
    <t>1944-1966</t>
  </si>
  <si>
    <t>1933-1958</t>
  </si>
  <si>
    <t>Age</t>
  </si>
  <si>
    <t>1939-1966</t>
  </si>
  <si>
    <t>1935-1961</t>
  </si>
  <si>
    <t>1942-1963</t>
  </si>
  <si>
    <t>1944-1969</t>
  </si>
  <si>
    <t>1941-1967</t>
  </si>
  <si>
    <t>1946-1961</t>
  </si>
  <si>
    <t>1943-1960</t>
  </si>
  <si>
    <t>1940-1964</t>
  </si>
  <si>
    <t>1938-1972</t>
  </si>
  <si>
    <t>1942-1971</t>
  </si>
  <si>
    <t>1934-1956</t>
  </si>
  <si>
    <t>Interim</t>
  </si>
  <si>
    <t>Permanent</t>
  </si>
  <si>
    <t>Qualified Students Not Admitted</t>
  </si>
  <si>
    <t>Budgeted</t>
  </si>
  <si>
    <t>Unfilled</t>
  </si>
  <si>
    <t>Table 33.</t>
  </si>
  <si>
    <t>Table 45.</t>
  </si>
  <si>
    <t>Table 5. Qualified Applicants Not Admitted</t>
  </si>
  <si>
    <t>b. Licensed Professional Graduates</t>
  </si>
  <si>
    <t>Table 10. Qualified Applicants Not Admitted</t>
  </si>
  <si>
    <t>Could Have Accepted More Students</t>
  </si>
  <si>
    <t>Faculty Positions</t>
  </si>
  <si>
    <t>Table 33. Gender</t>
  </si>
  <si>
    <t>Table 35. Highest Earned Credential</t>
  </si>
  <si>
    <t>Table 38. Retirees</t>
  </si>
  <si>
    <t>Table 39. Retirees Who Returned</t>
  </si>
  <si>
    <t>Table 40. Anticipated Retirements</t>
  </si>
  <si>
    <t>Table 44. Anticipated Resignations</t>
  </si>
  <si>
    <t>Table 31. New Faculty Positions</t>
  </si>
  <si>
    <t>Table 30. Budgeted Faculty Positions</t>
  </si>
  <si>
    <t>Black</t>
  </si>
  <si>
    <t>White</t>
  </si>
  <si>
    <t>Limited Clinical       Sites</t>
  </si>
  <si>
    <t>American Indian/ Alaskan Native</t>
  </si>
  <si>
    <t>Percent Prepared to Teach</t>
  </si>
  <si>
    <t>N= the number of institutions in SREB states that prepare registered (pre-licensure) and advanced practice nurses.</t>
  </si>
  <si>
    <t>(Table 37 Continued)</t>
  </si>
  <si>
    <t>Table 43. Plans or Current Status of Faculty Who Resigned</t>
  </si>
  <si>
    <t>Number Responses</t>
  </si>
  <si>
    <t xml:space="preserve">Number Responses </t>
  </si>
  <si>
    <t>\</t>
  </si>
  <si>
    <t>Table 41. Number of Resignations</t>
  </si>
  <si>
    <t>Number of Resignations</t>
  </si>
  <si>
    <t>Plans or Current Status of Faculty Who Resigned</t>
  </si>
  <si>
    <t>Teacher-Preparation Curriculum</t>
  </si>
  <si>
    <t>Description of Teacher-Preparation Curriculum</t>
  </si>
  <si>
    <t>Enrollment by Type of Degree</t>
  </si>
  <si>
    <t>Full-Time vs. Part-Time</t>
  </si>
  <si>
    <t>Race/Ethnicity of Full-Time Faculty</t>
  </si>
  <si>
    <t>Specialty Areas of Full-Time Faculty</t>
  </si>
  <si>
    <t>Reasons for Resignation</t>
  </si>
  <si>
    <t>Note: Some institutions offer more than one type of program: A=Associate's, B=Bachelor's, M-Master's, D=Doctoral.</t>
  </si>
  <si>
    <t>Associate's</t>
  </si>
  <si>
    <t>a. Full-Time vs. Part-Time</t>
  </si>
  <si>
    <t>Full-Time</t>
  </si>
  <si>
    <t>Part-Time</t>
  </si>
  <si>
    <r>
      <t>LPN/LVN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</si>
  <si>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Licensed Practical Nurse/Licensed Vocational Nurse</t>
    </r>
  </si>
  <si>
    <r>
      <t>RN</t>
    </r>
    <r>
      <rPr>
        <b/>
        <vertAlign val="superscript"/>
        <sz val="10"/>
        <rFont val="Arial"/>
        <family val="2"/>
      </rPr>
      <t>2</t>
    </r>
  </si>
  <si>
    <r>
      <t>2</t>
    </r>
    <r>
      <rPr>
        <sz val="9"/>
        <rFont val="Arial"/>
        <family val="2"/>
      </rPr>
      <t>Registered Nurse</t>
    </r>
  </si>
  <si>
    <r>
      <t>CCNE</t>
    </r>
    <r>
      <rPr>
        <b/>
        <vertAlign val="superscript"/>
        <sz val="10"/>
        <rFont val="Arial"/>
        <family val="2"/>
      </rPr>
      <t>1</t>
    </r>
  </si>
  <si>
    <r>
      <t>NLNAC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</si>
  <si>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>Commission on Collegiate Nursing Education</t>
    </r>
  </si>
  <si>
    <r>
      <t>2</t>
    </r>
    <r>
      <rPr>
        <b/>
        <sz val="10"/>
        <rFont val="Arial"/>
        <family val="2"/>
      </rPr>
      <t>National League for Nursing Accreditation Commission</t>
    </r>
  </si>
  <si>
    <r>
      <t>1</t>
    </r>
    <r>
      <rPr>
        <sz val="9"/>
        <rFont val="Arial"/>
        <family val="2"/>
      </rPr>
      <t>Institutions in this state did not offer doctoral studies in nursing.</t>
    </r>
  </si>
  <si>
    <r>
      <t>1</t>
    </r>
    <r>
      <rPr>
        <sz val="9"/>
        <rFont val="Arial"/>
        <family val="2"/>
      </rPr>
      <t>Institutions in this state do not offer doctoral studies in nursing.</t>
    </r>
  </si>
  <si>
    <t>Table 19. Teacher-Preparation Curriculum</t>
  </si>
  <si>
    <t>Table 20. Description of Teacher-Preparation Curriculum</t>
  </si>
  <si>
    <t>Table 26. Enrollment by Type of Degree Offered</t>
  </si>
  <si>
    <t>Table 27. Teacher-Preparation Curriculum</t>
  </si>
  <si>
    <t>Table 28. Description of Teacher-Preparation Curriculum</t>
  </si>
  <si>
    <t>Table 29. Estimated Graduates by August 2006</t>
  </si>
  <si>
    <t>Table 34. Full-Time vs. Part-Time</t>
  </si>
  <si>
    <t>b. Part-Time Faculty</t>
  </si>
  <si>
    <t>a. Full-Time Faculty</t>
  </si>
  <si>
    <t>Table 36. Race/Ethnicity of Full-Time Faculty</t>
  </si>
  <si>
    <t>Table 37. Specialty Areas of Full-Time Faculty</t>
  </si>
  <si>
    <t>Number Returned Full-Time</t>
  </si>
  <si>
    <t>Number Returned Part-Time</t>
  </si>
  <si>
    <t>Table 42. Reasons for Resignation</t>
  </si>
  <si>
    <t xml:space="preserve">Non-Nursing </t>
  </si>
  <si>
    <t>Teaching Out-of-State</t>
  </si>
  <si>
    <t>Teaching In-State</t>
  </si>
  <si>
    <t>Table 45. Profile of NEA</t>
  </si>
  <si>
    <t>Nursing Education Administrators (NEA)</t>
  </si>
  <si>
    <t>d. Years Employed</t>
  </si>
  <si>
    <t>As Administrator</t>
  </si>
  <si>
    <t>Administrative Status</t>
  </si>
  <si>
    <t>f. Plan to Retire within Three Years</t>
  </si>
  <si>
    <t>44-65</t>
  </si>
  <si>
    <t>51-63</t>
  </si>
  <si>
    <t>44-53</t>
  </si>
  <si>
    <t>40-62</t>
  </si>
  <si>
    <t>48-73</t>
  </si>
  <si>
    <t>40-67</t>
  </si>
  <si>
    <t>45-71</t>
  </si>
  <si>
    <t>43-64</t>
  </si>
  <si>
    <t>37-62</t>
  </si>
  <si>
    <t>39-65</t>
  </si>
  <si>
    <t>45-60</t>
  </si>
  <si>
    <t>46-63</t>
  </si>
  <si>
    <t>42-66</t>
  </si>
  <si>
    <t>34-68</t>
  </si>
  <si>
    <t>35-64</t>
  </si>
  <si>
    <t>50-72</t>
  </si>
  <si>
    <t>Table 32. Unfilled Faculty Positions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</si>
</sst>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%"/>
    <numFmt numFmtId="173" formatCode="[$-409]mmmm\ d\,\ yyyy;@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i/>
      <vertAlign val="superscript"/>
      <sz val="8"/>
      <name val="Arial"/>
      <family val="2"/>
    </font>
    <font>
      <i/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u val="single"/>
      <sz val="10"/>
      <color indexed="18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  <font>
      <b/>
      <u val="single"/>
      <sz val="12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i/>
      <sz val="9"/>
      <name val="Arial"/>
      <family val="2"/>
    </font>
    <font>
      <b/>
      <sz val="9.5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i/>
      <sz val="8"/>
      <name val="Arial Narrow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/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/>
    </border>
    <border>
      <left style="thin">
        <color indexed="18"/>
      </left>
      <right>
        <color indexed="63"/>
      </right>
      <top/>
      <bottom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/>
    </border>
    <border>
      <left style="medium">
        <color indexed="18"/>
      </left>
      <right>
        <color indexed="8"/>
      </right>
      <top/>
      <bottom/>
    </border>
    <border>
      <left style="thin">
        <color indexed="18"/>
      </left>
      <right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6"/>
      </right>
      <top>
        <color indexed="63"/>
      </top>
      <bottom/>
    </border>
    <border>
      <left/>
      <right style="dotted">
        <color indexed="16"/>
      </right>
      <top/>
      <bottom/>
    </border>
    <border>
      <left/>
      <right style="dotted">
        <color indexed="16"/>
      </right>
      <top/>
      <bottom>
        <color indexed="63"/>
      </bottom>
    </border>
    <border>
      <left>
        <color indexed="63"/>
      </left>
      <right style="dotted">
        <color indexed="16"/>
      </right>
      <top>
        <color indexed="63"/>
      </top>
      <bottom>
        <color indexed="63"/>
      </bottom>
    </border>
    <border>
      <left style="medium">
        <color indexed="18"/>
      </left>
      <right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8"/>
      </right>
      <top>
        <color indexed="63"/>
      </top>
      <bottom/>
    </border>
    <border>
      <left style="medium">
        <color indexed="18"/>
      </left>
      <right>
        <color indexed="8"/>
      </right>
      <top/>
      <bottom>
        <color indexed="63"/>
      </bottom>
    </border>
    <border>
      <left/>
      <right style="medium">
        <color indexed="1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18"/>
      </right>
      <top>
        <color indexed="63"/>
      </top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1" xfId="0" applyAlignment="1">
      <alignment horizontal="left" wrapText="1"/>
    </xf>
    <xf numFmtId="3" fontId="0" fillId="0" borderId="2" xfId="0" applyAlignment="1">
      <alignment horizontal="left" wrapText="1"/>
    </xf>
    <xf numFmtId="3" fontId="0" fillId="0" borderId="3" xfId="0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indent="3"/>
    </xf>
    <xf numFmtId="3" fontId="5" fillId="0" borderId="0" xfId="0" applyNumberFormat="1" applyFont="1" applyAlignment="1">
      <alignment wrapText="1"/>
    </xf>
    <xf numFmtId="9" fontId="5" fillId="0" borderId="0" xfId="0" applyNumberFormat="1" applyFont="1" applyBorder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9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 indent="3"/>
    </xf>
    <xf numFmtId="0" fontId="11" fillId="0" borderId="0" xfId="0" applyFont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right" wrapText="1"/>
    </xf>
    <xf numFmtId="9" fontId="5" fillId="0" borderId="0" xfId="0" applyNumberFormat="1" applyFont="1" applyFill="1" applyBorder="1" applyAlignment="1">
      <alignment/>
    </xf>
    <xf numFmtId="9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 indent="2"/>
    </xf>
    <xf numFmtId="3" fontId="0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Alignment="1">
      <alignment horizontal="right" indent="3"/>
    </xf>
    <xf numFmtId="9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8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 indent="2"/>
    </xf>
    <xf numFmtId="0" fontId="5" fillId="0" borderId="0" xfId="0" applyFont="1" applyFill="1" applyBorder="1" applyAlignment="1">
      <alignment horizontal="right"/>
    </xf>
    <xf numFmtId="3" fontId="0" fillId="0" borderId="0" xfId="0" applyNumberFormat="1" applyFont="1" applyAlignment="1">
      <alignment wrapText="1"/>
    </xf>
    <xf numFmtId="0" fontId="6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17" fillId="0" borderId="0" xfId="0" applyFont="1" applyBorder="1" applyAlignment="1">
      <alignment horizontal="right" wrapText="1"/>
    </xf>
    <xf numFmtId="0" fontId="1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8" fillId="0" borderId="6" xfId="0" applyFont="1" applyFill="1" applyBorder="1" applyAlignment="1">
      <alignment horizontal="right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9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 wrapText="1"/>
    </xf>
    <xf numFmtId="0" fontId="2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9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wrapText="1"/>
    </xf>
    <xf numFmtId="9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5" fillId="0" borderId="0" xfId="0" applyFont="1" applyFill="1" applyAlignment="1">
      <alignment horizontal="left" indent="3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indent="4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5" fillId="0" borderId="6" xfId="0" applyFont="1" applyFill="1" applyBorder="1" applyAlignment="1">
      <alignment horizontal="right" wrapText="1"/>
    </xf>
    <xf numFmtId="0" fontId="0" fillId="0" borderId="0" xfId="0" applyFont="1" applyAlignment="1">
      <alignment horizontal="left" indent="5"/>
    </xf>
    <xf numFmtId="3" fontId="0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9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0" fillId="0" borderId="0" xfId="0" applyFont="1" applyFill="1" applyAlignment="1">
      <alignment horizontal="left" indent="5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 indent="5"/>
    </xf>
    <xf numFmtId="3" fontId="5" fillId="0" borderId="0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5" fillId="0" borderId="9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Alignment="1">
      <alignment horizontal="left" indent="4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indent="3"/>
    </xf>
    <xf numFmtId="0" fontId="5" fillId="0" borderId="0" xfId="0" applyFont="1" applyAlignment="1">
      <alignment horizontal="left" indent="5"/>
    </xf>
    <xf numFmtId="0" fontId="18" fillId="0" borderId="0" xfId="0" applyFont="1" applyFill="1" applyAlignment="1">
      <alignment horizontal="right"/>
    </xf>
    <xf numFmtId="0" fontId="9" fillId="0" borderId="0" xfId="0" applyFont="1" applyAlignment="1">
      <alignment horizontal="left" indent="5"/>
    </xf>
    <xf numFmtId="0" fontId="24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2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9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9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9" fontId="5" fillId="0" borderId="9" xfId="0" applyNumberFormat="1" applyFont="1" applyBorder="1" applyAlignment="1">
      <alignment/>
    </xf>
    <xf numFmtId="0" fontId="18" fillId="0" borderId="0" xfId="0" applyFont="1" applyFill="1" applyAlignment="1">
      <alignment horizontal="right" wrapText="1"/>
    </xf>
    <xf numFmtId="0" fontId="25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wrapText="1"/>
    </xf>
    <xf numFmtId="9" fontId="0" fillId="0" borderId="0" xfId="0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9" fontId="0" fillId="0" borderId="11" xfId="0" applyNumberFormat="1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19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9" fontId="0" fillId="0" borderId="0" xfId="0" applyNumberFormat="1" applyFont="1" applyFill="1" applyBorder="1" applyAlignment="1" applyProtection="1">
      <alignment horizontal="right" wrapText="1"/>
      <protection/>
    </xf>
    <xf numFmtId="0" fontId="5" fillId="0" borderId="9" xfId="0" applyFont="1" applyFill="1" applyBorder="1" applyAlignment="1">
      <alignment/>
    </xf>
    <xf numFmtId="9" fontId="5" fillId="0" borderId="0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9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indent="2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1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indent="2"/>
    </xf>
    <xf numFmtId="0" fontId="5" fillId="0" borderId="13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0" fontId="5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Border="1" applyAlignment="1">
      <alignment horizontal="left" indent="2"/>
    </xf>
    <xf numFmtId="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wrapText="1"/>
    </xf>
    <xf numFmtId="0" fontId="22" fillId="0" borderId="9" xfId="0" applyFont="1" applyFill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0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0" fontId="2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1" fillId="0" borderId="6" xfId="0" applyFont="1" applyFill="1" applyBorder="1" applyAlignment="1">
      <alignment horizontal="right"/>
    </xf>
    <xf numFmtId="0" fontId="0" fillId="0" borderId="0" xfId="0" applyFont="1" applyAlignment="1">
      <alignment horizontal="left" indent="4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0" xfId="0" applyFont="1" applyAlignment="1">
      <alignment horizontal="left" indent="4"/>
    </xf>
    <xf numFmtId="3" fontId="0" fillId="0" borderId="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9" fontId="0" fillId="0" borderId="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 horizontal="right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9" fillId="0" borderId="0" xfId="0" applyFont="1" applyAlignment="1">
      <alignment horizontal="left" indent="2"/>
    </xf>
    <xf numFmtId="0" fontId="10" fillId="0" borderId="0" xfId="0" applyFont="1" applyBorder="1" applyAlignment="1">
      <alignment horizontal="left" indent="1"/>
    </xf>
    <xf numFmtId="0" fontId="2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18" fillId="0" borderId="0" xfId="0" applyFont="1" applyAlignment="1">
      <alignment horizontal="left" indent="3"/>
    </xf>
    <xf numFmtId="0" fontId="10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right" wrapText="1"/>
    </xf>
    <xf numFmtId="9" fontId="5" fillId="0" borderId="9" xfId="0" applyNumberFormat="1" applyFont="1" applyFill="1" applyBorder="1" applyAlignment="1">
      <alignment/>
    </xf>
    <xf numFmtId="0" fontId="9" fillId="0" borderId="0" xfId="0" applyFont="1" applyAlignment="1">
      <alignment horizontal="left" indent="4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indent="3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10" fontId="5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1" fontId="18" fillId="0" borderId="9" xfId="0" applyNumberFormat="1" applyFont="1" applyBorder="1" applyAlignment="1">
      <alignment horizontal="right" wrapText="1"/>
    </xf>
    <xf numFmtId="1" fontId="5" fillId="0" borderId="9" xfId="0" applyNumberFormat="1" applyFont="1" applyBorder="1" applyAlignment="1">
      <alignment/>
    </xf>
    <xf numFmtId="0" fontId="18" fillId="0" borderId="0" xfId="0" applyFont="1" applyBorder="1" applyAlignment="1">
      <alignment horizontal="left" indent="2"/>
    </xf>
    <xf numFmtId="9" fontId="18" fillId="0" borderId="0" xfId="0" applyNumberFormat="1" applyFont="1" applyAlignment="1">
      <alignment/>
    </xf>
    <xf numFmtId="9" fontId="18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3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22" fillId="0" borderId="15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15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Font="1" applyBorder="1" applyAlignment="1">
      <alignment horizontal="left"/>
    </xf>
    <xf numFmtId="3" fontId="5" fillId="0" borderId="0" xfId="0" applyFont="1" applyBorder="1" applyAlignment="1">
      <alignment horizontal="right" wrapText="1"/>
    </xf>
    <xf numFmtId="3" fontId="0" fillId="0" borderId="0" xfId="0" applyFont="1" applyBorder="1" applyAlignment="1">
      <alignment horizontal="left" vertical="top" wrapText="1" indent="2"/>
    </xf>
    <xf numFmtId="3" fontId="0" fillId="0" borderId="0" xfId="0" applyFont="1" applyBorder="1" applyAlignment="1">
      <alignment vertical="center" wrapText="1"/>
    </xf>
    <xf numFmtId="3" fontId="0" fillId="0" borderId="0" xfId="0" applyFont="1" applyFill="1" applyBorder="1" applyAlignment="1">
      <alignment vertical="center" wrapText="1"/>
    </xf>
    <xf numFmtId="3" fontId="0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horizontal="left" indent="2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16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Border="1" applyAlignment="1">
      <alignment horizontal="right" wrapText="1"/>
    </xf>
    <xf numFmtId="0" fontId="5" fillId="0" borderId="9" xfId="0" applyFont="1" applyBorder="1" applyAlignment="1">
      <alignment horizontal="right" wrapText="1"/>
    </xf>
    <xf numFmtId="0" fontId="21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9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21" fillId="0" borderId="1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  <xf numFmtId="0" fontId="5" fillId="0" borderId="11" xfId="0" applyFont="1" applyBorder="1" applyAlignment="1">
      <alignment horizontal="right" wrapText="1"/>
    </xf>
    <xf numFmtId="3" fontId="0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 wrapText="1"/>
    </xf>
    <xf numFmtId="0" fontId="21" fillId="0" borderId="4" xfId="0" applyFont="1" applyBorder="1" applyAlignment="1">
      <alignment horizontal="right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3" fontId="21" fillId="0" borderId="4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5" fillId="0" borderId="0" xfId="0" applyFont="1" applyBorder="1" applyAlignment="1">
      <alignment horizontal="left" indent="3"/>
    </xf>
    <xf numFmtId="0" fontId="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9" fontId="1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ont="1" applyAlignment="1">
      <alignment horizontal="left" indent="2"/>
    </xf>
    <xf numFmtId="0" fontId="5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18" fillId="0" borderId="19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5" fillId="0" borderId="21" xfId="0" applyFont="1" applyBorder="1" applyAlignment="1">
      <alignment/>
    </xf>
    <xf numFmtId="9" fontId="5" fillId="0" borderId="22" xfId="0" applyNumberFormat="1" applyFont="1" applyFill="1" applyBorder="1" applyAlignment="1" applyProtection="1">
      <alignment horizontal="right" wrapText="1"/>
      <protection/>
    </xf>
    <xf numFmtId="0" fontId="18" fillId="0" borderId="6" xfId="0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9" fontId="5" fillId="0" borderId="23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 indent="3"/>
    </xf>
    <xf numFmtId="0" fontId="5" fillId="0" borderId="24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/>
    </xf>
    <xf numFmtId="0" fontId="5" fillId="0" borderId="28" xfId="0" applyFont="1" applyBorder="1" applyAlignment="1">
      <alignment/>
    </xf>
    <xf numFmtId="9" fontId="5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9" fontId="0" fillId="0" borderId="3" xfId="0" applyNumberFormat="1" applyFont="1" applyFill="1" applyBorder="1" applyAlignment="1" applyProtection="1">
      <alignment horizontal="right" wrapText="1"/>
      <protection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125" zoomScaleNormal="125" workbookViewId="0" topLeftCell="A28">
      <selection activeCell="B75" sqref="B75"/>
    </sheetView>
  </sheetViews>
  <sheetFormatPr defaultColWidth="9.140625" defaultRowHeight="12.75"/>
  <cols>
    <col min="1" max="1" width="14.421875" style="0" bestFit="1" customWidth="1"/>
  </cols>
  <sheetData>
    <row r="1" spans="1:6" ht="15.75">
      <c r="A1" s="75" t="s">
        <v>64</v>
      </c>
      <c r="B1" s="72"/>
      <c r="C1" s="72"/>
      <c r="D1" s="72"/>
      <c r="E1" s="72"/>
      <c r="F1" s="73"/>
    </row>
    <row r="2" spans="1:3" ht="12.75" customHeight="1">
      <c r="A2" s="64"/>
      <c r="B2" s="64"/>
      <c r="C2" s="64"/>
    </row>
    <row r="3" spans="1:6" ht="13.5" customHeight="1">
      <c r="A3" s="76" t="s">
        <v>65</v>
      </c>
      <c r="B3" s="72"/>
      <c r="C3" s="72"/>
      <c r="D3" s="72"/>
      <c r="E3" s="72"/>
      <c r="F3" s="73"/>
    </row>
    <row r="4" spans="1:2" ht="13.5" customHeight="1">
      <c r="A4" s="35"/>
      <c r="B4" s="5"/>
    </row>
    <row r="5" spans="1:2" ht="13.5" customHeight="1">
      <c r="A5" s="23" t="s">
        <v>166</v>
      </c>
      <c r="B5" s="20" t="s">
        <v>203</v>
      </c>
    </row>
    <row r="6" spans="1:2" ht="13.5" customHeight="1">
      <c r="A6" s="23" t="s">
        <v>167</v>
      </c>
      <c r="B6" s="20" t="s">
        <v>150</v>
      </c>
    </row>
    <row r="7" spans="1:2" ht="13.5" customHeight="1">
      <c r="A7" s="23" t="s">
        <v>175</v>
      </c>
      <c r="B7" s="20" t="s">
        <v>151</v>
      </c>
    </row>
    <row r="8" spans="1:2" ht="13.5" customHeight="1">
      <c r="A8" s="23" t="s">
        <v>168</v>
      </c>
      <c r="B8" s="20" t="s">
        <v>152</v>
      </c>
    </row>
    <row r="9" ht="13.5" customHeight="1"/>
    <row r="10" spans="1:6" ht="13.5" customHeight="1">
      <c r="A10" s="71" t="s">
        <v>67</v>
      </c>
      <c r="B10" s="72"/>
      <c r="C10" s="72"/>
      <c r="D10" s="72"/>
      <c r="E10" s="72"/>
      <c r="F10" s="73"/>
    </row>
    <row r="11" ht="13.5" customHeight="1">
      <c r="A11" s="21"/>
    </row>
    <row r="12" ht="13.5" customHeight="1">
      <c r="A12" s="65" t="s">
        <v>74</v>
      </c>
    </row>
    <row r="13" spans="1:2" ht="13.5" customHeight="1">
      <c r="A13" s="23" t="s">
        <v>169</v>
      </c>
      <c r="B13" s="20" t="s">
        <v>253</v>
      </c>
    </row>
    <row r="14" spans="1:2" ht="13.5" customHeight="1">
      <c r="A14" s="23" t="s">
        <v>164</v>
      </c>
      <c r="B14" s="20" t="s">
        <v>147</v>
      </c>
    </row>
    <row r="15" spans="1:2" ht="13.5" customHeight="1">
      <c r="A15" s="23" t="s">
        <v>92</v>
      </c>
      <c r="B15" s="20" t="s">
        <v>149</v>
      </c>
    </row>
    <row r="16" spans="1:2" ht="13.5" customHeight="1">
      <c r="A16" s="23" t="s">
        <v>93</v>
      </c>
      <c r="B16" s="20" t="s">
        <v>155</v>
      </c>
    </row>
    <row r="17" spans="1:2" ht="13.5" customHeight="1">
      <c r="A17" s="23" t="s">
        <v>94</v>
      </c>
      <c r="B17" s="6" t="s">
        <v>156</v>
      </c>
    </row>
    <row r="18" ht="13.5" customHeight="1">
      <c r="A18" s="12"/>
    </row>
    <row r="19" ht="13.5" customHeight="1">
      <c r="A19" s="65" t="s">
        <v>72</v>
      </c>
    </row>
    <row r="20" spans="1:2" ht="13.5" customHeight="1">
      <c r="A20" s="23" t="s">
        <v>95</v>
      </c>
      <c r="B20" s="20" t="s">
        <v>253</v>
      </c>
    </row>
    <row r="21" spans="1:2" ht="13.5" customHeight="1">
      <c r="A21" s="23" t="s">
        <v>96</v>
      </c>
      <c r="B21" s="20" t="s">
        <v>147</v>
      </c>
    </row>
    <row r="22" spans="1:2" ht="13.5" customHeight="1">
      <c r="A22" s="23" t="s">
        <v>165</v>
      </c>
      <c r="B22" s="20" t="s">
        <v>149</v>
      </c>
    </row>
    <row r="23" spans="1:2" ht="13.5" customHeight="1">
      <c r="A23" s="23" t="s">
        <v>97</v>
      </c>
      <c r="B23" s="20" t="s">
        <v>155</v>
      </c>
    </row>
    <row r="24" spans="1:2" ht="13.5" customHeight="1">
      <c r="A24" s="23" t="s">
        <v>98</v>
      </c>
      <c r="B24" s="6" t="s">
        <v>156</v>
      </c>
    </row>
    <row r="25" ht="13.5" customHeight="1">
      <c r="A25" s="12"/>
    </row>
    <row r="26" spans="1:6" ht="13.5" customHeight="1">
      <c r="A26" s="71" t="s">
        <v>66</v>
      </c>
      <c r="B26" s="72"/>
      <c r="C26" s="72"/>
      <c r="D26" s="72"/>
      <c r="E26" s="72"/>
      <c r="F26" s="73"/>
    </row>
    <row r="27" ht="13.5" customHeight="1">
      <c r="A27" s="21"/>
    </row>
    <row r="28" ht="13.5" customHeight="1">
      <c r="A28" s="65" t="s">
        <v>73</v>
      </c>
    </row>
    <row r="29" ht="13.5" customHeight="1">
      <c r="A29" s="22"/>
    </row>
    <row r="30" spans="1:2" ht="13.5" customHeight="1">
      <c r="A30" s="23" t="s">
        <v>99</v>
      </c>
      <c r="B30" s="20" t="s">
        <v>253</v>
      </c>
    </row>
    <row r="31" spans="1:2" ht="13.5" customHeight="1">
      <c r="A31" s="23" t="s">
        <v>100</v>
      </c>
      <c r="B31" s="20" t="s">
        <v>147</v>
      </c>
    </row>
    <row r="32" spans="1:2" ht="13.5" customHeight="1">
      <c r="A32" s="23" t="s">
        <v>101</v>
      </c>
      <c r="B32" s="20" t="s">
        <v>149</v>
      </c>
    </row>
    <row r="33" spans="1:2" ht="13.5" customHeight="1">
      <c r="A33" s="23" t="s">
        <v>102</v>
      </c>
      <c r="B33" s="20" t="s">
        <v>155</v>
      </c>
    </row>
    <row r="34" spans="1:2" ht="13.5" customHeight="1">
      <c r="A34" s="23" t="s">
        <v>104</v>
      </c>
      <c r="B34" s="20" t="s">
        <v>285</v>
      </c>
    </row>
    <row r="35" spans="1:2" ht="13.5" customHeight="1">
      <c r="A35" s="23" t="s">
        <v>103</v>
      </c>
      <c r="B35" s="6" t="s">
        <v>286</v>
      </c>
    </row>
    <row r="36" spans="1:2" ht="13.5" customHeight="1">
      <c r="A36" s="23" t="s">
        <v>105</v>
      </c>
      <c r="B36" s="6" t="s">
        <v>156</v>
      </c>
    </row>
    <row r="37" ht="13.5" customHeight="1">
      <c r="A37" s="15"/>
    </row>
    <row r="38" spans="1:6" ht="13.5" customHeight="1">
      <c r="A38" s="74" t="s">
        <v>38</v>
      </c>
      <c r="B38" s="72"/>
      <c r="C38" s="72"/>
      <c r="D38" s="72"/>
      <c r="E38" s="72"/>
      <c r="F38" s="73"/>
    </row>
    <row r="39" ht="13.5" customHeight="1">
      <c r="A39" s="22"/>
    </row>
    <row r="40" spans="1:2" ht="13.5" customHeight="1">
      <c r="A40" s="23" t="s">
        <v>106</v>
      </c>
      <c r="B40" s="20" t="s">
        <v>253</v>
      </c>
    </row>
    <row r="41" spans="1:2" ht="13.5" customHeight="1">
      <c r="A41" s="23" t="s">
        <v>107</v>
      </c>
      <c r="B41" s="20" t="s">
        <v>147</v>
      </c>
    </row>
    <row r="42" spans="1:2" ht="13.5" customHeight="1">
      <c r="A42" s="23" t="s">
        <v>108</v>
      </c>
      <c r="B42" s="20" t="s">
        <v>149</v>
      </c>
    </row>
    <row r="43" spans="1:3" ht="13.5" customHeight="1">
      <c r="A43" s="23" t="s">
        <v>109</v>
      </c>
      <c r="B43" s="20" t="s">
        <v>155</v>
      </c>
      <c r="C43" s="6"/>
    </row>
    <row r="44" spans="1:3" ht="13.5" customHeight="1">
      <c r="A44" s="23" t="s">
        <v>170</v>
      </c>
      <c r="B44" s="20" t="s">
        <v>287</v>
      </c>
      <c r="C44" s="6"/>
    </row>
    <row r="45" spans="1:2" ht="13.5" customHeight="1">
      <c r="A45" s="23" t="s">
        <v>110</v>
      </c>
      <c r="B45" s="20" t="s">
        <v>285</v>
      </c>
    </row>
    <row r="46" spans="1:2" ht="13.5" customHeight="1">
      <c r="A46" s="23" t="s">
        <v>111</v>
      </c>
      <c r="B46" s="6" t="s">
        <v>148</v>
      </c>
    </row>
    <row r="47" spans="1:2" ht="13.5" customHeight="1">
      <c r="A47" s="23" t="s">
        <v>112</v>
      </c>
      <c r="B47" s="6" t="s">
        <v>156</v>
      </c>
    </row>
    <row r="48" ht="13.5" customHeight="1">
      <c r="A48" s="12"/>
    </row>
    <row r="49" spans="1:6" ht="13.5" customHeight="1">
      <c r="A49" s="71" t="s">
        <v>68</v>
      </c>
      <c r="B49" s="72"/>
      <c r="C49" s="72"/>
      <c r="D49" s="72"/>
      <c r="E49" s="72"/>
      <c r="F49" s="73"/>
    </row>
    <row r="50" ht="13.5" customHeight="1">
      <c r="A50" s="6"/>
    </row>
    <row r="51" spans="1:3" ht="13.5" customHeight="1">
      <c r="A51" s="23" t="s">
        <v>113</v>
      </c>
      <c r="B51" s="6" t="s">
        <v>254</v>
      </c>
      <c r="C51" s="6"/>
    </row>
    <row r="52" spans="1:3" ht="13.5" customHeight="1">
      <c r="A52" s="23" t="s">
        <v>114</v>
      </c>
      <c r="B52" s="6" t="s">
        <v>128</v>
      </c>
      <c r="C52" s="6"/>
    </row>
    <row r="53" spans="1:3" ht="13.5" customHeight="1">
      <c r="A53" s="23" t="s">
        <v>115</v>
      </c>
      <c r="B53" s="6" t="s">
        <v>255</v>
      </c>
      <c r="C53" s="6"/>
    </row>
    <row r="54" ht="13.5" customHeight="1">
      <c r="A54" s="12"/>
    </row>
    <row r="55" spans="1:6" ht="13.5" customHeight="1">
      <c r="A55" s="71" t="s">
        <v>69</v>
      </c>
      <c r="B55" s="72"/>
      <c r="C55" s="72"/>
      <c r="D55" s="72"/>
      <c r="E55" s="72"/>
      <c r="F55" s="73"/>
    </row>
    <row r="56" ht="13.5" customHeight="1">
      <c r="A56" s="6"/>
    </row>
    <row r="57" spans="1:2" ht="13.5" customHeight="1">
      <c r="A57" s="23" t="s">
        <v>256</v>
      </c>
      <c r="B57" s="6" t="s">
        <v>138</v>
      </c>
    </row>
    <row r="58" spans="1:2" ht="13.5" customHeight="1">
      <c r="A58" s="23" t="s">
        <v>176</v>
      </c>
      <c r="B58" s="6" t="s">
        <v>288</v>
      </c>
    </row>
    <row r="59" spans="1:2" ht="13.5" customHeight="1">
      <c r="A59" s="23" t="s">
        <v>116</v>
      </c>
      <c r="B59" s="6" t="s">
        <v>142</v>
      </c>
    </row>
    <row r="60" spans="1:2" ht="13.5" customHeight="1">
      <c r="A60" s="23" t="s">
        <v>117</v>
      </c>
      <c r="B60" s="6" t="s">
        <v>289</v>
      </c>
    </row>
    <row r="61" spans="1:2" ht="13.5" customHeight="1">
      <c r="A61" s="23" t="s">
        <v>118</v>
      </c>
      <c r="B61" s="6" t="s">
        <v>290</v>
      </c>
    </row>
    <row r="62" ht="13.5" customHeight="1">
      <c r="A62" s="12"/>
    </row>
    <row r="63" spans="1:6" ht="13.5" customHeight="1">
      <c r="A63" s="71" t="s">
        <v>70</v>
      </c>
      <c r="B63" s="72"/>
      <c r="C63" s="72"/>
      <c r="D63" s="72"/>
      <c r="E63" s="72"/>
      <c r="F63" s="73"/>
    </row>
    <row r="64" ht="13.5" customHeight="1">
      <c r="A64" s="6"/>
    </row>
    <row r="65" spans="1:2" ht="13.5" customHeight="1">
      <c r="A65" s="23" t="s">
        <v>119</v>
      </c>
      <c r="B65" s="6" t="s">
        <v>153</v>
      </c>
    </row>
    <row r="66" spans="1:2" ht="13.5" customHeight="1">
      <c r="A66" s="23" t="s">
        <v>171</v>
      </c>
      <c r="B66" s="6" t="s">
        <v>154</v>
      </c>
    </row>
    <row r="67" spans="1:2" ht="13.5" customHeight="1">
      <c r="A67" s="23" t="s">
        <v>120</v>
      </c>
      <c r="B67" s="6" t="s">
        <v>139</v>
      </c>
    </row>
    <row r="68" ht="13.5" customHeight="1">
      <c r="A68" s="12"/>
    </row>
    <row r="69" spans="1:6" ht="13.5" customHeight="1">
      <c r="A69" s="71" t="s">
        <v>71</v>
      </c>
      <c r="B69" s="72"/>
      <c r="C69" s="72"/>
      <c r="D69" s="72"/>
      <c r="E69" s="72"/>
      <c r="F69" s="73"/>
    </row>
    <row r="70" ht="13.5" customHeight="1">
      <c r="A70" s="21"/>
    </row>
    <row r="71" spans="1:2" ht="13.5" customHeight="1">
      <c r="A71" s="23" t="s">
        <v>121</v>
      </c>
      <c r="B71" s="6" t="s">
        <v>283</v>
      </c>
    </row>
    <row r="72" spans="1:2" ht="13.5" customHeight="1">
      <c r="A72" s="23" t="s">
        <v>122</v>
      </c>
      <c r="B72" s="6" t="s">
        <v>291</v>
      </c>
    </row>
    <row r="73" spans="1:2" ht="13.5" customHeight="1">
      <c r="A73" s="23" t="s">
        <v>123</v>
      </c>
      <c r="B73" s="6" t="s">
        <v>284</v>
      </c>
    </row>
    <row r="74" spans="1:2" ht="13.5" customHeight="1">
      <c r="A74" s="23" t="s">
        <v>124</v>
      </c>
      <c r="B74" s="6" t="s">
        <v>125</v>
      </c>
    </row>
    <row r="75" ht="13.5" customHeight="1">
      <c r="A75" s="12"/>
    </row>
    <row r="76" spans="1:6" ht="13.5" customHeight="1">
      <c r="A76" s="71" t="s">
        <v>141</v>
      </c>
      <c r="B76" s="72"/>
      <c r="C76" s="72"/>
      <c r="D76" s="72"/>
      <c r="E76" s="72"/>
      <c r="F76" s="73"/>
    </row>
    <row r="77" ht="13.5" customHeight="1">
      <c r="A77" s="6"/>
    </row>
    <row r="78" spans="1:2" ht="13.5" customHeight="1">
      <c r="A78" s="23" t="s">
        <v>257</v>
      </c>
      <c r="B78" s="6" t="s">
        <v>140</v>
      </c>
    </row>
    <row r="79" ht="12.75">
      <c r="A79" s="12"/>
    </row>
    <row r="80" ht="12.75">
      <c r="A80" s="12"/>
    </row>
  </sheetData>
  <mergeCells count="10">
    <mergeCell ref="A1:F1"/>
    <mergeCell ref="A3:F3"/>
    <mergeCell ref="A10:F10"/>
    <mergeCell ref="A26:F26"/>
    <mergeCell ref="A69:F69"/>
    <mergeCell ref="A76:F76"/>
    <mergeCell ref="A49:F49"/>
    <mergeCell ref="A38:F38"/>
    <mergeCell ref="A55:F55"/>
    <mergeCell ref="A63:F63"/>
  </mergeCells>
  <printOptions horizontalCentered="1"/>
  <pageMargins left="0.75" right="0.75" top="1" bottom="0.75" header="0.5" footer="0.5"/>
  <pageSetup horizontalDpi="600" verticalDpi="600" orientation="landscape" r:id="rId1"/>
  <headerFooter alignWithMargins="0">
    <oddHeader>&amp;C&amp;"Arial Black,Regular"2006 Annual Survey Results</oddHeader>
    <oddFooter>&amp;L&amp;"Arial Black,Regular"&amp;9Contents&amp;C&amp;"Arial Black,Regular"&amp;9&amp;P of &amp;N&amp;R&amp;"Arial Black,Regular"&amp;9&amp;D</oddFooter>
  </headerFooter>
  <rowBreaks count="2" manualBreakCount="2">
    <brk id="25" max="6" man="1"/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zoomScaleSheetLayoutView="100" workbookViewId="0" topLeftCell="A1">
      <pane ySplit="1" topLeftCell="BM2" activePane="bottomLeft" state="frozen"/>
      <selection pane="topLeft" activeCell="A1" sqref="A1"/>
      <selection pane="bottomLeft" activeCell="C99" sqref="C99"/>
    </sheetView>
  </sheetViews>
  <sheetFormatPr defaultColWidth="9.140625" defaultRowHeight="12.75"/>
  <cols>
    <col min="1" max="1" width="22.00390625" style="12" customWidth="1"/>
    <col min="2" max="2" width="10.8515625" style="12" customWidth="1"/>
    <col min="3" max="3" width="11.57421875" style="12" customWidth="1"/>
    <col min="4" max="4" width="10.57421875" style="12" customWidth="1"/>
    <col min="5" max="7" width="9.140625" style="12" customWidth="1"/>
    <col min="8" max="8" width="4.140625" style="12" customWidth="1"/>
    <col min="9" max="9" width="6.421875" style="12" customWidth="1"/>
    <col min="10" max="10" width="7.00390625" style="12" customWidth="1"/>
    <col min="11" max="11" width="5.421875" style="12" customWidth="1"/>
    <col min="12" max="12" width="5.57421875" style="12" customWidth="1"/>
    <col min="13" max="16384" width="9.140625" style="12" customWidth="1"/>
  </cols>
  <sheetData>
    <row r="1" spans="1:12" ht="15.75">
      <c r="A1" s="85" t="s">
        <v>205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00"/>
    </row>
    <row r="2" ht="12.75">
      <c r="A2" s="21" t="s">
        <v>204</v>
      </c>
    </row>
    <row r="3" ht="12.75">
      <c r="K3" s="96"/>
    </row>
    <row r="4" spans="2:12" ht="12.75"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158</v>
      </c>
      <c r="I4" s="16" t="s">
        <v>1</v>
      </c>
      <c r="J4" s="201" t="s">
        <v>2</v>
      </c>
      <c r="K4" s="202" t="s">
        <v>172</v>
      </c>
      <c r="L4" s="66"/>
    </row>
    <row r="5" spans="1:13" ht="12.75">
      <c r="A5" s="99" t="s">
        <v>75</v>
      </c>
      <c r="B5" s="12">
        <v>9</v>
      </c>
      <c r="D5" s="12">
        <v>2</v>
      </c>
      <c r="E5" s="12">
        <v>3</v>
      </c>
      <c r="F5" s="12">
        <v>5</v>
      </c>
      <c r="G5" s="12">
        <v>0</v>
      </c>
      <c r="J5" s="203">
        <f aca="true" t="shared" si="0" ref="J5:J21">SUM(B5:I5)</f>
        <v>19</v>
      </c>
      <c r="K5" s="204">
        <v>34</v>
      </c>
      <c r="L5" s="205">
        <f>J5/K5</f>
        <v>0.5588235294117647</v>
      </c>
      <c r="M5" s="63"/>
    </row>
    <row r="6" spans="1:13" ht="12.75">
      <c r="A6" s="99" t="s">
        <v>76</v>
      </c>
      <c r="B6" s="12">
        <v>6</v>
      </c>
      <c r="C6" s="12">
        <v>2</v>
      </c>
      <c r="D6" s="12">
        <v>1</v>
      </c>
      <c r="E6" s="12">
        <v>1</v>
      </c>
      <c r="F6" s="12">
        <v>2</v>
      </c>
      <c r="G6" s="12">
        <v>1</v>
      </c>
      <c r="J6" s="203">
        <f t="shared" si="0"/>
        <v>13</v>
      </c>
      <c r="K6" s="204">
        <v>21</v>
      </c>
      <c r="L6" s="205">
        <f>J6/K6</f>
        <v>0.6190476190476191</v>
      </c>
      <c r="M6" s="63"/>
    </row>
    <row r="7" spans="1:13" ht="12.75">
      <c r="A7" s="99" t="s">
        <v>77</v>
      </c>
      <c r="B7" s="12">
        <v>1</v>
      </c>
      <c r="F7" s="12">
        <v>2</v>
      </c>
      <c r="G7" s="12">
        <v>0</v>
      </c>
      <c r="J7" s="203">
        <f t="shared" si="0"/>
        <v>3</v>
      </c>
      <c r="K7" s="204">
        <v>7</v>
      </c>
      <c r="L7" s="205">
        <f aca="true" t="shared" si="1" ref="L7:L22">J7/K7</f>
        <v>0.42857142857142855</v>
      </c>
      <c r="M7" s="63"/>
    </row>
    <row r="8" spans="1:13" ht="12.75">
      <c r="A8" s="99" t="s">
        <v>78</v>
      </c>
      <c r="B8" s="12">
        <v>11</v>
      </c>
      <c r="C8" s="12">
        <v>1</v>
      </c>
      <c r="E8" s="12">
        <v>1</v>
      </c>
      <c r="F8" s="12">
        <v>6</v>
      </c>
      <c r="G8" s="12">
        <v>5</v>
      </c>
      <c r="J8" s="203">
        <f t="shared" si="0"/>
        <v>24</v>
      </c>
      <c r="K8" s="204">
        <v>56</v>
      </c>
      <c r="L8" s="205">
        <f t="shared" si="1"/>
        <v>0.42857142857142855</v>
      </c>
      <c r="M8" s="63"/>
    </row>
    <row r="9" spans="1:13" ht="12.75">
      <c r="A9" s="99" t="s">
        <v>79</v>
      </c>
      <c r="B9" s="12">
        <v>10</v>
      </c>
      <c r="D9" s="12">
        <v>1</v>
      </c>
      <c r="E9" s="12">
        <v>5</v>
      </c>
      <c r="F9" s="12">
        <v>6</v>
      </c>
      <c r="G9" s="12">
        <v>3</v>
      </c>
      <c r="J9" s="203">
        <f t="shared" si="0"/>
        <v>25</v>
      </c>
      <c r="K9" s="204">
        <v>37</v>
      </c>
      <c r="L9" s="205">
        <f t="shared" si="1"/>
        <v>0.6756756756756757</v>
      </c>
      <c r="M9" s="63"/>
    </row>
    <row r="10" spans="1:13" ht="12.75">
      <c r="A10" s="99" t="s">
        <v>80</v>
      </c>
      <c r="B10" s="12">
        <v>5</v>
      </c>
      <c r="C10" s="12">
        <v>2</v>
      </c>
      <c r="D10" s="12">
        <v>1</v>
      </c>
      <c r="E10" s="12">
        <v>2</v>
      </c>
      <c r="F10" s="12">
        <v>2</v>
      </c>
      <c r="G10" s="12">
        <v>1</v>
      </c>
      <c r="J10" s="203">
        <f t="shared" si="0"/>
        <v>13</v>
      </c>
      <c r="K10" s="204">
        <v>39</v>
      </c>
      <c r="L10" s="205">
        <f t="shared" si="1"/>
        <v>0.3333333333333333</v>
      </c>
      <c r="M10" s="63"/>
    </row>
    <row r="11" spans="1:13" ht="12.75">
      <c r="A11" s="99" t="s">
        <v>81</v>
      </c>
      <c r="B11" s="12">
        <v>4</v>
      </c>
      <c r="C11" s="12">
        <v>2</v>
      </c>
      <c r="D11" s="12">
        <v>2</v>
      </c>
      <c r="E11" s="12">
        <v>1</v>
      </c>
      <c r="F11" s="12">
        <v>1</v>
      </c>
      <c r="G11" s="12">
        <v>1</v>
      </c>
      <c r="J11" s="203">
        <f t="shared" si="0"/>
        <v>11</v>
      </c>
      <c r="K11" s="204">
        <v>18</v>
      </c>
      <c r="L11" s="205">
        <f t="shared" si="1"/>
        <v>0.6111111111111112</v>
      </c>
      <c r="M11" s="63"/>
    </row>
    <row r="12" spans="1:13" ht="12.75">
      <c r="A12" s="99" t="s">
        <v>82</v>
      </c>
      <c r="B12" s="12">
        <v>3</v>
      </c>
      <c r="E12" s="12">
        <v>1</v>
      </c>
      <c r="F12" s="12">
        <v>2</v>
      </c>
      <c r="G12" s="12">
        <v>2</v>
      </c>
      <c r="I12" s="51">
        <v>1</v>
      </c>
      <c r="J12" s="203">
        <f t="shared" si="0"/>
        <v>9</v>
      </c>
      <c r="K12" s="204">
        <v>26</v>
      </c>
      <c r="L12" s="205">
        <f t="shared" si="1"/>
        <v>0.34615384615384615</v>
      </c>
      <c r="M12" s="63"/>
    </row>
    <row r="13" spans="1:13" ht="12.75">
      <c r="A13" s="99" t="s">
        <v>83</v>
      </c>
      <c r="B13" s="12">
        <v>14</v>
      </c>
      <c r="D13" s="12">
        <v>2</v>
      </c>
      <c r="E13" s="12">
        <v>1</v>
      </c>
      <c r="F13" s="12">
        <v>2</v>
      </c>
      <c r="G13" s="12">
        <v>2</v>
      </c>
      <c r="J13" s="203">
        <f t="shared" si="0"/>
        <v>21</v>
      </c>
      <c r="K13" s="204">
        <v>21</v>
      </c>
      <c r="L13" s="205">
        <f t="shared" si="1"/>
        <v>1</v>
      </c>
      <c r="M13" s="63"/>
    </row>
    <row r="14" spans="1:13" ht="12.75">
      <c r="A14" s="99" t="s">
        <v>84</v>
      </c>
      <c r="B14" s="12">
        <v>22</v>
      </c>
      <c r="E14" s="12">
        <v>5</v>
      </c>
      <c r="F14" s="12">
        <v>2</v>
      </c>
      <c r="G14" s="12">
        <v>3</v>
      </c>
      <c r="J14" s="203">
        <f t="shared" si="0"/>
        <v>32</v>
      </c>
      <c r="K14" s="204">
        <v>65</v>
      </c>
      <c r="L14" s="205">
        <f t="shared" si="1"/>
        <v>0.49230769230769234</v>
      </c>
      <c r="M14" s="63"/>
    </row>
    <row r="15" spans="1:13" ht="12.75">
      <c r="A15" s="99" t="s">
        <v>85</v>
      </c>
      <c r="B15" s="12">
        <v>7</v>
      </c>
      <c r="E15" s="12">
        <v>6</v>
      </c>
      <c r="F15" s="12">
        <v>3</v>
      </c>
      <c r="G15" s="12">
        <v>0</v>
      </c>
      <c r="J15" s="203">
        <f t="shared" si="0"/>
        <v>16</v>
      </c>
      <c r="K15" s="204">
        <v>32</v>
      </c>
      <c r="L15" s="205">
        <f t="shared" si="1"/>
        <v>0.5</v>
      </c>
      <c r="M15" s="63"/>
    </row>
    <row r="16" spans="1:13" ht="12.75">
      <c r="A16" s="99" t="s">
        <v>86</v>
      </c>
      <c r="B16" s="12">
        <v>8</v>
      </c>
      <c r="E16" s="12">
        <v>4</v>
      </c>
      <c r="F16" s="12">
        <v>1</v>
      </c>
      <c r="G16" s="12">
        <v>2</v>
      </c>
      <c r="J16" s="203">
        <f t="shared" si="0"/>
        <v>15</v>
      </c>
      <c r="K16" s="204">
        <v>21</v>
      </c>
      <c r="L16" s="205">
        <f t="shared" si="1"/>
        <v>0.7142857142857143</v>
      </c>
      <c r="M16" s="63"/>
    </row>
    <row r="17" spans="1:13" ht="12.75">
      <c r="A17" s="99" t="s">
        <v>87</v>
      </c>
      <c r="B17" s="12">
        <v>5</v>
      </c>
      <c r="D17" s="12">
        <v>1</v>
      </c>
      <c r="E17" s="12">
        <v>6</v>
      </c>
      <c r="F17" s="12">
        <v>8</v>
      </c>
      <c r="G17" s="12">
        <v>3</v>
      </c>
      <c r="I17" s="12">
        <v>1</v>
      </c>
      <c r="J17" s="203">
        <f t="shared" si="0"/>
        <v>24</v>
      </c>
      <c r="K17" s="204">
        <v>31</v>
      </c>
      <c r="L17" s="205">
        <f t="shared" si="1"/>
        <v>0.7741935483870968</v>
      </c>
      <c r="M17" s="63"/>
    </row>
    <row r="18" spans="1:13" ht="12.75">
      <c r="A18" s="99" t="s">
        <v>88</v>
      </c>
      <c r="B18" s="12">
        <v>26</v>
      </c>
      <c r="D18" s="12">
        <v>3</v>
      </c>
      <c r="E18" s="12">
        <v>1</v>
      </c>
      <c r="F18" s="12">
        <v>6</v>
      </c>
      <c r="G18" s="12">
        <v>5</v>
      </c>
      <c r="H18" s="12">
        <v>1</v>
      </c>
      <c r="J18" s="203">
        <f t="shared" si="0"/>
        <v>42</v>
      </c>
      <c r="K18" s="204">
        <v>77</v>
      </c>
      <c r="L18" s="205">
        <f t="shared" si="1"/>
        <v>0.5454545454545454</v>
      </c>
      <c r="M18" s="63"/>
    </row>
    <row r="19" spans="1:13" ht="12.75">
      <c r="A19" s="99" t="s">
        <v>89</v>
      </c>
      <c r="B19" s="12">
        <v>7</v>
      </c>
      <c r="C19" s="12">
        <v>1</v>
      </c>
      <c r="D19" s="12">
        <v>2</v>
      </c>
      <c r="E19" s="12">
        <v>1</v>
      </c>
      <c r="F19" s="12">
        <v>3</v>
      </c>
      <c r="G19" s="12">
        <v>4</v>
      </c>
      <c r="J19" s="203">
        <f t="shared" si="0"/>
        <v>18</v>
      </c>
      <c r="K19" s="204">
        <v>32</v>
      </c>
      <c r="L19" s="205">
        <f t="shared" si="1"/>
        <v>0.5625</v>
      </c>
      <c r="M19" s="63"/>
    </row>
    <row r="20" spans="1:13" ht="12.75">
      <c r="A20" s="99" t="s">
        <v>90</v>
      </c>
      <c r="B20" s="12">
        <v>3</v>
      </c>
      <c r="C20" s="12">
        <v>1</v>
      </c>
      <c r="D20" s="12">
        <v>1</v>
      </c>
      <c r="E20" s="12">
        <v>3</v>
      </c>
      <c r="F20" s="12">
        <v>1</v>
      </c>
      <c r="G20" s="12">
        <v>1</v>
      </c>
      <c r="J20" s="203">
        <f t="shared" si="0"/>
        <v>10</v>
      </c>
      <c r="K20" s="204">
        <v>18</v>
      </c>
      <c r="L20" s="205">
        <f t="shared" si="1"/>
        <v>0.5555555555555556</v>
      </c>
      <c r="M20" s="63"/>
    </row>
    <row r="21" spans="1:13" ht="12.75">
      <c r="A21" s="99" t="s">
        <v>91</v>
      </c>
      <c r="C21" s="12">
        <v>1</v>
      </c>
      <c r="G21" s="12">
        <v>1</v>
      </c>
      <c r="J21" s="203">
        <f t="shared" si="0"/>
        <v>2</v>
      </c>
      <c r="K21" s="204">
        <v>5</v>
      </c>
      <c r="L21" s="205">
        <f t="shared" si="1"/>
        <v>0.4</v>
      </c>
      <c r="M21" s="63"/>
    </row>
    <row r="22" spans="1:13" ht="12.75">
      <c r="A22" s="23" t="s">
        <v>2</v>
      </c>
      <c r="B22" s="6">
        <f aca="true" t="shared" si="2" ref="B22:J22">SUM(B5:B21)</f>
        <v>141</v>
      </c>
      <c r="C22" s="6">
        <f t="shared" si="2"/>
        <v>10</v>
      </c>
      <c r="D22" s="6">
        <f t="shared" si="2"/>
        <v>16</v>
      </c>
      <c r="E22" s="6">
        <f t="shared" si="2"/>
        <v>41</v>
      </c>
      <c r="F22" s="6">
        <f t="shared" si="2"/>
        <v>52</v>
      </c>
      <c r="G22" s="6">
        <f>SUM(G5:G21)</f>
        <v>34</v>
      </c>
      <c r="H22" s="6">
        <f>SUM(H5:H21)</f>
        <v>1</v>
      </c>
      <c r="I22" s="6">
        <f>SUM(I5:I21)</f>
        <v>2</v>
      </c>
      <c r="J22" s="105">
        <f t="shared" si="2"/>
        <v>297</v>
      </c>
      <c r="K22" s="206">
        <f>SUM(K5:K21)</f>
        <v>540</v>
      </c>
      <c r="L22" s="207">
        <f t="shared" si="1"/>
        <v>0.55</v>
      </c>
      <c r="M22" s="63"/>
    </row>
    <row r="23" spans="1:12" ht="12.75">
      <c r="A23" s="23" t="s">
        <v>3</v>
      </c>
      <c r="B23" s="7">
        <f>B22/J22</f>
        <v>0.47474747474747475</v>
      </c>
      <c r="C23" s="7">
        <f>C22/J22</f>
        <v>0.03367003367003367</v>
      </c>
      <c r="D23" s="7">
        <f>D22/J22</f>
        <v>0.05387205387205387</v>
      </c>
      <c r="E23" s="7">
        <f>E22/J22</f>
        <v>0.13804713804713806</v>
      </c>
      <c r="F23" s="7">
        <f>F22/J22</f>
        <v>0.1750841750841751</v>
      </c>
      <c r="G23" s="7">
        <f>G22/J22</f>
        <v>0.11447811447811448</v>
      </c>
      <c r="H23" s="7">
        <f>H22/J22</f>
        <v>0.003367003367003367</v>
      </c>
      <c r="I23" s="208">
        <f>I22/J22</f>
        <v>0.006734006734006734</v>
      </c>
      <c r="J23" s="6"/>
      <c r="K23" s="209"/>
      <c r="L23" s="209"/>
    </row>
    <row r="24" spans="1:12" ht="12.75">
      <c r="A24" s="210" t="s">
        <v>292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2.75">
      <c r="A25" s="210" t="s">
        <v>276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7" spans="1:6" ht="12.75">
      <c r="A27" s="21" t="s">
        <v>174</v>
      </c>
      <c r="F27" s="96"/>
    </row>
    <row r="28" spans="2:7" ht="12.75">
      <c r="B28" s="211" t="s">
        <v>293</v>
      </c>
      <c r="C28" s="211" t="s">
        <v>137</v>
      </c>
      <c r="D28" s="211" t="s">
        <v>28</v>
      </c>
      <c r="E28" s="212" t="s">
        <v>159</v>
      </c>
      <c r="F28" s="17" t="s">
        <v>2</v>
      </c>
      <c r="G28" s="63"/>
    </row>
    <row r="29" spans="1:7" ht="12.75">
      <c r="A29" s="99" t="s">
        <v>75</v>
      </c>
      <c r="B29" s="12">
        <v>11</v>
      </c>
      <c r="C29" s="12">
        <v>10</v>
      </c>
      <c r="D29" s="12">
        <v>7</v>
      </c>
      <c r="E29" s="47"/>
      <c r="F29" s="13">
        <f>SUM(B29:E29)</f>
        <v>28</v>
      </c>
      <c r="G29" s="63"/>
    </row>
    <row r="30" spans="1:7" ht="12.75">
      <c r="A30" s="99" t="s">
        <v>76</v>
      </c>
      <c r="B30" s="12">
        <v>9</v>
      </c>
      <c r="C30" s="12">
        <v>7</v>
      </c>
      <c r="D30" s="12">
        <v>4</v>
      </c>
      <c r="E30" s="47">
        <v>1</v>
      </c>
      <c r="F30" s="13">
        <f aca="true" t="shared" si="3" ref="F30:F45">SUM(B30:E30)</f>
        <v>21</v>
      </c>
      <c r="G30" s="63"/>
    </row>
    <row r="31" spans="1:7" ht="12.75">
      <c r="A31" s="99" t="s">
        <v>77</v>
      </c>
      <c r="B31" s="12">
        <v>1</v>
      </c>
      <c r="C31" s="12">
        <v>2</v>
      </c>
      <c r="D31" s="12">
        <v>2</v>
      </c>
      <c r="E31" s="47"/>
      <c r="F31" s="13">
        <f t="shared" si="3"/>
        <v>5</v>
      </c>
      <c r="G31" s="63"/>
    </row>
    <row r="32" spans="1:7" ht="12.75">
      <c r="A32" s="99" t="s">
        <v>78</v>
      </c>
      <c r="B32" s="12">
        <v>12</v>
      </c>
      <c r="C32" s="12">
        <v>13</v>
      </c>
      <c r="D32" s="12">
        <v>11</v>
      </c>
      <c r="E32" s="47">
        <v>5</v>
      </c>
      <c r="F32" s="13">
        <f t="shared" si="3"/>
        <v>41</v>
      </c>
      <c r="G32" s="63"/>
    </row>
    <row r="33" spans="1:7" ht="12.75">
      <c r="A33" s="99" t="s">
        <v>79</v>
      </c>
      <c r="B33" s="12">
        <v>11</v>
      </c>
      <c r="C33" s="12">
        <v>15</v>
      </c>
      <c r="D33" s="12">
        <v>10</v>
      </c>
      <c r="E33" s="47">
        <v>3</v>
      </c>
      <c r="F33" s="13">
        <f t="shared" si="3"/>
        <v>39</v>
      </c>
      <c r="G33" s="63"/>
    </row>
    <row r="34" spans="1:7" ht="12.75">
      <c r="A34" s="99" t="s">
        <v>80</v>
      </c>
      <c r="B34" s="12">
        <v>8</v>
      </c>
      <c r="C34" s="12">
        <v>8</v>
      </c>
      <c r="D34" s="12">
        <v>4</v>
      </c>
      <c r="E34" s="47">
        <v>1</v>
      </c>
      <c r="F34" s="13">
        <f t="shared" si="3"/>
        <v>21</v>
      </c>
      <c r="G34" s="63"/>
    </row>
    <row r="35" spans="1:7" ht="12.75">
      <c r="A35" s="99" t="s">
        <v>81</v>
      </c>
      <c r="B35" s="12">
        <v>8</v>
      </c>
      <c r="C35" s="12">
        <v>7</v>
      </c>
      <c r="D35" s="12">
        <v>4</v>
      </c>
      <c r="E35" s="47">
        <v>1</v>
      </c>
      <c r="F35" s="13">
        <f t="shared" si="3"/>
        <v>20</v>
      </c>
      <c r="G35" s="63"/>
    </row>
    <row r="36" spans="1:7" ht="12.75">
      <c r="A36" s="99" t="s">
        <v>82</v>
      </c>
      <c r="B36" s="12">
        <v>3</v>
      </c>
      <c r="C36" s="12">
        <v>5</v>
      </c>
      <c r="D36" s="12">
        <v>5</v>
      </c>
      <c r="E36" s="47">
        <v>3</v>
      </c>
      <c r="F36" s="13">
        <f t="shared" si="3"/>
        <v>16</v>
      </c>
      <c r="G36" s="63"/>
    </row>
    <row r="37" spans="1:7" ht="12.75">
      <c r="A37" s="99" t="s">
        <v>83</v>
      </c>
      <c r="B37" s="12">
        <v>16</v>
      </c>
      <c r="C37" s="12">
        <v>7</v>
      </c>
      <c r="D37" s="12">
        <v>6</v>
      </c>
      <c r="E37" s="47">
        <v>2</v>
      </c>
      <c r="F37" s="13">
        <f t="shared" si="3"/>
        <v>31</v>
      </c>
      <c r="G37" s="63"/>
    </row>
    <row r="38" spans="1:7" ht="12.75">
      <c r="A38" s="99" t="s">
        <v>84</v>
      </c>
      <c r="B38" s="12">
        <v>22</v>
      </c>
      <c r="C38" s="12">
        <v>10</v>
      </c>
      <c r="D38" s="12">
        <v>5</v>
      </c>
      <c r="E38" s="47">
        <v>3</v>
      </c>
      <c r="F38" s="13">
        <f t="shared" si="3"/>
        <v>40</v>
      </c>
      <c r="G38" s="63"/>
    </row>
    <row r="39" spans="1:7" ht="12.75">
      <c r="A39" s="99" t="s">
        <v>85</v>
      </c>
      <c r="B39" s="12">
        <v>7</v>
      </c>
      <c r="C39" s="12">
        <v>9</v>
      </c>
      <c r="D39" s="12">
        <v>3</v>
      </c>
      <c r="E39" s="47"/>
      <c r="F39" s="13">
        <f t="shared" si="3"/>
        <v>19</v>
      </c>
      <c r="G39" s="63"/>
    </row>
    <row r="40" spans="1:7" ht="12.75">
      <c r="A40" s="99" t="s">
        <v>86</v>
      </c>
      <c r="B40" s="12">
        <v>8</v>
      </c>
      <c r="C40" s="12">
        <v>7</v>
      </c>
      <c r="D40" s="12">
        <v>3</v>
      </c>
      <c r="E40" s="47">
        <v>2</v>
      </c>
      <c r="F40" s="13">
        <f t="shared" si="3"/>
        <v>20</v>
      </c>
      <c r="G40" s="63"/>
    </row>
    <row r="41" spans="1:7" ht="12.75">
      <c r="A41" s="99" t="s">
        <v>87</v>
      </c>
      <c r="B41" s="12">
        <v>6</v>
      </c>
      <c r="C41" s="12">
        <v>18</v>
      </c>
      <c r="D41" s="12">
        <v>13</v>
      </c>
      <c r="E41" s="47">
        <v>4</v>
      </c>
      <c r="F41" s="13">
        <f t="shared" si="3"/>
        <v>41</v>
      </c>
      <c r="G41" s="63"/>
    </row>
    <row r="42" spans="1:7" ht="12.75">
      <c r="A42" s="99" t="s">
        <v>88</v>
      </c>
      <c r="B42" s="12">
        <v>29</v>
      </c>
      <c r="C42" s="12">
        <v>15</v>
      </c>
      <c r="D42" s="12">
        <v>15</v>
      </c>
      <c r="E42" s="47">
        <v>5</v>
      </c>
      <c r="F42" s="13">
        <f t="shared" si="3"/>
        <v>64</v>
      </c>
      <c r="G42" s="63"/>
    </row>
    <row r="43" spans="1:7" ht="12.75">
      <c r="A43" s="99" t="s">
        <v>89</v>
      </c>
      <c r="B43" s="12">
        <v>10</v>
      </c>
      <c r="C43" s="12">
        <v>11</v>
      </c>
      <c r="D43" s="51">
        <v>9</v>
      </c>
      <c r="E43" s="47">
        <v>4</v>
      </c>
      <c r="F43" s="13">
        <f t="shared" si="3"/>
        <v>34</v>
      </c>
      <c r="G43" s="63"/>
    </row>
    <row r="44" spans="1:7" ht="12.75">
      <c r="A44" s="99" t="s">
        <v>90</v>
      </c>
      <c r="B44" s="12">
        <v>5</v>
      </c>
      <c r="C44" s="12">
        <v>7</v>
      </c>
      <c r="D44" s="12">
        <v>3</v>
      </c>
      <c r="E44" s="47">
        <v>1</v>
      </c>
      <c r="F44" s="13">
        <f t="shared" si="3"/>
        <v>16</v>
      </c>
      <c r="G44" s="63"/>
    </row>
    <row r="45" spans="1:7" ht="12.75">
      <c r="A45" s="99" t="s">
        <v>91</v>
      </c>
      <c r="B45" s="12">
        <v>1</v>
      </c>
      <c r="C45" s="12">
        <v>2</v>
      </c>
      <c r="D45" s="12">
        <v>1</v>
      </c>
      <c r="E45" s="47">
        <v>1</v>
      </c>
      <c r="F45" s="13">
        <f t="shared" si="3"/>
        <v>5</v>
      </c>
      <c r="G45" s="63"/>
    </row>
    <row r="46" spans="1:7" ht="12.75">
      <c r="A46" s="23" t="s">
        <v>2</v>
      </c>
      <c r="B46" s="213">
        <f>SUM(B29:B45)</f>
        <v>167</v>
      </c>
      <c r="C46" s="213">
        <f>SUM(C29:C45)</f>
        <v>153</v>
      </c>
      <c r="D46" s="213">
        <f>SUM(D29:D45)</f>
        <v>105</v>
      </c>
      <c r="E46" s="214">
        <f>SUM(E29:E45)</f>
        <v>36</v>
      </c>
      <c r="F46" s="13">
        <f>SUM(F29:F45)</f>
        <v>461</v>
      </c>
      <c r="G46" s="63"/>
    </row>
    <row r="47" spans="1:6" ht="12.75">
      <c r="A47" s="215" t="s">
        <v>3</v>
      </c>
      <c r="B47" s="216">
        <f>(B46/F46)</f>
        <v>0.36225596529284165</v>
      </c>
      <c r="C47" s="216">
        <f>(C46/F46)</f>
        <v>0.3318872017353579</v>
      </c>
      <c r="D47" s="216">
        <f>(D46/F46)</f>
        <v>0.227765726681128</v>
      </c>
      <c r="E47" s="216">
        <f>(E46/F46)</f>
        <v>0.07809110629067245</v>
      </c>
      <c r="F47" s="217"/>
    </row>
    <row r="48" spans="2:5" ht="12.75">
      <c r="B48" s="54"/>
      <c r="C48" s="54"/>
      <c r="D48" s="54"/>
      <c r="E48" s="54"/>
    </row>
    <row r="49" spans="1:7" ht="12.75">
      <c r="A49" s="21" t="s">
        <v>162</v>
      </c>
      <c r="G49" s="96"/>
    </row>
    <row r="50" spans="2:8" ht="12.75">
      <c r="B50" s="16" t="s">
        <v>10</v>
      </c>
      <c r="C50" s="16" t="s">
        <v>11</v>
      </c>
      <c r="D50" s="16" t="s">
        <v>12</v>
      </c>
      <c r="E50" s="16" t="s">
        <v>13</v>
      </c>
      <c r="F50" s="111" t="s">
        <v>14</v>
      </c>
      <c r="G50" s="17" t="s">
        <v>2</v>
      </c>
      <c r="H50" s="63"/>
    </row>
    <row r="51" spans="1:8" ht="12.75">
      <c r="A51" s="99" t="s">
        <v>75</v>
      </c>
      <c r="B51" s="12">
        <v>5</v>
      </c>
      <c r="C51" s="12">
        <v>8</v>
      </c>
      <c r="D51" s="12">
        <v>3</v>
      </c>
      <c r="E51" s="12">
        <v>3</v>
      </c>
      <c r="F51" s="47"/>
      <c r="G51" s="13">
        <f>SUM(B51:F51)</f>
        <v>19</v>
      </c>
      <c r="H51" s="63"/>
    </row>
    <row r="52" spans="1:8" ht="12.75">
      <c r="A52" s="99" t="s">
        <v>76</v>
      </c>
      <c r="B52" s="12">
        <v>1</v>
      </c>
      <c r="C52" s="12">
        <v>6</v>
      </c>
      <c r="D52" s="12">
        <v>4</v>
      </c>
      <c r="E52" s="12">
        <v>1</v>
      </c>
      <c r="F52" s="47">
        <v>1</v>
      </c>
      <c r="G52" s="13">
        <f aca="true" t="shared" si="4" ref="G52:G67">SUM(B52:F52)</f>
        <v>13</v>
      </c>
      <c r="H52" s="63"/>
    </row>
    <row r="53" spans="1:8" ht="12.75">
      <c r="A53" s="99" t="s">
        <v>77</v>
      </c>
      <c r="C53" s="12">
        <v>1</v>
      </c>
      <c r="D53" s="12">
        <v>1</v>
      </c>
      <c r="E53" s="12">
        <v>1</v>
      </c>
      <c r="F53" s="47"/>
      <c r="G53" s="13">
        <f t="shared" si="4"/>
        <v>3</v>
      </c>
      <c r="H53" s="63"/>
    </row>
    <row r="54" spans="1:8" ht="12.75">
      <c r="A54" s="99" t="s">
        <v>78</v>
      </c>
      <c r="B54" s="12">
        <v>6</v>
      </c>
      <c r="C54" s="12">
        <v>9</v>
      </c>
      <c r="E54" s="12">
        <v>8</v>
      </c>
      <c r="F54" s="47">
        <v>1</v>
      </c>
      <c r="G54" s="13">
        <f t="shared" si="4"/>
        <v>24</v>
      </c>
      <c r="H54" s="63"/>
    </row>
    <row r="55" spans="1:8" ht="12.75">
      <c r="A55" s="99" t="s">
        <v>79</v>
      </c>
      <c r="B55" s="12">
        <v>2</v>
      </c>
      <c r="C55" s="12">
        <v>9</v>
      </c>
      <c r="D55" s="12">
        <v>5</v>
      </c>
      <c r="E55" s="12">
        <v>7</v>
      </c>
      <c r="F55" s="47">
        <v>2</v>
      </c>
      <c r="G55" s="13">
        <f t="shared" si="4"/>
        <v>25</v>
      </c>
      <c r="H55" s="63"/>
    </row>
    <row r="56" spans="1:8" ht="12.75">
      <c r="A56" s="99" t="s">
        <v>80</v>
      </c>
      <c r="B56" s="12">
        <v>2</v>
      </c>
      <c r="C56" s="12">
        <v>7</v>
      </c>
      <c r="D56" s="12">
        <v>1</v>
      </c>
      <c r="E56" s="12">
        <v>1</v>
      </c>
      <c r="F56" s="47">
        <v>2</v>
      </c>
      <c r="G56" s="13">
        <f t="shared" si="4"/>
        <v>13</v>
      </c>
      <c r="H56" s="63"/>
    </row>
    <row r="57" spans="1:8" ht="12.75">
      <c r="A57" s="99" t="s">
        <v>81</v>
      </c>
      <c r="B57" s="12">
        <v>3</v>
      </c>
      <c r="C57" s="12">
        <v>2</v>
      </c>
      <c r="D57" s="12">
        <v>2</v>
      </c>
      <c r="E57" s="12">
        <v>4</v>
      </c>
      <c r="F57" s="47"/>
      <c r="G57" s="13">
        <f t="shared" si="4"/>
        <v>11</v>
      </c>
      <c r="H57" s="63"/>
    </row>
    <row r="58" spans="1:8" ht="12.75">
      <c r="A58" s="99" t="s">
        <v>82</v>
      </c>
      <c r="C58" s="12">
        <v>5</v>
      </c>
      <c r="E58" s="12">
        <v>4</v>
      </c>
      <c r="F58" s="47"/>
      <c r="G58" s="13">
        <f t="shared" si="4"/>
        <v>9</v>
      </c>
      <c r="H58" s="63"/>
    </row>
    <row r="59" spans="1:8" ht="12.75">
      <c r="A59" s="99" t="s">
        <v>83</v>
      </c>
      <c r="B59" s="12">
        <v>2</v>
      </c>
      <c r="C59" s="12">
        <v>6</v>
      </c>
      <c r="D59" s="12">
        <v>6</v>
      </c>
      <c r="E59" s="12">
        <v>6</v>
      </c>
      <c r="F59" s="47">
        <v>1</v>
      </c>
      <c r="G59" s="13">
        <f t="shared" si="4"/>
        <v>21</v>
      </c>
      <c r="H59" s="63"/>
    </row>
    <row r="60" spans="1:8" ht="12.75">
      <c r="A60" s="99" t="s">
        <v>84</v>
      </c>
      <c r="B60" s="12">
        <v>3</v>
      </c>
      <c r="C60" s="12">
        <v>16</v>
      </c>
      <c r="D60" s="12">
        <v>2</v>
      </c>
      <c r="E60" s="12">
        <v>7</v>
      </c>
      <c r="F60" s="47">
        <v>3</v>
      </c>
      <c r="G60" s="13">
        <f t="shared" si="4"/>
        <v>31</v>
      </c>
      <c r="H60" s="63"/>
    </row>
    <row r="61" spans="1:8" ht="12.75">
      <c r="A61" s="99" t="s">
        <v>85</v>
      </c>
      <c r="B61" s="12">
        <v>1</v>
      </c>
      <c r="C61" s="12">
        <v>5</v>
      </c>
      <c r="D61" s="12">
        <v>3</v>
      </c>
      <c r="E61" s="12">
        <v>4</v>
      </c>
      <c r="F61" s="47">
        <v>3</v>
      </c>
      <c r="G61" s="13">
        <f t="shared" si="4"/>
        <v>16</v>
      </c>
      <c r="H61" s="63"/>
    </row>
    <row r="62" spans="1:8" ht="12.75">
      <c r="A62" s="99" t="s">
        <v>86</v>
      </c>
      <c r="B62" s="12">
        <v>3</v>
      </c>
      <c r="C62" s="12">
        <v>7</v>
      </c>
      <c r="D62" s="12">
        <v>3</v>
      </c>
      <c r="E62" s="12">
        <v>2</v>
      </c>
      <c r="F62" s="47"/>
      <c r="G62" s="13">
        <f t="shared" si="4"/>
        <v>15</v>
      </c>
      <c r="H62" s="63"/>
    </row>
    <row r="63" spans="1:8" ht="12.75">
      <c r="A63" s="99" t="s">
        <v>87</v>
      </c>
      <c r="B63" s="12">
        <v>4</v>
      </c>
      <c r="C63" s="12">
        <v>7</v>
      </c>
      <c r="D63" s="12">
        <v>3</v>
      </c>
      <c r="E63" s="12">
        <v>10</v>
      </c>
      <c r="F63" s="47"/>
      <c r="G63" s="13">
        <f t="shared" si="4"/>
        <v>24</v>
      </c>
      <c r="H63" s="63"/>
    </row>
    <row r="64" spans="1:8" ht="12.75">
      <c r="A64" s="99" t="s">
        <v>88</v>
      </c>
      <c r="B64" s="12">
        <v>7</v>
      </c>
      <c r="C64" s="12">
        <v>25</v>
      </c>
      <c r="D64" s="12">
        <v>2</v>
      </c>
      <c r="E64" s="12">
        <v>7</v>
      </c>
      <c r="F64" s="47">
        <v>1</v>
      </c>
      <c r="G64" s="13">
        <f t="shared" si="4"/>
        <v>42</v>
      </c>
      <c r="H64" s="63"/>
    </row>
    <row r="65" spans="1:8" ht="12.75">
      <c r="A65" s="99" t="s">
        <v>89</v>
      </c>
      <c r="B65" s="12">
        <v>2</v>
      </c>
      <c r="C65" s="12">
        <v>6</v>
      </c>
      <c r="D65" s="12">
        <v>1</v>
      </c>
      <c r="E65" s="12">
        <v>6</v>
      </c>
      <c r="F65" s="47">
        <v>2</v>
      </c>
      <c r="G65" s="13">
        <f t="shared" si="4"/>
        <v>17</v>
      </c>
      <c r="H65" s="63"/>
    </row>
    <row r="66" spans="1:8" ht="12.75">
      <c r="A66" s="99" t="s">
        <v>90</v>
      </c>
      <c r="C66" s="12">
        <v>5</v>
      </c>
      <c r="D66" s="12">
        <v>1</v>
      </c>
      <c r="E66" s="12">
        <v>3</v>
      </c>
      <c r="F66" s="47">
        <v>1</v>
      </c>
      <c r="G66" s="13">
        <f t="shared" si="4"/>
        <v>10</v>
      </c>
      <c r="H66" s="63"/>
    </row>
    <row r="67" spans="1:8" ht="12.75">
      <c r="A67" s="99" t="s">
        <v>91</v>
      </c>
      <c r="C67" s="12">
        <v>1</v>
      </c>
      <c r="E67" s="12">
        <v>1</v>
      </c>
      <c r="F67" s="47"/>
      <c r="G67" s="13">
        <f t="shared" si="4"/>
        <v>2</v>
      </c>
      <c r="H67" s="63"/>
    </row>
    <row r="68" spans="1:8" ht="12.75">
      <c r="A68" s="23" t="s">
        <v>2</v>
      </c>
      <c r="B68" s="6">
        <f aca="true" t="shared" si="5" ref="B68:G68">SUM(B51:B67)</f>
        <v>41</v>
      </c>
      <c r="C68" s="6">
        <f t="shared" si="5"/>
        <v>125</v>
      </c>
      <c r="D68" s="6">
        <f t="shared" si="5"/>
        <v>37</v>
      </c>
      <c r="E68" s="6">
        <f t="shared" si="5"/>
        <v>75</v>
      </c>
      <c r="F68" s="77">
        <f t="shared" si="5"/>
        <v>17</v>
      </c>
      <c r="G68" s="13">
        <f t="shared" si="5"/>
        <v>295</v>
      </c>
      <c r="H68" s="63"/>
    </row>
    <row r="69" spans="1:9" ht="12.75">
      <c r="A69" s="23" t="s">
        <v>3</v>
      </c>
      <c r="B69" s="7">
        <f>B68/G68</f>
        <v>0.13898305084745763</v>
      </c>
      <c r="C69" s="7">
        <f>C68/G68</f>
        <v>0.423728813559322</v>
      </c>
      <c r="D69" s="7">
        <f>D68/G68</f>
        <v>0.12542372881355932</v>
      </c>
      <c r="E69" s="7">
        <f>E68/G68</f>
        <v>0.2542372881355932</v>
      </c>
      <c r="F69" s="7">
        <f>F68/G68</f>
        <v>0.0576271186440678</v>
      </c>
      <c r="G69" s="218"/>
      <c r="H69" s="157"/>
      <c r="I69" s="157"/>
    </row>
    <row r="70" ht="12.75">
      <c r="A70" s="23" t="s">
        <v>160</v>
      </c>
    </row>
    <row r="72" spans="1:6" ht="12.75">
      <c r="A72" s="21" t="s">
        <v>173</v>
      </c>
      <c r="F72" s="96"/>
    </row>
    <row r="73" spans="2:7" ht="14.25">
      <c r="B73" s="16" t="s">
        <v>301</v>
      </c>
      <c r="C73" s="16" t="s">
        <v>302</v>
      </c>
      <c r="D73" s="16" t="s">
        <v>17</v>
      </c>
      <c r="E73" s="111" t="s">
        <v>161</v>
      </c>
      <c r="F73" s="17" t="s">
        <v>2</v>
      </c>
      <c r="G73" s="63"/>
    </row>
    <row r="74" spans="1:7" ht="12.75">
      <c r="A74" s="99" t="s">
        <v>75</v>
      </c>
      <c r="B74" s="12">
        <v>4</v>
      </c>
      <c r="C74" s="12">
        <v>11</v>
      </c>
      <c r="D74" s="12">
        <v>2</v>
      </c>
      <c r="E74" s="47">
        <v>2</v>
      </c>
      <c r="F74" s="13">
        <f>SUM(B74:E74)</f>
        <v>19</v>
      </c>
      <c r="G74" s="63"/>
    </row>
    <row r="75" spans="1:7" ht="12.75">
      <c r="A75" s="99" t="s">
        <v>76</v>
      </c>
      <c r="B75" s="12">
        <v>2</v>
      </c>
      <c r="C75" s="12">
        <v>9</v>
      </c>
      <c r="D75" s="12">
        <v>1</v>
      </c>
      <c r="E75" s="47">
        <v>1</v>
      </c>
      <c r="F75" s="13">
        <f aca="true" t="shared" si="6" ref="F75:F90">SUM(B75:E75)</f>
        <v>13</v>
      </c>
      <c r="G75" s="63"/>
    </row>
    <row r="76" spans="1:7" ht="12.75">
      <c r="A76" s="99" t="s">
        <v>77</v>
      </c>
      <c r="C76" s="12">
        <v>1</v>
      </c>
      <c r="D76" s="12">
        <v>2</v>
      </c>
      <c r="E76" s="47"/>
      <c r="F76" s="13">
        <f t="shared" si="6"/>
        <v>3</v>
      </c>
      <c r="G76" s="63"/>
    </row>
    <row r="77" spans="1:7" ht="12.75">
      <c r="A77" s="99" t="s">
        <v>78</v>
      </c>
      <c r="B77" s="12">
        <v>7</v>
      </c>
      <c r="C77" s="12">
        <v>11</v>
      </c>
      <c r="D77" s="12">
        <v>2</v>
      </c>
      <c r="E77" s="47">
        <v>4</v>
      </c>
      <c r="F77" s="13">
        <f t="shared" si="6"/>
        <v>24</v>
      </c>
      <c r="G77" s="63"/>
    </row>
    <row r="78" spans="1:7" ht="12.75">
      <c r="A78" s="99" t="s">
        <v>79</v>
      </c>
      <c r="B78" s="12">
        <v>6</v>
      </c>
      <c r="C78" s="12">
        <v>16</v>
      </c>
      <c r="D78" s="12">
        <v>3</v>
      </c>
      <c r="E78" s="47"/>
      <c r="F78" s="13">
        <f t="shared" si="6"/>
        <v>25</v>
      </c>
      <c r="G78" s="63"/>
    </row>
    <row r="79" spans="1:7" ht="12.75">
      <c r="A79" s="99" t="s">
        <v>80</v>
      </c>
      <c r="B79" s="12">
        <v>3</v>
      </c>
      <c r="C79" s="12">
        <v>6</v>
      </c>
      <c r="D79" s="12">
        <v>2</v>
      </c>
      <c r="E79" s="47">
        <v>2</v>
      </c>
      <c r="F79" s="13">
        <f t="shared" si="6"/>
        <v>13</v>
      </c>
      <c r="G79" s="63"/>
    </row>
    <row r="80" spans="1:7" ht="12.75">
      <c r="A80" s="99" t="s">
        <v>81</v>
      </c>
      <c r="B80" s="12">
        <v>1</v>
      </c>
      <c r="C80" s="12">
        <v>7</v>
      </c>
      <c r="D80" s="12">
        <v>3</v>
      </c>
      <c r="E80" s="47"/>
      <c r="F80" s="13">
        <f t="shared" si="6"/>
        <v>11</v>
      </c>
      <c r="G80" s="63"/>
    </row>
    <row r="81" spans="1:7" ht="12.75">
      <c r="A81" s="99" t="s">
        <v>82</v>
      </c>
      <c r="B81" s="12">
        <v>1</v>
      </c>
      <c r="C81" s="12">
        <v>5</v>
      </c>
      <c r="D81" s="12">
        <v>2</v>
      </c>
      <c r="E81" s="47">
        <v>1</v>
      </c>
      <c r="F81" s="13">
        <f t="shared" si="6"/>
        <v>9</v>
      </c>
      <c r="G81" s="63"/>
    </row>
    <row r="82" spans="1:7" ht="12.75">
      <c r="A82" s="99" t="s">
        <v>83</v>
      </c>
      <c r="B82" s="12">
        <v>3</v>
      </c>
      <c r="C82" s="12">
        <v>15</v>
      </c>
      <c r="D82" s="12">
        <v>2</v>
      </c>
      <c r="E82" s="47">
        <v>1</v>
      </c>
      <c r="F82" s="13">
        <f t="shared" si="6"/>
        <v>21</v>
      </c>
      <c r="G82" s="63"/>
    </row>
    <row r="83" spans="1:7" ht="12.75">
      <c r="A83" s="99" t="s">
        <v>84</v>
      </c>
      <c r="B83" s="12">
        <v>6</v>
      </c>
      <c r="C83" s="12">
        <v>7</v>
      </c>
      <c r="D83" s="12">
        <v>1</v>
      </c>
      <c r="E83" s="47">
        <v>18</v>
      </c>
      <c r="F83" s="13">
        <f t="shared" si="6"/>
        <v>32</v>
      </c>
      <c r="G83" s="63"/>
    </row>
    <row r="84" spans="1:7" ht="12.75">
      <c r="A84" s="99" t="s">
        <v>85</v>
      </c>
      <c r="B84" s="12">
        <v>1</v>
      </c>
      <c r="C84" s="12">
        <v>14</v>
      </c>
      <c r="D84" s="12">
        <v>1</v>
      </c>
      <c r="E84" s="47"/>
      <c r="F84" s="13">
        <f t="shared" si="6"/>
        <v>16</v>
      </c>
      <c r="G84" s="63"/>
    </row>
    <row r="85" spans="1:7" ht="12.75">
      <c r="A85" s="99" t="s">
        <v>86</v>
      </c>
      <c r="B85" s="12">
        <v>2</v>
      </c>
      <c r="C85" s="12">
        <v>11</v>
      </c>
      <c r="E85" s="47">
        <v>2</v>
      </c>
      <c r="F85" s="13">
        <f t="shared" si="6"/>
        <v>15</v>
      </c>
      <c r="G85" s="63"/>
    </row>
    <row r="86" spans="1:7" ht="12.75">
      <c r="A86" s="99" t="s">
        <v>87</v>
      </c>
      <c r="B86" s="12">
        <v>11</v>
      </c>
      <c r="C86" s="12">
        <v>11</v>
      </c>
      <c r="D86" s="12">
        <v>2</v>
      </c>
      <c r="E86" s="47"/>
      <c r="F86" s="13">
        <f t="shared" si="6"/>
        <v>24</v>
      </c>
      <c r="G86" s="63"/>
    </row>
    <row r="87" spans="1:7" ht="12.75">
      <c r="A87" s="99" t="s">
        <v>88</v>
      </c>
      <c r="B87" s="12">
        <v>11</v>
      </c>
      <c r="C87" s="12">
        <v>25</v>
      </c>
      <c r="D87" s="12">
        <v>2</v>
      </c>
      <c r="E87" s="47">
        <v>4</v>
      </c>
      <c r="F87" s="13">
        <f t="shared" si="6"/>
        <v>42</v>
      </c>
      <c r="G87" s="63"/>
    </row>
    <row r="88" spans="1:7" ht="12.75">
      <c r="A88" s="99" t="s">
        <v>89</v>
      </c>
      <c r="B88" s="12">
        <v>6</v>
      </c>
      <c r="C88" s="12">
        <v>6</v>
      </c>
      <c r="D88" s="12">
        <v>3</v>
      </c>
      <c r="E88" s="47">
        <v>3</v>
      </c>
      <c r="F88" s="13">
        <f t="shared" si="6"/>
        <v>18</v>
      </c>
      <c r="G88" s="63"/>
    </row>
    <row r="89" spans="1:7" ht="12.75">
      <c r="A89" s="99" t="s">
        <v>90</v>
      </c>
      <c r="B89" s="12">
        <v>1</v>
      </c>
      <c r="C89" s="12">
        <v>8</v>
      </c>
      <c r="D89" s="12">
        <v>1</v>
      </c>
      <c r="E89" s="47"/>
      <c r="F89" s="13">
        <f t="shared" si="6"/>
        <v>10</v>
      </c>
      <c r="G89" s="63"/>
    </row>
    <row r="90" spans="1:7" ht="12.75">
      <c r="A90" s="99" t="s">
        <v>91</v>
      </c>
      <c r="C90" s="12">
        <v>2</v>
      </c>
      <c r="E90" s="47"/>
      <c r="F90" s="13">
        <f t="shared" si="6"/>
        <v>2</v>
      </c>
      <c r="G90" s="63"/>
    </row>
    <row r="91" spans="1:7" ht="12.75">
      <c r="A91" s="23" t="s">
        <v>2</v>
      </c>
      <c r="B91" s="6">
        <f>SUM(B74:B90)</f>
        <v>65</v>
      </c>
      <c r="C91" s="6">
        <f>SUM(C74:C90)</f>
        <v>165</v>
      </c>
      <c r="D91" s="6">
        <f>SUM(D74:D90)</f>
        <v>29</v>
      </c>
      <c r="E91" s="77">
        <f>SUM(E74:E90)</f>
        <v>38</v>
      </c>
      <c r="F91" s="13">
        <f>SUM(F74:F90)</f>
        <v>297</v>
      </c>
      <c r="G91" s="63"/>
    </row>
    <row r="92" spans="1:6" ht="12.75">
      <c r="A92" s="23" t="s">
        <v>3</v>
      </c>
      <c r="B92" s="7">
        <f>B91/F91</f>
        <v>0.21885521885521886</v>
      </c>
      <c r="C92" s="7">
        <f>C91/F91</f>
        <v>0.5555555555555556</v>
      </c>
      <c r="D92" s="7">
        <f>D91/F91</f>
        <v>0.09764309764309764</v>
      </c>
      <c r="E92" s="7">
        <f>E91/F91</f>
        <v>0.12794612794612795</v>
      </c>
      <c r="F92" s="218">
        <f>SUM(B92:E92)</f>
        <v>1</v>
      </c>
    </row>
    <row r="93" spans="1:18" ht="12.75" customHeight="1">
      <c r="A93" s="219" t="s">
        <v>303</v>
      </c>
      <c r="B93" s="220"/>
      <c r="C93" s="220"/>
      <c r="D93" s="220"/>
      <c r="E93" s="220"/>
      <c r="F93" s="110"/>
      <c r="G93" s="110"/>
      <c r="H93" s="110"/>
      <c r="I93" s="110"/>
      <c r="K93" s="221"/>
      <c r="L93" s="221"/>
      <c r="M93" s="221"/>
      <c r="N93" s="221"/>
      <c r="O93" s="221"/>
      <c r="P93" s="221"/>
      <c r="Q93" s="221"/>
      <c r="R93" s="222"/>
    </row>
    <row r="94" spans="1:18" ht="14.25">
      <c r="A94" s="223" t="s">
        <v>304</v>
      </c>
      <c r="B94" s="224"/>
      <c r="C94" s="224"/>
      <c r="D94" s="224"/>
      <c r="E94" s="224"/>
      <c r="F94" s="225"/>
      <c r="G94" s="225"/>
      <c r="H94" s="225"/>
      <c r="I94" s="225"/>
      <c r="J94" s="226"/>
      <c r="K94" s="226"/>
      <c r="L94" s="226"/>
      <c r="M94" s="226"/>
      <c r="N94" s="226"/>
      <c r="O94" s="226"/>
      <c r="P94" s="226"/>
      <c r="Q94" s="226"/>
      <c r="R94" s="227"/>
    </row>
    <row r="95" ht="12.75">
      <c r="A95" s="34"/>
    </row>
  </sheetData>
  <mergeCells count="1">
    <mergeCell ref="A1:L1"/>
  </mergeCells>
  <printOptions horizontalCentered="1"/>
  <pageMargins left="0.75" right="0.75" top="1" bottom="1" header="0.5" footer="0.5"/>
  <pageSetup horizontalDpi="600" verticalDpi="600" orientation="landscape" scale="80" r:id="rId1"/>
  <headerFooter alignWithMargins="0">
    <oddHeader>&amp;C&amp;"Arial Black,Regular"2006 Annual Survey Results</oddHeader>
    <oddFooter>&amp;L&amp;"Arial Black,Regular"&amp;9Note: Percentages may not equal 100 because of rounding.&amp;C&amp;"Arial Black,Regular"&amp;9&amp;D&amp;R&amp;"Arial Black,Regular"&amp;9Demographics/&amp;P of &amp;N</oddFooter>
  </headerFooter>
  <rowBreaks count="1" manualBreakCount="1">
    <brk id="48" max="11" man="1"/>
  </rowBreaks>
  <ignoredErrors>
    <ignoredError sqref="F9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28"/>
  <sheetViews>
    <sheetView workbookViewId="0" topLeftCell="A356">
      <selection activeCell="C336" sqref="C336"/>
    </sheetView>
  </sheetViews>
  <sheetFormatPr defaultColWidth="9.140625" defaultRowHeight="12.75"/>
  <cols>
    <col min="1" max="1" width="29.140625" style="12" customWidth="1"/>
    <col min="2" max="2" width="14.28125" style="12" customWidth="1"/>
    <col min="3" max="3" width="14.57421875" style="100" customWidth="1"/>
    <col min="4" max="4" width="11.421875" style="12" customWidth="1"/>
    <col min="5" max="5" width="13.00390625" style="12" customWidth="1"/>
    <col min="6" max="6" width="10.140625" style="12" customWidth="1"/>
    <col min="7" max="7" width="7.57421875" style="12" customWidth="1"/>
    <col min="8" max="8" width="6.57421875" style="12" customWidth="1"/>
    <col min="9" max="9" width="10.7109375" style="12" customWidth="1"/>
    <col min="10" max="16384" width="9.140625" style="12" customWidth="1"/>
  </cols>
  <sheetData>
    <row r="1" spans="1:8" ht="15.75">
      <c r="A1" s="85" t="s">
        <v>0</v>
      </c>
      <c r="B1" s="86"/>
      <c r="C1" s="86"/>
      <c r="D1" s="86"/>
      <c r="E1" s="86"/>
      <c r="F1" s="87"/>
      <c r="G1" s="87"/>
      <c r="H1" s="88"/>
    </row>
    <row r="2" spans="1:4" ht="12.75">
      <c r="A2" s="89" t="s">
        <v>258</v>
      </c>
      <c r="B2" s="90"/>
      <c r="C2" s="91"/>
      <c r="D2" s="92"/>
    </row>
    <row r="3" spans="1:6" ht="12.75">
      <c r="A3" s="93" t="s">
        <v>206</v>
      </c>
      <c r="B3" s="94"/>
      <c r="C3" s="94"/>
      <c r="D3" s="94"/>
      <c r="E3" s="95"/>
      <c r="F3" s="96"/>
    </row>
    <row r="4" spans="1:7" ht="24">
      <c r="A4" s="22"/>
      <c r="B4" s="97" t="s">
        <v>15</v>
      </c>
      <c r="C4" s="79" t="s">
        <v>16</v>
      </c>
      <c r="D4" s="98" t="s">
        <v>2</v>
      </c>
      <c r="E4" s="80" t="s">
        <v>193</v>
      </c>
      <c r="F4" s="58"/>
      <c r="G4" s="63"/>
    </row>
    <row r="5" spans="1:7" ht="12.75">
      <c r="A5" s="99" t="s">
        <v>75</v>
      </c>
      <c r="B5" s="12">
        <v>9</v>
      </c>
      <c r="C5" s="100">
        <v>2</v>
      </c>
      <c r="D5" s="47">
        <f aca="true" t="shared" si="0" ref="D5:D21">SUM(B5:C5)</f>
        <v>11</v>
      </c>
      <c r="E5" s="101">
        <v>877</v>
      </c>
      <c r="F5" s="37"/>
      <c r="G5" s="63"/>
    </row>
    <row r="6" spans="1:7" ht="12.75">
      <c r="A6" s="99" t="s">
        <v>76</v>
      </c>
      <c r="B6" s="12">
        <v>6</v>
      </c>
      <c r="C6" s="100">
        <v>3</v>
      </c>
      <c r="D6" s="47">
        <f t="shared" si="0"/>
        <v>9</v>
      </c>
      <c r="E6" s="101">
        <v>300</v>
      </c>
      <c r="F6" s="37"/>
      <c r="G6" s="63"/>
    </row>
    <row r="7" spans="1:7" ht="12.75">
      <c r="A7" s="99" t="s">
        <v>77</v>
      </c>
      <c r="B7" s="12">
        <v>1</v>
      </c>
      <c r="D7" s="47"/>
      <c r="E7" s="101">
        <v>149</v>
      </c>
      <c r="F7" s="37"/>
      <c r="G7" s="63"/>
    </row>
    <row r="8" spans="1:7" ht="12.75">
      <c r="A8" s="99" t="s">
        <v>78</v>
      </c>
      <c r="B8" s="12">
        <v>9</v>
      </c>
      <c r="C8" s="100">
        <v>3</v>
      </c>
      <c r="D8" s="47">
        <f t="shared" si="0"/>
        <v>12</v>
      </c>
      <c r="E8" s="101">
        <v>918</v>
      </c>
      <c r="F8" s="37"/>
      <c r="G8" s="63"/>
    </row>
    <row r="9" spans="1:7" ht="12.75">
      <c r="A9" s="99" t="s">
        <v>79</v>
      </c>
      <c r="B9" s="12">
        <v>10</v>
      </c>
      <c r="C9" s="100">
        <v>1</v>
      </c>
      <c r="D9" s="47">
        <f t="shared" si="0"/>
        <v>11</v>
      </c>
      <c r="E9" s="101">
        <v>900</v>
      </c>
      <c r="F9" s="37"/>
      <c r="G9" s="63"/>
    </row>
    <row r="10" spans="1:7" ht="12.75">
      <c r="A10" s="99" t="s">
        <v>80</v>
      </c>
      <c r="B10" s="12">
        <v>5</v>
      </c>
      <c r="C10" s="100">
        <v>3</v>
      </c>
      <c r="D10" s="47">
        <f t="shared" si="0"/>
        <v>8</v>
      </c>
      <c r="E10" s="101">
        <v>268</v>
      </c>
      <c r="F10" s="37"/>
      <c r="G10" s="63"/>
    </row>
    <row r="11" spans="1:7" ht="12.75">
      <c r="A11" s="99" t="s">
        <v>81</v>
      </c>
      <c r="B11" s="12">
        <v>7</v>
      </c>
      <c r="C11" s="100">
        <v>1</v>
      </c>
      <c r="D11" s="47">
        <f t="shared" si="0"/>
        <v>8</v>
      </c>
      <c r="E11" s="101">
        <v>336</v>
      </c>
      <c r="F11" s="37"/>
      <c r="G11" s="63"/>
    </row>
    <row r="12" spans="1:7" ht="12.75">
      <c r="A12" s="99" t="s">
        <v>82</v>
      </c>
      <c r="B12" s="12">
        <v>3</v>
      </c>
      <c r="D12" s="47">
        <f t="shared" si="0"/>
        <v>3</v>
      </c>
      <c r="E12" s="101">
        <v>164</v>
      </c>
      <c r="F12" s="37"/>
      <c r="G12" s="63"/>
    </row>
    <row r="13" spans="1:7" ht="12.75">
      <c r="A13" s="99" t="s">
        <v>83</v>
      </c>
      <c r="B13" s="12">
        <v>14</v>
      </c>
      <c r="C13" s="100">
        <v>2</v>
      </c>
      <c r="D13" s="47">
        <f t="shared" si="0"/>
        <v>16</v>
      </c>
      <c r="E13" s="101">
        <v>1975</v>
      </c>
      <c r="F13" s="37"/>
      <c r="G13" s="63"/>
    </row>
    <row r="14" spans="1:7" ht="12.75">
      <c r="A14" s="99" t="s">
        <v>84</v>
      </c>
      <c r="B14" s="12">
        <v>17</v>
      </c>
      <c r="C14" s="100">
        <v>5</v>
      </c>
      <c r="D14" s="47">
        <f t="shared" si="0"/>
        <v>22</v>
      </c>
      <c r="E14" s="101">
        <v>1392</v>
      </c>
      <c r="F14" s="37"/>
      <c r="G14" s="63"/>
    </row>
    <row r="15" spans="1:7" ht="12.75">
      <c r="A15" s="99" t="s">
        <v>85</v>
      </c>
      <c r="B15" s="12">
        <v>6</v>
      </c>
      <c r="C15" s="100">
        <v>1</v>
      </c>
      <c r="D15" s="47">
        <f t="shared" si="0"/>
        <v>7</v>
      </c>
      <c r="E15" s="101">
        <v>678</v>
      </c>
      <c r="F15" s="37"/>
      <c r="G15" s="63"/>
    </row>
    <row r="16" spans="1:7" ht="12.75">
      <c r="A16" s="99" t="s">
        <v>86</v>
      </c>
      <c r="B16" s="12">
        <v>5</v>
      </c>
      <c r="C16" s="100">
        <v>3</v>
      </c>
      <c r="D16" s="47">
        <f t="shared" si="0"/>
        <v>8</v>
      </c>
      <c r="E16" s="101">
        <v>819</v>
      </c>
      <c r="F16" s="37"/>
      <c r="G16" s="63"/>
    </row>
    <row r="17" spans="1:7" ht="12.75">
      <c r="A17" s="99" t="s">
        <v>87</v>
      </c>
      <c r="B17" s="12">
        <v>6</v>
      </c>
      <c r="D17" s="47">
        <f t="shared" si="0"/>
        <v>6</v>
      </c>
      <c r="E17" s="101">
        <v>680</v>
      </c>
      <c r="F17" s="37"/>
      <c r="G17" s="63"/>
    </row>
    <row r="18" spans="1:7" ht="12.75">
      <c r="A18" s="99" t="s">
        <v>88</v>
      </c>
      <c r="B18" s="12">
        <v>24</v>
      </c>
      <c r="C18" s="100">
        <v>3</v>
      </c>
      <c r="D18" s="47">
        <f t="shared" si="0"/>
        <v>27</v>
      </c>
      <c r="E18" s="101">
        <v>3342</v>
      </c>
      <c r="F18" s="37"/>
      <c r="G18" s="63"/>
    </row>
    <row r="19" spans="1:7" ht="12.75">
      <c r="A19" s="99" t="s">
        <v>89</v>
      </c>
      <c r="B19" s="12">
        <v>8</v>
      </c>
      <c r="C19" s="100">
        <v>2</v>
      </c>
      <c r="D19" s="47">
        <f t="shared" si="0"/>
        <v>10</v>
      </c>
      <c r="E19" s="101">
        <v>258</v>
      </c>
      <c r="F19" s="37"/>
      <c r="G19" s="63"/>
    </row>
    <row r="20" spans="1:7" ht="12.75">
      <c r="A20" s="99" t="s">
        <v>90</v>
      </c>
      <c r="B20" s="12">
        <v>5</v>
      </c>
      <c r="D20" s="47">
        <f t="shared" si="0"/>
        <v>5</v>
      </c>
      <c r="E20" s="101">
        <v>306</v>
      </c>
      <c r="F20" s="37"/>
      <c r="G20" s="63"/>
    </row>
    <row r="21" spans="1:7" ht="12.75">
      <c r="A21" s="99" t="s">
        <v>91</v>
      </c>
      <c r="B21" s="12">
        <v>1</v>
      </c>
      <c r="D21" s="47">
        <f t="shared" si="0"/>
        <v>1</v>
      </c>
      <c r="E21" s="101">
        <v>30</v>
      </c>
      <c r="F21" s="37"/>
      <c r="G21" s="63"/>
    </row>
    <row r="22" spans="1:7" ht="12.75">
      <c r="A22" s="102" t="s">
        <v>2</v>
      </c>
      <c r="B22" s="103">
        <f>SUM(B5:B21)</f>
        <v>136</v>
      </c>
      <c r="C22" s="104">
        <f>SUM(C5:C21)</f>
        <v>29</v>
      </c>
      <c r="D22" s="105">
        <f>SUM(D5:D21)</f>
        <v>164</v>
      </c>
      <c r="E22" s="101">
        <f>SUM(E5:E21)</f>
        <v>13392</v>
      </c>
      <c r="F22" s="37"/>
      <c r="G22" s="63"/>
    </row>
    <row r="23" spans="1:6" ht="12.75">
      <c r="A23" s="102" t="s">
        <v>3</v>
      </c>
      <c r="B23" s="106">
        <f>B22/D22</f>
        <v>0.8292682926829268</v>
      </c>
      <c r="C23" s="107">
        <v>0.17</v>
      </c>
      <c r="D23" s="106"/>
      <c r="E23" s="48"/>
      <c r="F23" s="54"/>
    </row>
    <row r="24" ht="12.75">
      <c r="A24" s="15"/>
    </row>
    <row r="25" spans="1:8" ht="12.75">
      <c r="A25" s="89" t="s">
        <v>178</v>
      </c>
      <c r="B25" s="18"/>
      <c r="C25" s="18"/>
      <c r="D25" s="18"/>
      <c r="E25" s="18"/>
      <c r="F25" s="18"/>
      <c r="G25" s="18"/>
      <c r="H25" s="9"/>
    </row>
    <row r="26" spans="1:8" ht="12.75">
      <c r="A26" s="93" t="s">
        <v>206</v>
      </c>
      <c r="B26" s="108" t="s">
        <v>261</v>
      </c>
      <c r="C26" s="109"/>
      <c r="D26" s="109"/>
      <c r="E26" s="110"/>
      <c r="F26" s="18"/>
      <c r="G26" s="18"/>
      <c r="H26" s="18"/>
    </row>
    <row r="27" spans="1:5" ht="12.75">
      <c r="A27" s="22"/>
      <c r="B27" s="111" t="s">
        <v>15</v>
      </c>
      <c r="C27" s="43" t="s">
        <v>16</v>
      </c>
      <c r="D27" s="112" t="s">
        <v>2</v>
      </c>
      <c r="E27" s="6"/>
    </row>
    <row r="28" spans="1:5" ht="12.75">
      <c r="A28" s="99" t="s">
        <v>75</v>
      </c>
      <c r="B28" s="47">
        <v>3</v>
      </c>
      <c r="C28" s="62">
        <v>8</v>
      </c>
      <c r="D28" s="113">
        <f>SUM(B28:C28)</f>
        <v>11</v>
      </c>
      <c r="E28" s="49"/>
    </row>
    <row r="29" spans="1:5" ht="12.75">
      <c r="A29" s="99" t="s">
        <v>76</v>
      </c>
      <c r="B29" s="47">
        <v>4</v>
      </c>
      <c r="C29" s="62">
        <v>5</v>
      </c>
      <c r="D29" s="113">
        <f>SUM(B29:C29)</f>
        <v>9</v>
      </c>
      <c r="E29" s="49"/>
    </row>
    <row r="30" spans="1:5" ht="12.75">
      <c r="A30" s="99" t="s">
        <v>77</v>
      </c>
      <c r="B30" s="47"/>
      <c r="C30" s="62">
        <v>1</v>
      </c>
      <c r="D30" s="113">
        <v>1</v>
      </c>
      <c r="E30" s="49"/>
    </row>
    <row r="31" spans="1:5" ht="12.75">
      <c r="A31" s="99" t="s">
        <v>78</v>
      </c>
      <c r="B31" s="47">
        <v>2</v>
      </c>
      <c r="C31" s="62">
        <v>10</v>
      </c>
      <c r="D31" s="113">
        <f aca="true" t="shared" si="1" ref="D31:D44">SUM(B31:C31)</f>
        <v>12</v>
      </c>
      <c r="E31" s="49"/>
    </row>
    <row r="32" spans="1:5" ht="12.75">
      <c r="A32" s="99" t="s">
        <v>79</v>
      </c>
      <c r="B32" s="47">
        <v>1</v>
      </c>
      <c r="C32" s="62">
        <v>10</v>
      </c>
      <c r="D32" s="113">
        <f t="shared" si="1"/>
        <v>11</v>
      </c>
      <c r="E32" s="49"/>
    </row>
    <row r="33" spans="1:5" ht="12.75">
      <c r="A33" s="99" t="s">
        <v>80</v>
      </c>
      <c r="B33" s="47">
        <v>1</v>
      </c>
      <c r="C33" s="62">
        <v>7</v>
      </c>
      <c r="D33" s="113">
        <f t="shared" si="1"/>
        <v>8</v>
      </c>
      <c r="E33" s="49"/>
    </row>
    <row r="34" spans="1:5" ht="12.75">
      <c r="A34" s="99" t="s">
        <v>81</v>
      </c>
      <c r="B34" s="47">
        <v>1</v>
      </c>
      <c r="C34" s="62">
        <v>7</v>
      </c>
      <c r="D34" s="113">
        <f t="shared" si="1"/>
        <v>8</v>
      </c>
      <c r="E34" s="49"/>
    </row>
    <row r="35" spans="1:5" ht="12.75">
      <c r="A35" s="99" t="s">
        <v>82</v>
      </c>
      <c r="B35" s="47">
        <v>1</v>
      </c>
      <c r="C35" s="62">
        <v>2</v>
      </c>
      <c r="D35" s="113">
        <f t="shared" si="1"/>
        <v>3</v>
      </c>
      <c r="E35" s="49"/>
    </row>
    <row r="36" spans="1:5" ht="12.75">
      <c r="A36" s="99" t="s">
        <v>83</v>
      </c>
      <c r="B36" s="47">
        <v>5</v>
      </c>
      <c r="C36" s="62">
        <v>11</v>
      </c>
      <c r="D36" s="113">
        <f t="shared" si="1"/>
        <v>16</v>
      </c>
      <c r="E36" s="49"/>
    </row>
    <row r="37" spans="1:5" ht="12.75">
      <c r="A37" s="99" t="s">
        <v>84</v>
      </c>
      <c r="B37" s="47">
        <v>7</v>
      </c>
      <c r="C37" s="62">
        <v>15</v>
      </c>
      <c r="D37" s="113">
        <f t="shared" si="1"/>
        <v>22</v>
      </c>
      <c r="E37" s="49"/>
    </row>
    <row r="38" spans="1:5" ht="12.75">
      <c r="A38" s="99" t="s">
        <v>85</v>
      </c>
      <c r="B38" s="47">
        <v>1</v>
      </c>
      <c r="C38" s="62">
        <v>6</v>
      </c>
      <c r="D38" s="113">
        <f t="shared" si="1"/>
        <v>7</v>
      </c>
      <c r="E38" s="49"/>
    </row>
    <row r="39" spans="1:5" ht="12.75">
      <c r="A39" s="99" t="s">
        <v>86</v>
      </c>
      <c r="B39" s="47">
        <v>1</v>
      </c>
      <c r="C39" s="62">
        <v>7</v>
      </c>
      <c r="D39" s="113">
        <f t="shared" si="1"/>
        <v>8</v>
      </c>
      <c r="E39" s="49"/>
    </row>
    <row r="40" spans="1:5" ht="12.75">
      <c r="A40" s="99" t="s">
        <v>87</v>
      </c>
      <c r="B40" s="47"/>
      <c r="C40" s="62">
        <v>6</v>
      </c>
      <c r="D40" s="113">
        <f t="shared" si="1"/>
        <v>6</v>
      </c>
      <c r="E40" s="49"/>
    </row>
    <row r="41" spans="1:5" ht="12.75">
      <c r="A41" s="99" t="s">
        <v>88</v>
      </c>
      <c r="B41" s="47">
        <v>7</v>
      </c>
      <c r="C41" s="62">
        <v>22</v>
      </c>
      <c r="D41" s="113">
        <f t="shared" si="1"/>
        <v>29</v>
      </c>
      <c r="E41" s="49"/>
    </row>
    <row r="42" spans="1:5" ht="12.75">
      <c r="A42" s="99" t="s">
        <v>89</v>
      </c>
      <c r="B42" s="47">
        <v>1</v>
      </c>
      <c r="C42" s="62">
        <v>9</v>
      </c>
      <c r="D42" s="113">
        <f t="shared" si="1"/>
        <v>10</v>
      </c>
      <c r="E42" s="49"/>
    </row>
    <row r="43" spans="1:5" ht="12.75">
      <c r="A43" s="99" t="s">
        <v>90</v>
      </c>
      <c r="B43" s="47"/>
      <c r="C43" s="62">
        <v>5</v>
      </c>
      <c r="D43" s="113">
        <f t="shared" si="1"/>
        <v>5</v>
      </c>
      <c r="E43" s="49"/>
    </row>
    <row r="44" spans="1:5" ht="12.75">
      <c r="A44" s="99" t="s">
        <v>91</v>
      </c>
      <c r="B44" s="47"/>
      <c r="C44" s="62">
        <v>1</v>
      </c>
      <c r="D44" s="113">
        <f t="shared" si="1"/>
        <v>1</v>
      </c>
      <c r="E44" s="49"/>
    </row>
    <row r="45" spans="1:5" ht="12.75">
      <c r="A45" s="102" t="s">
        <v>2</v>
      </c>
      <c r="B45" s="105">
        <f>SUM(B28:B44)</f>
        <v>35</v>
      </c>
      <c r="C45" s="114">
        <f>SUM(C28:C44)</f>
        <v>132</v>
      </c>
      <c r="D45" s="113">
        <f>SUM(D28:D44)</f>
        <v>167</v>
      </c>
      <c r="E45" s="49"/>
    </row>
    <row r="46" spans="1:5" ht="12.75">
      <c r="A46" s="102" t="s">
        <v>3</v>
      </c>
      <c r="B46" s="115">
        <f>B45/D45</f>
        <v>0.20958083832335328</v>
      </c>
      <c r="C46" s="116">
        <f>C45/D45</f>
        <v>0.7904191616766467</v>
      </c>
      <c r="D46" s="117"/>
      <c r="E46" s="49"/>
    </row>
    <row r="47" spans="1:4" ht="12.75">
      <c r="A47" s="15"/>
      <c r="C47" s="118"/>
      <c r="D47" s="54"/>
    </row>
    <row r="48" ht="12.75">
      <c r="A48" s="21" t="s">
        <v>163</v>
      </c>
    </row>
    <row r="49" spans="1:5" ht="12.75">
      <c r="A49" s="93" t="s">
        <v>206</v>
      </c>
      <c r="B49" s="119"/>
      <c r="C49" s="94"/>
      <c r="D49" s="94"/>
      <c r="E49" s="120"/>
    </row>
    <row r="50" spans="1:6" ht="36">
      <c r="A50" s="22"/>
      <c r="B50" s="79" t="s">
        <v>146</v>
      </c>
      <c r="C50" s="79" t="s">
        <v>273</v>
      </c>
      <c r="D50" s="79" t="s">
        <v>143</v>
      </c>
      <c r="E50" s="79" t="s">
        <v>144</v>
      </c>
      <c r="F50" s="121" t="s">
        <v>207</v>
      </c>
    </row>
    <row r="51" spans="1:6" ht="12.75">
      <c r="A51" s="122" t="s">
        <v>75</v>
      </c>
      <c r="B51" s="12">
        <v>10</v>
      </c>
      <c r="C51" s="12">
        <v>9</v>
      </c>
      <c r="D51" s="12">
        <v>2</v>
      </c>
      <c r="E51" s="12">
        <v>4</v>
      </c>
      <c r="F51" s="12">
        <f>SUM(B51:E51)</f>
        <v>25</v>
      </c>
    </row>
    <row r="52" spans="1:6" ht="12.75">
      <c r="A52" s="122" t="s">
        <v>76</v>
      </c>
      <c r="B52" s="12">
        <v>6</v>
      </c>
      <c r="C52" s="12">
        <v>3</v>
      </c>
      <c r="D52" s="12">
        <v>2</v>
      </c>
      <c r="E52" s="12">
        <v>3</v>
      </c>
      <c r="F52" s="12">
        <f aca="true" t="shared" si="2" ref="F52:F68">SUM(B52:E52)</f>
        <v>14</v>
      </c>
    </row>
    <row r="53" spans="1:6" ht="12.75">
      <c r="A53" s="122" t="s">
        <v>77</v>
      </c>
      <c r="B53" s="12">
        <v>1</v>
      </c>
      <c r="C53" s="12">
        <v>1</v>
      </c>
      <c r="E53" s="12">
        <v>1</v>
      </c>
      <c r="F53" s="12">
        <f t="shared" si="2"/>
        <v>3</v>
      </c>
    </row>
    <row r="54" spans="1:6" ht="12.75">
      <c r="A54" s="122" t="s">
        <v>78</v>
      </c>
      <c r="B54" s="12">
        <v>9</v>
      </c>
      <c r="C54" s="12">
        <v>7</v>
      </c>
      <c r="D54" s="12">
        <v>2</v>
      </c>
      <c r="E54" s="12">
        <v>5</v>
      </c>
      <c r="F54" s="12">
        <f t="shared" si="2"/>
        <v>23</v>
      </c>
    </row>
    <row r="55" spans="1:6" ht="12.75">
      <c r="A55" s="122" t="s">
        <v>79</v>
      </c>
      <c r="B55" s="12">
        <v>10</v>
      </c>
      <c r="C55" s="12">
        <v>9</v>
      </c>
      <c r="D55" s="12">
        <v>1</v>
      </c>
      <c r="E55" s="12">
        <v>5</v>
      </c>
      <c r="F55" s="12">
        <f t="shared" si="2"/>
        <v>25</v>
      </c>
    </row>
    <row r="56" spans="1:6" ht="12.75">
      <c r="A56" s="122" t="s">
        <v>80</v>
      </c>
      <c r="B56" s="12">
        <v>7</v>
      </c>
      <c r="C56" s="12">
        <v>5</v>
      </c>
      <c r="D56" s="12">
        <v>2</v>
      </c>
      <c r="E56" s="12">
        <v>6</v>
      </c>
      <c r="F56" s="12">
        <f t="shared" si="2"/>
        <v>20</v>
      </c>
    </row>
    <row r="57" spans="1:6" ht="12.75">
      <c r="A57" s="122" t="s">
        <v>81</v>
      </c>
      <c r="B57" s="12">
        <v>6</v>
      </c>
      <c r="C57" s="12">
        <v>3</v>
      </c>
      <c r="E57" s="12">
        <v>4</v>
      </c>
      <c r="F57" s="12">
        <f t="shared" si="2"/>
        <v>13</v>
      </c>
    </row>
    <row r="58" spans="1:6" ht="12.75">
      <c r="A58" s="122" t="s">
        <v>82</v>
      </c>
      <c r="B58" s="12">
        <v>1</v>
      </c>
      <c r="E58" s="12">
        <v>3</v>
      </c>
      <c r="F58" s="12">
        <f t="shared" si="2"/>
        <v>4</v>
      </c>
    </row>
    <row r="59" spans="1:6" ht="12.75">
      <c r="A59" s="122" t="s">
        <v>83</v>
      </c>
      <c r="B59" s="12">
        <v>13</v>
      </c>
      <c r="C59" s="12">
        <v>11</v>
      </c>
      <c r="E59" s="12">
        <v>11</v>
      </c>
      <c r="F59" s="12">
        <f t="shared" si="2"/>
        <v>35</v>
      </c>
    </row>
    <row r="60" spans="1:6" ht="12.75">
      <c r="A60" s="122" t="s">
        <v>84</v>
      </c>
      <c r="B60" s="12">
        <v>18</v>
      </c>
      <c r="C60" s="12">
        <v>13</v>
      </c>
      <c r="D60" s="12">
        <v>4</v>
      </c>
      <c r="E60" s="12">
        <v>13</v>
      </c>
      <c r="F60" s="12">
        <f t="shared" si="2"/>
        <v>48</v>
      </c>
    </row>
    <row r="61" spans="1:6" ht="12.75">
      <c r="A61" s="122" t="s">
        <v>85</v>
      </c>
      <c r="B61" s="12">
        <v>7</v>
      </c>
      <c r="C61" s="12">
        <v>5</v>
      </c>
      <c r="D61" s="12">
        <v>1</v>
      </c>
      <c r="E61" s="12">
        <v>7</v>
      </c>
      <c r="F61" s="12">
        <f t="shared" si="2"/>
        <v>20</v>
      </c>
    </row>
    <row r="62" spans="1:6" ht="12.75">
      <c r="A62" s="122" t="s">
        <v>86</v>
      </c>
      <c r="B62" s="12">
        <v>6</v>
      </c>
      <c r="C62" s="12">
        <v>5</v>
      </c>
      <c r="E62" s="12">
        <v>3</v>
      </c>
      <c r="F62" s="12">
        <f t="shared" si="2"/>
        <v>14</v>
      </c>
    </row>
    <row r="63" spans="1:6" ht="12.75">
      <c r="A63" s="122" t="s">
        <v>87</v>
      </c>
      <c r="B63" s="12">
        <v>6</v>
      </c>
      <c r="C63" s="12">
        <v>5</v>
      </c>
      <c r="E63" s="12">
        <v>4</v>
      </c>
      <c r="F63" s="12">
        <f t="shared" si="2"/>
        <v>15</v>
      </c>
    </row>
    <row r="64" spans="1:6" ht="12.75">
      <c r="A64" s="122" t="s">
        <v>88</v>
      </c>
      <c r="B64" s="12">
        <v>27</v>
      </c>
      <c r="C64" s="12">
        <v>24</v>
      </c>
      <c r="D64" s="12">
        <v>1</v>
      </c>
      <c r="E64" s="12">
        <v>17</v>
      </c>
      <c r="F64" s="12">
        <f t="shared" si="2"/>
        <v>69</v>
      </c>
    </row>
    <row r="65" spans="1:6" ht="12.75">
      <c r="A65" s="122" t="s">
        <v>89</v>
      </c>
      <c r="B65" s="12">
        <v>8</v>
      </c>
      <c r="C65" s="12">
        <v>9</v>
      </c>
      <c r="D65" s="12">
        <v>1</v>
      </c>
      <c r="E65" s="12">
        <v>6</v>
      </c>
      <c r="F65" s="12">
        <f t="shared" si="2"/>
        <v>24</v>
      </c>
    </row>
    <row r="66" spans="1:6" ht="12.75">
      <c r="A66" s="122" t="s">
        <v>90</v>
      </c>
      <c r="B66" s="12">
        <v>5</v>
      </c>
      <c r="C66" s="12">
        <v>4</v>
      </c>
      <c r="E66" s="12">
        <v>3</v>
      </c>
      <c r="F66" s="12">
        <f t="shared" si="2"/>
        <v>12</v>
      </c>
    </row>
    <row r="67" spans="1:6" ht="12.75">
      <c r="A67" s="122" t="s">
        <v>91</v>
      </c>
      <c r="B67" s="12">
        <v>1</v>
      </c>
      <c r="C67" s="100">
        <v>1</v>
      </c>
      <c r="E67" s="12">
        <v>1</v>
      </c>
      <c r="F67" s="12">
        <f t="shared" si="2"/>
        <v>3</v>
      </c>
    </row>
    <row r="68" spans="1:6" ht="12.75">
      <c r="A68" s="123" t="s">
        <v>2</v>
      </c>
      <c r="B68" s="103">
        <f>SUM(B51:B67)</f>
        <v>141</v>
      </c>
      <c r="C68" s="103">
        <f>SUM(C51:C67)</f>
        <v>114</v>
      </c>
      <c r="D68" s="103">
        <f>SUM(D51:D67)</f>
        <v>16</v>
      </c>
      <c r="E68" s="103">
        <f>SUM(E51:E67)</f>
        <v>96</v>
      </c>
      <c r="F68" s="6">
        <f t="shared" si="2"/>
        <v>367</v>
      </c>
    </row>
    <row r="69" spans="1:6" ht="12.75">
      <c r="A69" s="123" t="s">
        <v>221</v>
      </c>
      <c r="B69" s="106">
        <f>(B68/F68)</f>
        <v>0.38419618528610355</v>
      </c>
      <c r="C69" s="106">
        <f>(C68/F68)</f>
        <v>0.3106267029972752</v>
      </c>
      <c r="D69" s="106">
        <f>(D68/F68)</f>
        <v>0.043596730245231606</v>
      </c>
      <c r="E69" s="106">
        <f>(E68/F68)</f>
        <v>0.2615803814713896</v>
      </c>
      <c r="F69" s="6"/>
    </row>
    <row r="70" ht="12.75">
      <c r="A70" s="15"/>
    </row>
    <row r="71" spans="1:4" ht="12.75">
      <c r="A71" s="21" t="s">
        <v>179</v>
      </c>
      <c r="D71" s="96"/>
    </row>
    <row r="72" spans="1:8" ht="12.75">
      <c r="A72" s="15"/>
      <c r="B72" s="124"/>
      <c r="C72" s="125"/>
      <c r="D72" s="125"/>
      <c r="E72" s="125"/>
      <c r="F72" s="125"/>
      <c r="G72" s="125"/>
      <c r="H72" s="126"/>
    </row>
    <row r="73" spans="1:9" ht="12.75">
      <c r="A73" s="23" t="s">
        <v>294</v>
      </c>
      <c r="D73" s="127"/>
      <c r="E73" s="96"/>
      <c r="F73" s="96"/>
      <c r="G73" s="96"/>
      <c r="H73" s="96"/>
      <c r="I73" s="63"/>
    </row>
    <row r="74" spans="1:9" ht="12.75">
      <c r="A74" s="128" t="s">
        <v>206</v>
      </c>
      <c r="D74" s="127"/>
      <c r="E74" s="129" t="s">
        <v>18</v>
      </c>
      <c r="F74" s="130"/>
      <c r="G74" s="130"/>
      <c r="H74" s="131"/>
      <c r="I74" s="63"/>
    </row>
    <row r="75" spans="2:9" ht="12.75">
      <c r="B75" s="16" t="s">
        <v>295</v>
      </c>
      <c r="C75" s="132" t="s">
        <v>296</v>
      </c>
      <c r="D75" s="133" t="s">
        <v>2</v>
      </c>
      <c r="E75" s="134" t="s">
        <v>128</v>
      </c>
      <c r="F75" s="43"/>
      <c r="G75" s="135" t="s">
        <v>24</v>
      </c>
      <c r="H75" s="59"/>
      <c r="I75" s="63"/>
    </row>
    <row r="76" spans="1:9" ht="12.75">
      <c r="A76" s="136" t="s">
        <v>75</v>
      </c>
      <c r="B76" s="40">
        <v>1499</v>
      </c>
      <c r="C76" s="137">
        <v>575</v>
      </c>
      <c r="D76" s="138">
        <f>SUM(B76:C76)</f>
        <v>2074</v>
      </c>
      <c r="E76" s="139">
        <v>1036</v>
      </c>
      <c r="F76" s="140">
        <f>E76/D76</f>
        <v>0.49951783992285437</v>
      </c>
      <c r="G76" s="141">
        <v>324</v>
      </c>
      <c r="H76" s="140">
        <f>G76/E76</f>
        <v>0.3127413127413127</v>
      </c>
      <c r="I76" s="63"/>
    </row>
    <row r="77" spans="1:9" ht="12.75">
      <c r="A77" s="136" t="s">
        <v>76</v>
      </c>
      <c r="B77" s="40">
        <v>827</v>
      </c>
      <c r="C77" s="137">
        <v>57</v>
      </c>
      <c r="D77" s="138">
        <f>SUM(B77:C77)</f>
        <v>884</v>
      </c>
      <c r="E77" s="139">
        <v>397</v>
      </c>
      <c r="F77" s="140">
        <f>E77/D77</f>
        <v>0.4490950226244344</v>
      </c>
      <c r="G77" s="141">
        <v>194</v>
      </c>
      <c r="H77" s="140">
        <f aca="true" t="shared" si="3" ref="H77:H92">G77/E77</f>
        <v>0.48866498740554154</v>
      </c>
      <c r="I77" s="63"/>
    </row>
    <row r="78" spans="1:9" ht="12.75">
      <c r="A78" s="136" t="s">
        <v>77</v>
      </c>
      <c r="B78" s="40">
        <v>313</v>
      </c>
      <c r="C78" s="137">
        <v>51</v>
      </c>
      <c r="D78" s="138">
        <f>SUM(B78:C78)</f>
        <v>364</v>
      </c>
      <c r="E78" s="139">
        <v>153</v>
      </c>
      <c r="F78" s="140">
        <f>E78/D78</f>
        <v>0.42032967032967034</v>
      </c>
      <c r="G78" s="141">
        <v>12</v>
      </c>
      <c r="H78" s="140">
        <f>G78/E78</f>
        <v>0.0784313725490196</v>
      </c>
      <c r="I78" s="63"/>
    </row>
    <row r="79" spans="1:9" ht="12.75">
      <c r="A79" s="136" t="s">
        <v>78</v>
      </c>
      <c r="B79" s="40">
        <v>4327</v>
      </c>
      <c r="C79" s="137">
        <v>497</v>
      </c>
      <c r="D79" s="138">
        <f aca="true" t="shared" si="4" ref="D79:D92">SUM(B79:C79)</f>
        <v>4824</v>
      </c>
      <c r="E79" s="139">
        <v>2232</v>
      </c>
      <c r="F79" s="140">
        <f aca="true" t="shared" si="5" ref="F79:F92">E79/D79</f>
        <v>0.4626865671641791</v>
      </c>
      <c r="G79" s="141">
        <v>224</v>
      </c>
      <c r="H79" s="140">
        <f t="shared" si="3"/>
        <v>0.1003584229390681</v>
      </c>
      <c r="I79" s="63"/>
    </row>
    <row r="80" spans="1:9" ht="12.75">
      <c r="A80" s="136" t="s">
        <v>79</v>
      </c>
      <c r="B80" s="40">
        <v>1583</v>
      </c>
      <c r="C80" s="137">
        <v>404</v>
      </c>
      <c r="D80" s="138">
        <f t="shared" si="4"/>
        <v>1987</v>
      </c>
      <c r="E80" s="139">
        <v>1230</v>
      </c>
      <c r="F80" s="140">
        <f t="shared" si="5"/>
        <v>0.619023653749371</v>
      </c>
      <c r="G80" s="141">
        <v>195</v>
      </c>
      <c r="H80" s="140">
        <f t="shared" si="3"/>
        <v>0.15853658536585366</v>
      </c>
      <c r="I80" s="63"/>
    </row>
    <row r="81" spans="1:9" ht="12.75">
      <c r="A81" s="136" t="s">
        <v>80</v>
      </c>
      <c r="B81" s="40">
        <v>803</v>
      </c>
      <c r="C81" s="137">
        <v>381</v>
      </c>
      <c r="D81" s="138">
        <f t="shared" si="4"/>
        <v>1184</v>
      </c>
      <c r="E81" s="139">
        <v>667</v>
      </c>
      <c r="F81" s="140">
        <f t="shared" si="5"/>
        <v>0.5633445945945946</v>
      </c>
      <c r="G81" s="141">
        <v>56</v>
      </c>
      <c r="H81" s="140">
        <f t="shared" si="3"/>
        <v>0.08395802098950525</v>
      </c>
      <c r="I81" s="63"/>
    </row>
    <row r="82" spans="1:9" ht="12.75">
      <c r="A82" s="136" t="s">
        <v>81</v>
      </c>
      <c r="B82" s="40">
        <v>1925</v>
      </c>
      <c r="C82" s="137">
        <v>1298</v>
      </c>
      <c r="D82" s="138">
        <f t="shared" si="4"/>
        <v>3223</v>
      </c>
      <c r="E82" s="139">
        <v>852</v>
      </c>
      <c r="F82" s="140">
        <f t="shared" si="5"/>
        <v>0.26434998448650326</v>
      </c>
      <c r="G82" s="141">
        <v>158</v>
      </c>
      <c r="H82" s="140">
        <f t="shared" si="3"/>
        <v>0.18544600938967137</v>
      </c>
      <c r="I82" s="63"/>
    </row>
    <row r="83" spans="1:9" ht="12.75">
      <c r="A83" s="136" t="s">
        <v>82</v>
      </c>
      <c r="B83" s="40">
        <v>131</v>
      </c>
      <c r="C83" s="137">
        <v>157</v>
      </c>
      <c r="D83" s="138">
        <f t="shared" si="4"/>
        <v>288</v>
      </c>
      <c r="E83" s="139">
        <v>192</v>
      </c>
      <c r="F83" s="140">
        <f t="shared" si="5"/>
        <v>0.6666666666666666</v>
      </c>
      <c r="G83" s="141">
        <v>65</v>
      </c>
      <c r="H83" s="140">
        <f t="shared" si="3"/>
        <v>0.3385416666666667</v>
      </c>
      <c r="I83" s="63"/>
    </row>
    <row r="84" spans="1:9" ht="12.75">
      <c r="A84" s="136" t="s">
        <v>83</v>
      </c>
      <c r="B84" s="40">
        <v>3478</v>
      </c>
      <c r="C84" s="137">
        <v>49</v>
      </c>
      <c r="D84" s="138">
        <f t="shared" si="4"/>
        <v>3527</v>
      </c>
      <c r="E84" s="139">
        <v>1761</v>
      </c>
      <c r="F84" s="140">
        <f t="shared" si="5"/>
        <v>0.4992911823079104</v>
      </c>
      <c r="G84" s="141">
        <v>203</v>
      </c>
      <c r="H84" s="140">
        <f t="shared" si="3"/>
        <v>0.11527541169789893</v>
      </c>
      <c r="I84" s="63"/>
    </row>
    <row r="85" spans="1:9" ht="12.75">
      <c r="A85" s="136" t="s">
        <v>84</v>
      </c>
      <c r="B85" s="40">
        <v>1985</v>
      </c>
      <c r="C85" s="137">
        <v>376</v>
      </c>
      <c r="D85" s="138">
        <f t="shared" si="4"/>
        <v>2361</v>
      </c>
      <c r="E85" s="139">
        <v>1167</v>
      </c>
      <c r="F85" s="140">
        <f t="shared" si="5"/>
        <v>0.49428208386277</v>
      </c>
      <c r="G85" s="141">
        <v>195</v>
      </c>
      <c r="H85" s="140">
        <f t="shared" si="3"/>
        <v>0.16709511568123395</v>
      </c>
      <c r="I85" s="63"/>
    </row>
    <row r="86" spans="1:9" ht="12.75">
      <c r="A86" s="136" t="s">
        <v>85</v>
      </c>
      <c r="B86" s="40">
        <v>848</v>
      </c>
      <c r="C86" s="137">
        <v>146</v>
      </c>
      <c r="D86" s="138">
        <f t="shared" si="4"/>
        <v>994</v>
      </c>
      <c r="E86" s="139">
        <v>413</v>
      </c>
      <c r="F86" s="140">
        <f t="shared" si="5"/>
        <v>0.4154929577464789</v>
      </c>
      <c r="G86" s="141">
        <v>166</v>
      </c>
      <c r="H86" s="140">
        <f t="shared" si="3"/>
        <v>0.4019370460048426</v>
      </c>
      <c r="I86" s="63"/>
    </row>
    <row r="87" spans="1:9" ht="12.75">
      <c r="A87" s="136" t="s">
        <v>86</v>
      </c>
      <c r="B87" s="40">
        <v>641</v>
      </c>
      <c r="C87" s="137">
        <v>1343</v>
      </c>
      <c r="D87" s="138">
        <f t="shared" si="4"/>
        <v>1984</v>
      </c>
      <c r="E87" s="139">
        <v>893</v>
      </c>
      <c r="F87" s="140">
        <f t="shared" si="5"/>
        <v>0.4501008064516129</v>
      </c>
      <c r="G87" s="141">
        <v>129</v>
      </c>
      <c r="H87" s="140">
        <f t="shared" si="3"/>
        <v>0.1444568868980963</v>
      </c>
      <c r="I87" s="63"/>
    </row>
    <row r="88" spans="1:9" ht="12.75">
      <c r="A88" s="136" t="s">
        <v>87</v>
      </c>
      <c r="B88" s="40">
        <v>1152</v>
      </c>
      <c r="C88" s="137">
        <v>384</v>
      </c>
      <c r="D88" s="138">
        <f t="shared" si="4"/>
        <v>1536</v>
      </c>
      <c r="E88" s="139">
        <v>738</v>
      </c>
      <c r="F88" s="140">
        <f t="shared" si="5"/>
        <v>0.48046875</v>
      </c>
      <c r="G88" s="141">
        <v>95</v>
      </c>
      <c r="H88" s="140">
        <f t="shared" si="3"/>
        <v>0.12872628726287264</v>
      </c>
      <c r="I88" s="63"/>
    </row>
    <row r="89" spans="1:9" ht="12.75">
      <c r="A89" s="136" t="s">
        <v>88</v>
      </c>
      <c r="B89" s="40">
        <v>5468</v>
      </c>
      <c r="C89" s="137">
        <v>113</v>
      </c>
      <c r="D89" s="138">
        <f t="shared" si="4"/>
        <v>5581</v>
      </c>
      <c r="E89" s="139">
        <v>2650</v>
      </c>
      <c r="F89" s="140">
        <f t="shared" si="5"/>
        <v>0.47482530012542556</v>
      </c>
      <c r="G89" s="141">
        <v>501</v>
      </c>
      <c r="H89" s="140">
        <f t="shared" si="3"/>
        <v>0.1890566037735849</v>
      </c>
      <c r="I89" s="63"/>
    </row>
    <row r="90" spans="1:9" ht="12.75">
      <c r="A90" s="136" t="s">
        <v>89</v>
      </c>
      <c r="B90" s="40">
        <v>1403</v>
      </c>
      <c r="C90" s="137">
        <v>337</v>
      </c>
      <c r="D90" s="138">
        <f t="shared" si="4"/>
        <v>1740</v>
      </c>
      <c r="E90" s="139">
        <v>877</v>
      </c>
      <c r="F90" s="140">
        <f t="shared" si="5"/>
        <v>0.5040229885057471</v>
      </c>
      <c r="G90" s="141">
        <v>130</v>
      </c>
      <c r="H90" s="140">
        <f t="shared" si="3"/>
        <v>0.14823261117445838</v>
      </c>
      <c r="I90" s="63"/>
    </row>
    <row r="91" spans="1:9" ht="12.75">
      <c r="A91" s="136" t="s">
        <v>90</v>
      </c>
      <c r="B91" s="40">
        <v>734</v>
      </c>
      <c r="C91" s="137"/>
      <c r="D91" s="138">
        <f t="shared" si="4"/>
        <v>734</v>
      </c>
      <c r="E91" s="139">
        <v>386</v>
      </c>
      <c r="F91" s="140">
        <f t="shared" si="5"/>
        <v>0.5258855585831063</v>
      </c>
      <c r="G91" s="141">
        <v>52</v>
      </c>
      <c r="H91" s="140">
        <f t="shared" si="3"/>
        <v>0.13471502590673576</v>
      </c>
      <c r="I91" s="63"/>
    </row>
    <row r="92" spans="1:9" ht="12.75">
      <c r="A92" s="142" t="s">
        <v>91</v>
      </c>
      <c r="B92" s="143">
        <v>45</v>
      </c>
      <c r="C92" s="144">
        <v>18</v>
      </c>
      <c r="D92" s="145">
        <f t="shared" si="4"/>
        <v>63</v>
      </c>
      <c r="E92" s="139">
        <v>10</v>
      </c>
      <c r="F92" s="140">
        <f t="shared" si="5"/>
        <v>0.15873015873015872</v>
      </c>
      <c r="G92" s="141">
        <v>10</v>
      </c>
      <c r="H92" s="59">
        <f t="shared" si="3"/>
        <v>1</v>
      </c>
      <c r="I92" s="63"/>
    </row>
    <row r="93" spans="1:9" ht="12.75">
      <c r="A93" s="146" t="s">
        <v>2</v>
      </c>
      <c r="B93" s="41">
        <f>SUM(B76:B92)</f>
        <v>27162</v>
      </c>
      <c r="C93" s="147">
        <f>SUM(C76:C92)</f>
        <v>6186</v>
      </c>
      <c r="D93" s="101">
        <f>SUM(D76:D92)</f>
        <v>33348</v>
      </c>
      <c r="E93" s="139">
        <f>SUM(E76:E92)</f>
        <v>15654</v>
      </c>
      <c r="F93" s="140">
        <f>E93/D93</f>
        <v>0.4694134580784455</v>
      </c>
      <c r="G93" s="148">
        <f>SUM(G76:G92)</f>
        <v>2709</v>
      </c>
      <c r="H93" s="140">
        <f>G93/E93</f>
        <v>0.17305481027213493</v>
      </c>
      <c r="I93" s="63"/>
    </row>
    <row r="94" spans="1:9" ht="12.75">
      <c r="A94" s="146" t="s">
        <v>3</v>
      </c>
      <c r="B94" s="106">
        <f>B93/D93</f>
        <v>0.8145016192875135</v>
      </c>
      <c r="C94" s="107">
        <f>C93/D93</f>
        <v>0.1854983807124865</v>
      </c>
      <c r="D94" s="149"/>
      <c r="E94" s="150">
        <f>(E93/D93)</f>
        <v>0.4694134580784455</v>
      </c>
      <c r="F94" s="59"/>
      <c r="G94" s="59"/>
      <c r="H94" s="59"/>
      <c r="I94" s="63"/>
    </row>
    <row r="95" spans="1:8" ht="12.75">
      <c r="A95" s="24"/>
      <c r="B95" s="7"/>
      <c r="C95" s="8"/>
      <c r="D95" s="54"/>
      <c r="E95" s="54"/>
      <c r="F95" s="54"/>
      <c r="G95" s="54"/>
      <c r="H95" s="54"/>
    </row>
    <row r="96" spans="1:9" ht="12.75">
      <c r="A96" s="23" t="s">
        <v>58</v>
      </c>
      <c r="H96" s="96"/>
      <c r="I96" s="96"/>
    </row>
    <row r="97" spans="1:9" ht="12.75">
      <c r="A97" s="128" t="s">
        <v>206</v>
      </c>
      <c r="H97" s="127"/>
      <c r="I97" s="127"/>
    </row>
    <row r="98" spans="1:10" ht="36">
      <c r="A98" s="151"/>
      <c r="B98" s="79" t="s">
        <v>274</v>
      </c>
      <c r="C98" s="152" t="s">
        <v>20</v>
      </c>
      <c r="D98" s="153" t="s">
        <v>271</v>
      </c>
      <c r="E98" s="152" t="s">
        <v>21</v>
      </c>
      <c r="F98" s="153" t="s">
        <v>272</v>
      </c>
      <c r="G98" s="154" t="s">
        <v>14</v>
      </c>
      <c r="H98" s="155" t="s">
        <v>2</v>
      </c>
      <c r="J98" s="63"/>
    </row>
    <row r="99" spans="1:10" ht="12.75">
      <c r="A99" s="136" t="s">
        <v>75</v>
      </c>
      <c r="B99" s="67">
        <v>4</v>
      </c>
      <c r="C99" s="40">
        <v>128</v>
      </c>
      <c r="D99" s="40">
        <v>385</v>
      </c>
      <c r="E99" s="40">
        <v>16</v>
      </c>
      <c r="F99" s="40">
        <v>1239</v>
      </c>
      <c r="G99" s="156">
        <v>13</v>
      </c>
      <c r="H99" s="101">
        <f>SUM(B99:G99)</f>
        <v>1785</v>
      </c>
      <c r="J99" s="63"/>
    </row>
    <row r="100" spans="1:10" ht="12.75">
      <c r="A100" s="136" t="s">
        <v>76</v>
      </c>
      <c r="B100" s="67">
        <v>1</v>
      </c>
      <c r="C100" s="40">
        <v>7</v>
      </c>
      <c r="D100" s="40">
        <v>137</v>
      </c>
      <c r="E100" s="40">
        <v>3</v>
      </c>
      <c r="F100" s="40">
        <v>706</v>
      </c>
      <c r="G100" s="156">
        <v>17</v>
      </c>
      <c r="H100" s="101">
        <f aca="true" t="shared" si="6" ref="H100:H116">SUM(B100:G100)</f>
        <v>871</v>
      </c>
      <c r="J100" s="63"/>
    </row>
    <row r="101" spans="1:10" ht="12.75">
      <c r="A101" s="136" t="s">
        <v>77</v>
      </c>
      <c r="B101" s="67">
        <v>2</v>
      </c>
      <c r="C101" s="40">
        <v>11</v>
      </c>
      <c r="D101" s="40">
        <v>52</v>
      </c>
      <c r="E101" s="40">
        <v>9</v>
      </c>
      <c r="F101" s="40">
        <v>290</v>
      </c>
      <c r="G101" s="156"/>
      <c r="H101" s="101">
        <f t="shared" si="6"/>
        <v>364</v>
      </c>
      <c r="J101" s="63"/>
    </row>
    <row r="102" spans="1:10" ht="12.75">
      <c r="A102" s="136" t="s">
        <v>78</v>
      </c>
      <c r="B102" s="67">
        <v>16</v>
      </c>
      <c r="C102" s="40">
        <v>152</v>
      </c>
      <c r="D102" s="40">
        <v>999</v>
      </c>
      <c r="E102" s="40">
        <v>1064</v>
      </c>
      <c r="F102" s="40">
        <v>1988</v>
      </c>
      <c r="G102" s="156">
        <v>63</v>
      </c>
      <c r="H102" s="101">
        <f t="shared" si="6"/>
        <v>4282</v>
      </c>
      <c r="J102" s="63"/>
    </row>
    <row r="103" spans="1:10" ht="12.75">
      <c r="A103" s="136" t="s">
        <v>79</v>
      </c>
      <c r="B103" s="67">
        <v>5</v>
      </c>
      <c r="C103" s="40">
        <v>35</v>
      </c>
      <c r="D103" s="40">
        <v>395</v>
      </c>
      <c r="E103" s="40">
        <v>32</v>
      </c>
      <c r="F103" s="40">
        <v>1364</v>
      </c>
      <c r="G103" s="156">
        <v>25</v>
      </c>
      <c r="H103" s="101">
        <f t="shared" si="6"/>
        <v>1856</v>
      </c>
      <c r="J103" s="63"/>
    </row>
    <row r="104" spans="1:10" ht="12.75">
      <c r="A104" s="136" t="s">
        <v>80</v>
      </c>
      <c r="B104" s="67">
        <v>1</v>
      </c>
      <c r="C104" s="40">
        <v>7</v>
      </c>
      <c r="D104" s="40">
        <v>35</v>
      </c>
      <c r="E104" s="40">
        <v>11</v>
      </c>
      <c r="F104" s="40">
        <v>953</v>
      </c>
      <c r="G104" s="156">
        <v>18</v>
      </c>
      <c r="H104" s="101">
        <f t="shared" si="6"/>
        <v>1025</v>
      </c>
      <c r="J104" s="63"/>
    </row>
    <row r="105" spans="1:10" ht="12.75">
      <c r="A105" s="136" t="s">
        <v>81</v>
      </c>
      <c r="B105" s="67">
        <v>25</v>
      </c>
      <c r="C105" s="40">
        <v>41</v>
      </c>
      <c r="D105" s="40">
        <v>598</v>
      </c>
      <c r="E105" s="40">
        <v>72</v>
      </c>
      <c r="F105" s="40">
        <v>1851</v>
      </c>
      <c r="G105" s="156">
        <v>125</v>
      </c>
      <c r="H105" s="101">
        <f t="shared" si="6"/>
        <v>2712</v>
      </c>
      <c r="J105" s="63"/>
    </row>
    <row r="106" spans="1:10" ht="12.75">
      <c r="A106" s="136" t="s">
        <v>82</v>
      </c>
      <c r="B106" s="67"/>
      <c r="C106" s="40">
        <v>3</v>
      </c>
      <c r="D106" s="40">
        <v>20</v>
      </c>
      <c r="E106" s="40">
        <v>2</v>
      </c>
      <c r="F106" s="40">
        <v>262</v>
      </c>
      <c r="G106" s="156">
        <v>1</v>
      </c>
      <c r="H106" s="101">
        <f t="shared" si="6"/>
        <v>288</v>
      </c>
      <c r="J106" s="63"/>
    </row>
    <row r="107" spans="1:10" ht="12.75">
      <c r="A107" s="136" t="s">
        <v>83</v>
      </c>
      <c r="B107" s="67">
        <v>6</v>
      </c>
      <c r="C107" s="40">
        <v>27</v>
      </c>
      <c r="D107" s="40">
        <v>721</v>
      </c>
      <c r="E107" s="40">
        <v>30</v>
      </c>
      <c r="F107" s="40">
        <v>2647</v>
      </c>
      <c r="G107" s="156">
        <v>7</v>
      </c>
      <c r="H107" s="101">
        <f t="shared" si="6"/>
        <v>3438</v>
      </c>
      <c r="J107" s="63"/>
    </row>
    <row r="108" spans="1:10" ht="12.75">
      <c r="A108" s="136" t="s">
        <v>84</v>
      </c>
      <c r="B108" s="67">
        <v>69</v>
      </c>
      <c r="C108" s="40">
        <v>37</v>
      </c>
      <c r="D108" s="40">
        <v>316</v>
      </c>
      <c r="E108" s="40">
        <v>39</v>
      </c>
      <c r="F108" s="40">
        <v>1919</v>
      </c>
      <c r="G108" s="156">
        <v>28</v>
      </c>
      <c r="H108" s="101">
        <f t="shared" si="6"/>
        <v>2408</v>
      </c>
      <c r="J108" s="63"/>
    </row>
    <row r="109" spans="1:10" ht="12.75">
      <c r="A109" s="136" t="s">
        <v>85</v>
      </c>
      <c r="B109" s="67">
        <v>81</v>
      </c>
      <c r="C109" s="40">
        <v>20</v>
      </c>
      <c r="D109" s="40">
        <v>37</v>
      </c>
      <c r="E109" s="40">
        <v>13</v>
      </c>
      <c r="F109" s="40">
        <v>557</v>
      </c>
      <c r="G109" s="156">
        <v>9</v>
      </c>
      <c r="H109" s="101">
        <f t="shared" si="6"/>
        <v>717</v>
      </c>
      <c r="J109" s="63"/>
    </row>
    <row r="110" spans="1:10" ht="12.75">
      <c r="A110" s="136" t="s">
        <v>86</v>
      </c>
      <c r="B110" s="67">
        <v>8</v>
      </c>
      <c r="C110" s="40">
        <v>33</v>
      </c>
      <c r="D110" s="40">
        <v>378</v>
      </c>
      <c r="E110" s="40">
        <v>21</v>
      </c>
      <c r="F110" s="40">
        <v>1484</v>
      </c>
      <c r="G110" s="156">
        <v>30</v>
      </c>
      <c r="H110" s="101">
        <f t="shared" si="6"/>
        <v>1954</v>
      </c>
      <c r="J110" s="63"/>
    </row>
    <row r="111" spans="1:10" ht="12.75">
      <c r="A111" s="136" t="s">
        <v>87</v>
      </c>
      <c r="B111" s="67">
        <v>3</v>
      </c>
      <c r="C111" s="40">
        <v>15</v>
      </c>
      <c r="D111" s="40">
        <v>195</v>
      </c>
      <c r="E111" s="40">
        <v>25</v>
      </c>
      <c r="F111" s="40">
        <v>1238</v>
      </c>
      <c r="G111" s="156">
        <v>4</v>
      </c>
      <c r="H111" s="101">
        <f t="shared" si="6"/>
        <v>1480</v>
      </c>
      <c r="J111" s="63"/>
    </row>
    <row r="112" spans="1:10" ht="12.75">
      <c r="A112" s="136" t="s">
        <v>88</v>
      </c>
      <c r="B112" s="67">
        <v>32</v>
      </c>
      <c r="C112" s="40">
        <v>272</v>
      </c>
      <c r="D112" s="40">
        <v>597</v>
      </c>
      <c r="E112" s="40">
        <v>944</v>
      </c>
      <c r="F112" s="40">
        <v>3066</v>
      </c>
      <c r="G112" s="156">
        <v>134</v>
      </c>
      <c r="H112" s="101">
        <f>SUM(B112:G112)</f>
        <v>5045</v>
      </c>
      <c r="J112" s="63"/>
    </row>
    <row r="113" spans="1:10" ht="12.75">
      <c r="A113" s="136" t="s">
        <v>89</v>
      </c>
      <c r="B113" s="67">
        <v>4</v>
      </c>
      <c r="C113" s="40">
        <v>79</v>
      </c>
      <c r="D113" s="40">
        <v>342</v>
      </c>
      <c r="E113" s="40">
        <v>45</v>
      </c>
      <c r="F113" s="40">
        <v>1222</v>
      </c>
      <c r="G113" s="156">
        <v>48</v>
      </c>
      <c r="H113" s="101">
        <f t="shared" si="6"/>
        <v>1740</v>
      </c>
      <c r="J113" s="63"/>
    </row>
    <row r="114" spans="1:10" ht="12.75">
      <c r="A114" s="136" t="s">
        <v>90</v>
      </c>
      <c r="B114" s="67">
        <v>8</v>
      </c>
      <c r="C114" s="40">
        <v>5</v>
      </c>
      <c r="D114" s="40">
        <v>8</v>
      </c>
      <c r="E114" s="40">
        <v>5</v>
      </c>
      <c r="F114" s="40">
        <v>446</v>
      </c>
      <c r="G114" s="156">
        <v>265</v>
      </c>
      <c r="H114" s="101">
        <f t="shared" si="6"/>
        <v>737</v>
      </c>
      <c r="J114" s="63"/>
    </row>
    <row r="115" spans="1:10" ht="12.75">
      <c r="A115" s="136" t="s">
        <v>91</v>
      </c>
      <c r="B115" s="67"/>
      <c r="C115" s="40">
        <v>5</v>
      </c>
      <c r="D115" s="40">
        <v>33</v>
      </c>
      <c r="E115" s="40">
        <v>1</v>
      </c>
      <c r="F115" s="40">
        <v>2</v>
      </c>
      <c r="G115" s="156">
        <v>22</v>
      </c>
      <c r="H115" s="101">
        <f t="shared" si="6"/>
        <v>63</v>
      </c>
      <c r="J115" s="63"/>
    </row>
    <row r="116" spans="1:10" ht="12.75">
      <c r="A116" s="146" t="s">
        <v>2</v>
      </c>
      <c r="B116" s="41">
        <f aca="true" t="shared" si="7" ref="B116:G116">SUM(B99:B115)</f>
        <v>265</v>
      </c>
      <c r="C116" s="41">
        <f t="shared" si="7"/>
        <v>877</v>
      </c>
      <c r="D116" s="41">
        <f t="shared" si="7"/>
        <v>5248</v>
      </c>
      <c r="E116" s="41">
        <f t="shared" si="7"/>
        <v>2332</v>
      </c>
      <c r="F116" s="41">
        <f t="shared" si="7"/>
        <v>21234</v>
      </c>
      <c r="G116" s="147">
        <f t="shared" si="7"/>
        <v>809</v>
      </c>
      <c r="H116" s="101">
        <f t="shared" si="6"/>
        <v>30765</v>
      </c>
      <c r="I116" s="40"/>
      <c r="J116" s="63"/>
    </row>
    <row r="117" spans="1:7" ht="12.75">
      <c r="A117" s="146" t="s">
        <v>3</v>
      </c>
      <c r="B117" s="106">
        <f>B116/H116</f>
        <v>0.00861368438160247</v>
      </c>
      <c r="C117" s="106">
        <f>C116/H116</f>
        <v>0.028506419632699495</v>
      </c>
      <c r="D117" s="106">
        <f>D116/H116</f>
        <v>0.17058345522509344</v>
      </c>
      <c r="E117" s="106">
        <f>E116/H116</f>
        <v>0.07580042255810174</v>
      </c>
      <c r="F117" s="106">
        <f>F116/H116</f>
        <v>0.6901999024865919</v>
      </c>
      <c r="G117" s="106">
        <f>G116/H116</f>
        <v>0.026296115715910937</v>
      </c>
    </row>
    <row r="118" spans="2:7" ht="12.75">
      <c r="B118" s="157"/>
      <c r="C118" s="157"/>
      <c r="D118" s="157"/>
      <c r="E118" s="157"/>
      <c r="F118" s="157"/>
      <c r="G118" s="157"/>
    </row>
    <row r="119" ht="12.75">
      <c r="A119" s="23" t="s">
        <v>59</v>
      </c>
    </row>
    <row r="120" ht="12.75">
      <c r="A120" s="128" t="s">
        <v>206</v>
      </c>
    </row>
    <row r="121" spans="1:4" ht="12.75">
      <c r="A121" s="151"/>
      <c r="B121" s="16" t="s">
        <v>23</v>
      </c>
      <c r="C121" s="158" t="s">
        <v>22</v>
      </c>
      <c r="D121" s="42" t="s">
        <v>2</v>
      </c>
    </row>
    <row r="122" spans="1:4" ht="12.75">
      <c r="A122" s="136" t="s">
        <v>75</v>
      </c>
      <c r="B122" s="40">
        <v>1754</v>
      </c>
      <c r="C122" s="67">
        <v>75</v>
      </c>
      <c r="D122" s="41">
        <f>SUM(B122:C122)</f>
        <v>1829</v>
      </c>
    </row>
    <row r="123" spans="1:4" ht="12.75">
      <c r="A123" s="136" t="s">
        <v>76</v>
      </c>
      <c r="B123" s="40">
        <v>728</v>
      </c>
      <c r="C123" s="67">
        <v>32</v>
      </c>
      <c r="D123" s="41">
        <f aca="true" t="shared" si="8" ref="D123:D138">SUM(B123:C123)</f>
        <v>760</v>
      </c>
    </row>
    <row r="124" spans="1:4" ht="12.75">
      <c r="A124" s="136" t="s">
        <v>77</v>
      </c>
      <c r="B124" s="40">
        <v>323</v>
      </c>
      <c r="C124" s="67">
        <v>14</v>
      </c>
      <c r="D124" s="41">
        <f t="shared" si="8"/>
        <v>337</v>
      </c>
    </row>
    <row r="125" spans="1:4" ht="12.75">
      <c r="A125" s="136" t="s">
        <v>78</v>
      </c>
      <c r="B125" s="40">
        <v>3508</v>
      </c>
      <c r="C125" s="67">
        <v>266</v>
      </c>
      <c r="D125" s="41">
        <f t="shared" si="8"/>
        <v>3774</v>
      </c>
    </row>
    <row r="126" spans="1:4" ht="12.75">
      <c r="A126" s="136" t="s">
        <v>79</v>
      </c>
      <c r="B126" s="40">
        <v>1749</v>
      </c>
      <c r="C126" s="67">
        <v>60</v>
      </c>
      <c r="D126" s="41">
        <f t="shared" si="8"/>
        <v>1809</v>
      </c>
    </row>
    <row r="127" spans="1:4" ht="12.75">
      <c r="A127" s="136" t="s">
        <v>80</v>
      </c>
      <c r="B127" s="40">
        <v>954</v>
      </c>
      <c r="C127" s="67">
        <v>69</v>
      </c>
      <c r="D127" s="41">
        <f t="shared" si="8"/>
        <v>1023</v>
      </c>
    </row>
    <row r="128" spans="1:4" ht="12.75">
      <c r="A128" s="136" t="s">
        <v>81</v>
      </c>
      <c r="B128" s="40">
        <v>3029</v>
      </c>
      <c r="C128" s="67">
        <v>104</v>
      </c>
      <c r="D128" s="41">
        <f t="shared" si="8"/>
        <v>3133</v>
      </c>
    </row>
    <row r="129" spans="1:4" ht="12.75">
      <c r="A129" s="136" t="s">
        <v>82</v>
      </c>
      <c r="B129" s="40">
        <v>260</v>
      </c>
      <c r="C129" s="67">
        <v>12</v>
      </c>
      <c r="D129" s="41">
        <f t="shared" si="8"/>
        <v>272</v>
      </c>
    </row>
    <row r="130" spans="1:4" ht="12.75">
      <c r="A130" s="136" t="s">
        <v>83</v>
      </c>
      <c r="B130" s="40">
        <v>2971</v>
      </c>
      <c r="C130" s="67">
        <v>126</v>
      </c>
      <c r="D130" s="41">
        <f t="shared" si="8"/>
        <v>3097</v>
      </c>
    </row>
    <row r="131" spans="1:4" ht="12.75">
      <c r="A131" s="136" t="s">
        <v>84</v>
      </c>
      <c r="B131" s="40">
        <v>2080</v>
      </c>
      <c r="C131" s="67">
        <v>97</v>
      </c>
      <c r="D131" s="41">
        <f t="shared" si="8"/>
        <v>2177</v>
      </c>
    </row>
    <row r="132" spans="1:4" ht="12.75">
      <c r="A132" s="136" t="s">
        <v>85</v>
      </c>
      <c r="B132" s="40">
        <v>890</v>
      </c>
      <c r="C132" s="67">
        <v>38</v>
      </c>
      <c r="D132" s="41">
        <f t="shared" si="8"/>
        <v>928</v>
      </c>
    </row>
    <row r="133" spans="1:4" ht="12.75">
      <c r="A133" s="136" t="s">
        <v>86</v>
      </c>
      <c r="B133" s="40">
        <v>1742</v>
      </c>
      <c r="C133" s="67">
        <v>66</v>
      </c>
      <c r="D133" s="41">
        <f t="shared" si="8"/>
        <v>1808</v>
      </c>
    </row>
    <row r="134" spans="1:4" ht="12.75">
      <c r="A134" s="136" t="s">
        <v>87</v>
      </c>
      <c r="B134" s="40">
        <v>1292</v>
      </c>
      <c r="C134" s="67">
        <v>74</v>
      </c>
      <c r="D134" s="41">
        <f t="shared" si="8"/>
        <v>1366</v>
      </c>
    </row>
    <row r="135" spans="1:4" ht="12.75">
      <c r="A135" s="136" t="s">
        <v>88</v>
      </c>
      <c r="B135" s="40">
        <v>4717</v>
      </c>
      <c r="C135" s="67">
        <v>313</v>
      </c>
      <c r="D135" s="41">
        <f t="shared" si="8"/>
        <v>5030</v>
      </c>
    </row>
    <row r="136" spans="1:4" ht="12.75">
      <c r="A136" s="136" t="s">
        <v>89</v>
      </c>
      <c r="B136" s="40">
        <v>1532</v>
      </c>
      <c r="C136" s="67">
        <v>70</v>
      </c>
      <c r="D136" s="41">
        <f t="shared" si="8"/>
        <v>1602</v>
      </c>
    </row>
    <row r="137" spans="1:4" ht="12.75">
      <c r="A137" s="136" t="s">
        <v>90</v>
      </c>
      <c r="B137" s="40">
        <v>498</v>
      </c>
      <c r="C137" s="67">
        <v>37</v>
      </c>
      <c r="D137" s="41">
        <f t="shared" si="8"/>
        <v>535</v>
      </c>
    </row>
    <row r="138" spans="1:4" ht="12.75">
      <c r="A138" s="136" t="s">
        <v>91</v>
      </c>
      <c r="B138" s="40">
        <v>54</v>
      </c>
      <c r="C138" s="67">
        <v>4</v>
      </c>
      <c r="D138" s="41">
        <f t="shared" si="8"/>
        <v>58</v>
      </c>
    </row>
    <row r="139" spans="1:4" ht="12.75">
      <c r="A139" s="146" t="s">
        <v>2</v>
      </c>
      <c r="B139" s="41">
        <f>SUM(B122:B138)</f>
        <v>28081</v>
      </c>
      <c r="C139" s="41">
        <f>SUM(C122:C138)</f>
        <v>1457</v>
      </c>
      <c r="D139" s="41">
        <f>SUM(D122:D138)</f>
        <v>29538</v>
      </c>
    </row>
    <row r="140" spans="1:4" ht="12.75">
      <c r="A140" s="146" t="s">
        <v>3</v>
      </c>
      <c r="B140" s="106">
        <f>B139/D139</f>
        <v>0.9506737084433611</v>
      </c>
      <c r="C140" s="107">
        <f>C139/D139</f>
        <v>0.0493262915566389</v>
      </c>
      <c r="D140" s="51"/>
    </row>
    <row r="142" ht="12.75">
      <c r="A142" s="21" t="s">
        <v>177</v>
      </c>
    </row>
    <row r="143" spans="2:4" ht="12.75">
      <c r="B143" s="119"/>
      <c r="C143" s="159"/>
      <c r="D143" s="120"/>
    </row>
    <row r="144" ht="12.75">
      <c r="A144" s="23" t="s">
        <v>208</v>
      </c>
    </row>
    <row r="145" ht="12.75">
      <c r="A145" s="160" t="s">
        <v>206</v>
      </c>
    </row>
    <row r="146" spans="1:4" ht="12.75">
      <c r="A146" s="151"/>
      <c r="B146" s="16" t="s">
        <v>23</v>
      </c>
      <c r="C146" s="158" t="s">
        <v>22</v>
      </c>
      <c r="D146" s="16" t="s">
        <v>2</v>
      </c>
    </row>
    <row r="147" spans="1:4" ht="12.75">
      <c r="A147" s="136" t="s">
        <v>75</v>
      </c>
      <c r="B147" s="40">
        <v>558</v>
      </c>
      <c r="C147" s="67">
        <v>75</v>
      </c>
      <c r="D147" s="14">
        <f>SUM(B147:C147)</f>
        <v>633</v>
      </c>
    </row>
    <row r="148" spans="1:4" ht="12.75">
      <c r="A148" s="136" t="s">
        <v>76</v>
      </c>
      <c r="B148" s="40">
        <v>280</v>
      </c>
      <c r="C148" s="67">
        <v>32</v>
      </c>
      <c r="D148" s="14">
        <f aca="true" t="shared" si="9" ref="D148:D163">SUM(B148:C148)</f>
        <v>312</v>
      </c>
    </row>
    <row r="149" spans="1:4" ht="12.75">
      <c r="A149" s="136" t="s">
        <v>77</v>
      </c>
      <c r="B149" s="40">
        <v>99</v>
      </c>
      <c r="C149" s="67">
        <v>14</v>
      </c>
      <c r="D149" s="14">
        <f t="shared" si="9"/>
        <v>113</v>
      </c>
    </row>
    <row r="150" spans="1:4" ht="12.75">
      <c r="A150" s="136" t="s">
        <v>78</v>
      </c>
      <c r="B150" s="40">
        <v>1446</v>
      </c>
      <c r="C150" s="67">
        <v>266</v>
      </c>
      <c r="D150" s="14">
        <f t="shared" si="9"/>
        <v>1712</v>
      </c>
    </row>
    <row r="151" spans="1:4" ht="12.75">
      <c r="A151" s="136" t="s">
        <v>79</v>
      </c>
      <c r="B151" s="40">
        <v>785</v>
      </c>
      <c r="C151" s="67">
        <v>60</v>
      </c>
      <c r="D151" s="14">
        <f t="shared" si="9"/>
        <v>845</v>
      </c>
    </row>
    <row r="152" spans="1:4" ht="12.75">
      <c r="A152" s="136" t="s">
        <v>80</v>
      </c>
      <c r="B152" s="40">
        <v>504</v>
      </c>
      <c r="C152" s="67">
        <v>69</v>
      </c>
      <c r="D152" s="14">
        <f t="shared" si="9"/>
        <v>573</v>
      </c>
    </row>
    <row r="153" spans="1:4" ht="12.75">
      <c r="A153" s="136" t="s">
        <v>81</v>
      </c>
      <c r="B153" s="40">
        <v>591</v>
      </c>
      <c r="C153" s="67">
        <v>104</v>
      </c>
      <c r="D153" s="14">
        <f>SUM(B153:C153)</f>
        <v>695</v>
      </c>
    </row>
    <row r="154" spans="1:4" ht="12.75">
      <c r="A154" s="136" t="s">
        <v>82</v>
      </c>
      <c r="B154" s="40">
        <v>133</v>
      </c>
      <c r="C154" s="67">
        <v>12</v>
      </c>
      <c r="D154" s="14">
        <f t="shared" si="9"/>
        <v>145</v>
      </c>
    </row>
    <row r="155" spans="1:4" ht="12.75">
      <c r="A155" s="136" t="s">
        <v>83</v>
      </c>
      <c r="B155" s="40">
        <v>1004</v>
      </c>
      <c r="C155" s="67">
        <v>126</v>
      </c>
      <c r="D155" s="14">
        <f t="shared" si="9"/>
        <v>1130</v>
      </c>
    </row>
    <row r="156" spans="1:4" ht="12.75">
      <c r="A156" s="136" t="s">
        <v>84</v>
      </c>
      <c r="B156" s="40">
        <v>916</v>
      </c>
      <c r="C156" s="67">
        <v>97</v>
      </c>
      <c r="D156" s="14">
        <f t="shared" si="9"/>
        <v>1013</v>
      </c>
    </row>
    <row r="157" spans="1:4" ht="12.75">
      <c r="A157" s="136" t="s">
        <v>85</v>
      </c>
      <c r="B157" s="40">
        <v>426</v>
      </c>
      <c r="C157" s="67">
        <v>38</v>
      </c>
      <c r="D157" s="14">
        <f t="shared" si="9"/>
        <v>464</v>
      </c>
    </row>
    <row r="158" spans="1:4" ht="12.75">
      <c r="A158" s="136" t="s">
        <v>86</v>
      </c>
      <c r="B158" s="40">
        <v>739</v>
      </c>
      <c r="C158" s="67">
        <v>66</v>
      </c>
      <c r="D158" s="14">
        <f>SUM(B158:C158)</f>
        <v>805</v>
      </c>
    </row>
    <row r="159" spans="1:4" ht="12.75">
      <c r="A159" s="136" t="s">
        <v>87</v>
      </c>
      <c r="B159" s="40">
        <v>538</v>
      </c>
      <c r="C159" s="67">
        <v>74</v>
      </c>
      <c r="D159" s="14">
        <f t="shared" si="9"/>
        <v>612</v>
      </c>
    </row>
    <row r="160" spans="1:4" ht="12.75">
      <c r="A160" s="136" t="s">
        <v>88</v>
      </c>
      <c r="B160" s="40">
        <v>2100</v>
      </c>
      <c r="C160" s="67">
        <v>313</v>
      </c>
      <c r="D160" s="14">
        <f t="shared" si="9"/>
        <v>2413</v>
      </c>
    </row>
    <row r="161" spans="1:4" ht="12.75">
      <c r="A161" s="136" t="s">
        <v>89</v>
      </c>
      <c r="B161" s="40">
        <v>666</v>
      </c>
      <c r="C161" s="67">
        <v>70</v>
      </c>
      <c r="D161" s="14">
        <f t="shared" si="9"/>
        <v>736</v>
      </c>
    </row>
    <row r="162" spans="1:4" ht="12.75">
      <c r="A162" s="136" t="s">
        <v>90</v>
      </c>
      <c r="B162" s="40">
        <v>209</v>
      </c>
      <c r="C162" s="67">
        <v>37</v>
      </c>
      <c r="D162" s="14">
        <f t="shared" si="9"/>
        <v>246</v>
      </c>
    </row>
    <row r="163" spans="1:4" ht="12.75">
      <c r="A163" s="136" t="s">
        <v>91</v>
      </c>
      <c r="B163" s="40">
        <v>29</v>
      </c>
      <c r="C163" s="67">
        <v>4</v>
      </c>
      <c r="D163" s="14">
        <f t="shared" si="9"/>
        <v>33</v>
      </c>
    </row>
    <row r="164" spans="1:4" ht="12.75">
      <c r="A164" s="161" t="s">
        <v>2</v>
      </c>
      <c r="B164" s="14">
        <f>SUM(B147:B163)</f>
        <v>11023</v>
      </c>
      <c r="C164" s="14">
        <f>SUM(C147:C163)</f>
        <v>1457</v>
      </c>
      <c r="D164" s="14">
        <f>SUM(D147:D163)</f>
        <v>12480</v>
      </c>
    </row>
    <row r="165" spans="1:3" ht="12.75">
      <c r="A165" s="161" t="s">
        <v>3</v>
      </c>
      <c r="B165" s="7">
        <f>B164/D164</f>
        <v>0.8832532051282052</v>
      </c>
      <c r="C165" s="8">
        <f>C164/D164</f>
        <v>0.11674679487179487</v>
      </c>
    </row>
    <row r="166" spans="1:3" ht="12.75">
      <c r="A166" s="6"/>
      <c r="B166" s="7"/>
      <c r="C166" s="8"/>
    </row>
    <row r="167" ht="12.75">
      <c r="A167" s="23" t="s">
        <v>58</v>
      </c>
    </row>
    <row r="168" ht="12.75">
      <c r="A168" s="160" t="s">
        <v>206</v>
      </c>
    </row>
    <row r="169" spans="1:8" ht="36">
      <c r="A169" s="151"/>
      <c r="B169" s="79" t="s">
        <v>274</v>
      </c>
      <c r="C169" s="97" t="s">
        <v>20</v>
      </c>
      <c r="D169" s="79" t="s">
        <v>271</v>
      </c>
      <c r="E169" s="97" t="s">
        <v>21</v>
      </c>
      <c r="F169" s="79" t="s">
        <v>272</v>
      </c>
      <c r="G169" s="97" t="s">
        <v>14</v>
      </c>
      <c r="H169" s="162" t="s">
        <v>2</v>
      </c>
    </row>
    <row r="170" spans="1:8" ht="12.75">
      <c r="A170" s="136" t="s">
        <v>75</v>
      </c>
      <c r="B170" s="25"/>
      <c r="C170" s="40">
        <v>8</v>
      </c>
      <c r="D170" s="40">
        <v>117</v>
      </c>
      <c r="E170" s="40">
        <v>5</v>
      </c>
      <c r="F170" s="40">
        <v>564</v>
      </c>
      <c r="G170" s="40">
        <v>1</v>
      </c>
      <c r="H170" s="41">
        <f>SUM(B170:G170)</f>
        <v>695</v>
      </c>
    </row>
    <row r="171" spans="1:8" ht="12.75">
      <c r="A171" s="136" t="s">
        <v>76</v>
      </c>
      <c r="B171" s="67">
        <v>1</v>
      </c>
      <c r="C171" s="40"/>
      <c r="D171" s="40">
        <v>40</v>
      </c>
      <c r="E171" s="40">
        <v>1</v>
      </c>
      <c r="F171" s="40">
        <v>268</v>
      </c>
      <c r="G171" s="40">
        <v>2</v>
      </c>
      <c r="H171" s="41">
        <f aca="true" t="shared" si="10" ref="H171:H186">SUM(B171:G171)</f>
        <v>312</v>
      </c>
    </row>
    <row r="172" spans="1:8" ht="12.75">
      <c r="A172" s="136" t="s">
        <v>77</v>
      </c>
      <c r="B172" s="67">
        <v>2</v>
      </c>
      <c r="C172" s="40">
        <v>3</v>
      </c>
      <c r="D172" s="40">
        <v>15</v>
      </c>
      <c r="E172" s="40"/>
      <c r="F172" s="40">
        <v>93</v>
      </c>
      <c r="G172" s="40"/>
      <c r="H172" s="41">
        <f t="shared" si="10"/>
        <v>113</v>
      </c>
    </row>
    <row r="173" spans="1:8" ht="12.75">
      <c r="A173" s="136" t="s">
        <v>78</v>
      </c>
      <c r="B173" s="67">
        <v>2</v>
      </c>
      <c r="C173" s="40">
        <v>80</v>
      </c>
      <c r="D173" s="40">
        <v>296</v>
      </c>
      <c r="E173" s="40">
        <v>281</v>
      </c>
      <c r="F173" s="40">
        <v>1030</v>
      </c>
      <c r="G173" s="40">
        <v>31</v>
      </c>
      <c r="H173" s="41">
        <f t="shared" si="10"/>
        <v>1720</v>
      </c>
    </row>
    <row r="174" spans="1:8" ht="12.75">
      <c r="A174" s="136" t="s">
        <v>79</v>
      </c>
      <c r="B174" s="67"/>
      <c r="C174" s="40">
        <v>9</v>
      </c>
      <c r="D174" s="40">
        <v>126</v>
      </c>
      <c r="E174" s="40">
        <v>9</v>
      </c>
      <c r="F174" s="40">
        <v>531</v>
      </c>
      <c r="G174" s="40">
        <v>7</v>
      </c>
      <c r="H174" s="41">
        <f t="shared" si="10"/>
        <v>682</v>
      </c>
    </row>
    <row r="175" spans="1:8" ht="12.75">
      <c r="A175" s="136" t="s">
        <v>80</v>
      </c>
      <c r="B175" s="67"/>
      <c r="C175" s="40"/>
      <c r="D175" s="40">
        <v>21</v>
      </c>
      <c r="E175" s="40">
        <v>2</v>
      </c>
      <c r="F175" s="40">
        <v>452</v>
      </c>
      <c r="G175" s="40"/>
      <c r="H175" s="41">
        <f t="shared" si="10"/>
        <v>475</v>
      </c>
    </row>
    <row r="176" spans="1:8" ht="12.75">
      <c r="A176" s="136" t="s">
        <v>81</v>
      </c>
      <c r="B176" s="67">
        <v>4</v>
      </c>
      <c r="C176" s="40">
        <v>9</v>
      </c>
      <c r="D176" s="40">
        <v>98</v>
      </c>
      <c r="E176" s="40">
        <v>15</v>
      </c>
      <c r="F176" s="40">
        <v>492</v>
      </c>
      <c r="G176" s="40">
        <v>26</v>
      </c>
      <c r="H176" s="41">
        <f t="shared" si="10"/>
        <v>644</v>
      </c>
    </row>
    <row r="177" spans="1:8" ht="12.75">
      <c r="A177" s="136" t="s">
        <v>82</v>
      </c>
      <c r="B177" s="67"/>
      <c r="C177" s="40">
        <v>1</v>
      </c>
      <c r="D177" s="40">
        <v>8</v>
      </c>
      <c r="E177" s="40">
        <v>1</v>
      </c>
      <c r="F177" s="40">
        <v>135</v>
      </c>
      <c r="G177" s="40"/>
      <c r="H177" s="41">
        <f t="shared" si="10"/>
        <v>145</v>
      </c>
    </row>
    <row r="178" spans="1:8" ht="12.75">
      <c r="A178" s="136" t="s">
        <v>83</v>
      </c>
      <c r="B178" s="67">
        <v>3</v>
      </c>
      <c r="C178" s="40">
        <v>7</v>
      </c>
      <c r="D178" s="40">
        <v>216</v>
      </c>
      <c r="E178" s="40">
        <v>11</v>
      </c>
      <c r="F178" s="40">
        <v>1041</v>
      </c>
      <c r="G178" s="40"/>
      <c r="H178" s="41">
        <f t="shared" si="10"/>
        <v>1278</v>
      </c>
    </row>
    <row r="179" spans="1:8" ht="12.75">
      <c r="A179" s="136" t="s">
        <v>84</v>
      </c>
      <c r="B179" s="67">
        <v>34</v>
      </c>
      <c r="C179" s="40">
        <v>20</v>
      </c>
      <c r="D179" s="40">
        <v>125</v>
      </c>
      <c r="E179" s="40">
        <v>19</v>
      </c>
      <c r="F179" s="40">
        <v>801</v>
      </c>
      <c r="G179" s="40">
        <v>12</v>
      </c>
      <c r="H179" s="41">
        <f t="shared" si="10"/>
        <v>1011</v>
      </c>
    </row>
    <row r="180" spans="1:8" ht="12.75">
      <c r="A180" s="136" t="s">
        <v>85</v>
      </c>
      <c r="B180" s="67">
        <v>44</v>
      </c>
      <c r="C180" s="40">
        <v>4</v>
      </c>
      <c r="D180" s="40">
        <v>15</v>
      </c>
      <c r="E180" s="40"/>
      <c r="F180" s="40">
        <v>275</v>
      </c>
      <c r="G180" s="40">
        <v>2</v>
      </c>
      <c r="H180" s="41">
        <f t="shared" si="10"/>
        <v>340</v>
      </c>
    </row>
    <row r="181" spans="1:8" ht="12.75">
      <c r="A181" s="136" t="s">
        <v>86</v>
      </c>
      <c r="B181" s="67"/>
      <c r="C181" s="40">
        <v>13</v>
      </c>
      <c r="D181" s="40">
        <v>110</v>
      </c>
      <c r="E181" s="40">
        <v>8</v>
      </c>
      <c r="F181" s="40">
        <v>549</v>
      </c>
      <c r="G181" s="40">
        <v>7</v>
      </c>
      <c r="H181" s="41">
        <f t="shared" si="10"/>
        <v>687</v>
      </c>
    </row>
    <row r="182" spans="1:8" ht="12.75">
      <c r="A182" s="136" t="s">
        <v>87</v>
      </c>
      <c r="B182" s="67">
        <v>2</v>
      </c>
      <c r="C182" s="40">
        <v>5</v>
      </c>
      <c r="D182" s="40">
        <v>78</v>
      </c>
      <c r="E182" s="40">
        <v>11</v>
      </c>
      <c r="F182" s="40">
        <v>513</v>
      </c>
      <c r="G182" s="40">
        <v>3</v>
      </c>
      <c r="H182" s="41">
        <f t="shared" si="10"/>
        <v>612</v>
      </c>
    </row>
    <row r="183" spans="1:8" ht="12.75">
      <c r="A183" s="136" t="s">
        <v>88</v>
      </c>
      <c r="B183" s="67">
        <v>90</v>
      </c>
      <c r="C183" s="40">
        <v>141</v>
      </c>
      <c r="D183" s="40">
        <v>255</v>
      </c>
      <c r="E183" s="40">
        <v>409</v>
      </c>
      <c r="F183" s="40">
        <v>1171</v>
      </c>
      <c r="G183" s="40">
        <v>33</v>
      </c>
      <c r="H183" s="41">
        <f t="shared" si="10"/>
        <v>2099</v>
      </c>
    </row>
    <row r="184" spans="1:8" ht="12.75">
      <c r="A184" s="136" t="s">
        <v>89</v>
      </c>
      <c r="B184" s="67">
        <v>1</v>
      </c>
      <c r="C184" s="40">
        <v>24</v>
      </c>
      <c r="D184" s="40">
        <v>109</v>
      </c>
      <c r="E184" s="40">
        <v>15</v>
      </c>
      <c r="F184" s="40">
        <v>566</v>
      </c>
      <c r="G184" s="40">
        <v>21</v>
      </c>
      <c r="H184" s="41">
        <f t="shared" si="10"/>
        <v>736</v>
      </c>
    </row>
    <row r="185" spans="1:8" ht="12.75">
      <c r="A185" s="136" t="s">
        <v>90</v>
      </c>
      <c r="B185" s="67">
        <v>3</v>
      </c>
      <c r="C185" s="40"/>
      <c r="D185" s="40">
        <v>1</v>
      </c>
      <c r="E185" s="40">
        <v>1</v>
      </c>
      <c r="F185" s="40">
        <v>183</v>
      </c>
      <c r="G185" s="40">
        <v>58</v>
      </c>
      <c r="H185" s="41">
        <f t="shared" si="10"/>
        <v>246</v>
      </c>
    </row>
    <row r="186" spans="1:8" ht="12.75">
      <c r="A186" s="136" t="s">
        <v>91</v>
      </c>
      <c r="B186" s="25"/>
      <c r="C186" s="40">
        <v>1</v>
      </c>
      <c r="D186" s="40">
        <v>21</v>
      </c>
      <c r="E186" s="40"/>
      <c r="F186" s="40">
        <v>1</v>
      </c>
      <c r="G186" s="40">
        <v>10</v>
      </c>
      <c r="H186" s="41">
        <f t="shared" si="10"/>
        <v>33</v>
      </c>
    </row>
    <row r="187" spans="1:8" ht="12.75">
      <c r="A187" s="161" t="s">
        <v>2</v>
      </c>
      <c r="B187" s="14">
        <f aca="true" t="shared" si="11" ref="B187:G187">SUM(B170:B186)</f>
        <v>186</v>
      </c>
      <c r="C187" s="14">
        <f t="shared" si="11"/>
        <v>325</v>
      </c>
      <c r="D187" s="14">
        <f t="shared" si="11"/>
        <v>1651</v>
      </c>
      <c r="E187" s="14">
        <f t="shared" si="11"/>
        <v>788</v>
      </c>
      <c r="F187" s="14">
        <f t="shared" si="11"/>
        <v>8665</v>
      </c>
      <c r="G187" s="14">
        <f t="shared" si="11"/>
        <v>213</v>
      </c>
      <c r="H187" s="41">
        <f>SUM(B187:G187)</f>
        <v>11828</v>
      </c>
    </row>
    <row r="188" spans="1:7" ht="12.75">
      <c r="A188" s="161" t="s">
        <v>3</v>
      </c>
      <c r="B188" s="7">
        <f>(B187/H187)</f>
        <v>0.01572539736219141</v>
      </c>
      <c r="C188" s="7">
        <f>(C187/H187)</f>
        <v>0.02747717281028069</v>
      </c>
      <c r="D188" s="7">
        <f>(D187/H187)</f>
        <v>0.1395840378762259</v>
      </c>
      <c r="E188" s="7">
        <f>(E187/H187)</f>
        <v>0.06662157592154211</v>
      </c>
      <c r="F188" s="7">
        <f>(F187/H187)</f>
        <v>0.7325836996956375</v>
      </c>
      <c r="G188" s="7">
        <f>(G187/H187)</f>
        <v>0.018008116334122422</v>
      </c>
    </row>
    <row r="189" spans="1:3" ht="12.75">
      <c r="A189" s="6"/>
      <c r="B189" s="7"/>
      <c r="C189" s="8"/>
    </row>
    <row r="190" ht="12.75">
      <c r="A190" s="23" t="s">
        <v>259</v>
      </c>
    </row>
    <row r="191" ht="12.75">
      <c r="A191" s="160" t="s">
        <v>206</v>
      </c>
    </row>
    <row r="192" spans="1:6" ht="14.25">
      <c r="A192" s="151"/>
      <c r="B192" s="16" t="s">
        <v>297</v>
      </c>
      <c r="C192" s="158" t="s">
        <v>126</v>
      </c>
      <c r="D192" s="158" t="s">
        <v>14</v>
      </c>
      <c r="E192" s="42" t="s">
        <v>2</v>
      </c>
      <c r="F192" s="162"/>
    </row>
    <row r="193" spans="1:6" ht="12.75">
      <c r="A193" s="136" t="s">
        <v>75</v>
      </c>
      <c r="B193" s="40">
        <v>219</v>
      </c>
      <c r="C193" s="67"/>
      <c r="D193" s="40">
        <v>2</v>
      </c>
      <c r="E193" s="41">
        <f>SUM(B193:D193)</f>
        <v>221</v>
      </c>
      <c r="F193" s="106"/>
    </row>
    <row r="194" spans="1:6" ht="12.75">
      <c r="A194" s="136" t="s">
        <v>76</v>
      </c>
      <c r="B194" s="40">
        <v>170</v>
      </c>
      <c r="C194" s="67">
        <v>7</v>
      </c>
      <c r="D194" s="40"/>
      <c r="E194" s="41">
        <f aca="true" t="shared" si="12" ref="E194:E209">SUM(B194:D194)</f>
        <v>177</v>
      </c>
      <c r="F194" s="106"/>
    </row>
    <row r="195" spans="1:6" ht="12.75">
      <c r="A195" s="136" t="s">
        <v>77</v>
      </c>
      <c r="B195" s="40">
        <v>10</v>
      </c>
      <c r="C195" s="67"/>
      <c r="D195" s="40"/>
      <c r="E195" s="41">
        <f t="shared" si="12"/>
        <v>10</v>
      </c>
      <c r="F195" s="106"/>
    </row>
    <row r="196" spans="1:6" ht="12.75">
      <c r="A196" s="136" t="s">
        <v>78</v>
      </c>
      <c r="B196" s="40">
        <v>186</v>
      </c>
      <c r="C196" s="67">
        <v>35</v>
      </c>
      <c r="D196" s="40">
        <v>26</v>
      </c>
      <c r="E196" s="41">
        <f t="shared" si="12"/>
        <v>247</v>
      </c>
      <c r="F196" s="106"/>
    </row>
    <row r="197" spans="1:6" ht="12.75">
      <c r="A197" s="136" t="s">
        <v>79</v>
      </c>
      <c r="B197" s="40">
        <v>172</v>
      </c>
      <c r="C197" s="67"/>
      <c r="D197" s="40">
        <v>9</v>
      </c>
      <c r="E197" s="41">
        <f t="shared" si="12"/>
        <v>181</v>
      </c>
      <c r="F197" s="106"/>
    </row>
    <row r="198" spans="1:6" ht="12.75">
      <c r="A198" s="136" t="s">
        <v>80</v>
      </c>
      <c r="B198" s="40">
        <v>44</v>
      </c>
      <c r="C198" s="67"/>
      <c r="D198" s="40">
        <v>6</v>
      </c>
      <c r="E198" s="41">
        <f>SUM(B198:D198)</f>
        <v>50</v>
      </c>
      <c r="F198" s="106"/>
    </row>
    <row r="199" spans="1:6" ht="12.75">
      <c r="A199" s="136" t="s">
        <v>81</v>
      </c>
      <c r="B199" s="40">
        <v>125</v>
      </c>
      <c r="C199" s="67">
        <v>26</v>
      </c>
      <c r="D199" s="40">
        <v>6</v>
      </c>
      <c r="E199" s="41">
        <f t="shared" si="12"/>
        <v>157</v>
      </c>
      <c r="F199" s="106"/>
    </row>
    <row r="200" spans="1:6" ht="12.75">
      <c r="A200" s="136" t="s">
        <v>82</v>
      </c>
      <c r="B200" s="40">
        <v>64</v>
      </c>
      <c r="C200" s="67"/>
      <c r="D200" s="40"/>
      <c r="E200" s="41">
        <f t="shared" si="12"/>
        <v>64</v>
      </c>
      <c r="F200" s="106"/>
    </row>
    <row r="201" spans="1:6" ht="12.75">
      <c r="A201" s="136" t="s">
        <v>83</v>
      </c>
      <c r="B201" s="40">
        <v>194</v>
      </c>
      <c r="C201" s="67"/>
      <c r="D201" s="40">
        <v>12</v>
      </c>
      <c r="E201" s="41">
        <f t="shared" si="12"/>
        <v>206</v>
      </c>
      <c r="F201" s="106"/>
    </row>
    <row r="202" spans="1:6" ht="12.75">
      <c r="A202" s="136" t="s">
        <v>84</v>
      </c>
      <c r="B202" s="40">
        <v>87</v>
      </c>
      <c r="C202" s="67"/>
      <c r="D202" s="40">
        <v>18</v>
      </c>
      <c r="E202" s="41">
        <f t="shared" si="12"/>
        <v>105</v>
      </c>
      <c r="F202" s="106"/>
    </row>
    <row r="203" spans="1:6" ht="12.75">
      <c r="A203" s="136" t="s">
        <v>85</v>
      </c>
      <c r="B203" s="40">
        <v>181</v>
      </c>
      <c r="C203" s="67"/>
      <c r="D203" s="40">
        <v>22</v>
      </c>
      <c r="E203" s="41">
        <f t="shared" si="12"/>
        <v>203</v>
      </c>
      <c r="F203" s="106"/>
    </row>
    <row r="204" spans="1:6" ht="12.75">
      <c r="A204" s="136" t="s">
        <v>86</v>
      </c>
      <c r="B204" s="40">
        <v>126</v>
      </c>
      <c r="C204" s="67"/>
      <c r="D204" s="40">
        <v>10</v>
      </c>
      <c r="E204" s="41">
        <f t="shared" si="12"/>
        <v>136</v>
      </c>
      <c r="F204" s="106"/>
    </row>
    <row r="205" spans="1:6" ht="12.75">
      <c r="A205" s="136" t="s">
        <v>87</v>
      </c>
      <c r="B205" s="40">
        <v>88</v>
      </c>
      <c r="C205" s="67"/>
      <c r="D205" s="40">
        <v>3</v>
      </c>
      <c r="E205" s="41">
        <f t="shared" si="12"/>
        <v>91</v>
      </c>
      <c r="F205" s="106"/>
    </row>
    <row r="206" spans="1:6" ht="12.75">
      <c r="A206" s="136" t="s">
        <v>88</v>
      </c>
      <c r="B206" s="40">
        <v>473</v>
      </c>
      <c r="C206" s="67">
        <v>81</v>
      </c>
      <c r="D206" s="40">
        <v>8</v>
      </c>
      <c r="E206" s="41">
        <f t="shared" si="12"/>
        <v>562</v>
      </c>
      <c r="F206" s="106"/>
    </row>
    <row r="207" spans="1:6" ht="12.75">
      <c r="A207" s="136" t="s">
        <v>89</v>
      </c>
      <c r="B207" s="40">
        <v>117</v>
      </c>
      <c r="C207" s="67"/>
      <c r="D207" s="40">
        <v>13</v>
      </c>
      <c r="E207" s="41">
        <f t="shared" si="12"/>
        <v>130</v>
      </c>
      <c r="F207" s="106"/>
    </row>
    <row r="208" spans="1:6" ht="12.75">
      <c r="A208" s="136" t="s">
        <v>90</v>
      </c>
      <c r="B208" s="40">
        <v>45</v>
      </c>
      <c r="C208" s="67"/>
      <c r="D208" s="40">
        <v>12</v>
      </c>
      <c r="E208" s="41">
        <f t="shared" si="12"/>
        <v>57</v>
      </c>
      <c r="F208" s="106"/>
    </row>
    <row r="209" spans="1:6" ht="12.75">
      <c r="A209" s="136" t="s">
        <v>91</v>
      </c>
      <c r="B209" s="40">
        <v>10</v>
      </c>
      <c r="C209" s="67"/>
      <c r="D209" s="40"/>
      <c r="E209" s="41">
        <f t="shared" si="12"/>
        <v>10</v>
      </c>
      <c r="F209" s="106"/>
    </row>
    <row r="210" spans="1:6" ht="12.75">
      <c r="A210" s="161" t="s">
        <v>2</v>
      </c>
      <c r="B210" s="14">
        <f>SUM(B193:B209)</f>
        <v>2311</v>
      </c>
      <c r="C210" s="25">
        <f>SUM(C193:C209)</f>
        <v>149</v>
      </c>
      <c r="D210" s="14">
        <f>SUM(D193:D209)</f>
        <v>147</v>
      </c>
      <c r="E210" s="41">
        <f>SUM(E193:E209)</f>
        <v>2607</v>
      </c>
      <c r="F210" s="106"/>
    </row>
    <row r="211" spans="1:4" ht="12.75">
      <c r="A211" s="161" t="s">
        <v>3</v>
      </c>
      <c r="B211" s="7">
        <f>B210/E210</f>
        <v>0.8864595320291523</v>
      </c>
      <c r="C211" s="8">
        <f>C210/E210</f>
        <v>0.05715381664748753</v>
      </c>
      <c r="D211" s="7">
        <f>D210/E210</f>
        <v>0.05638665132336018</v>
      </c>
    </row>
    <row r="212" ht="13.5">
      <c r="A212" s="163" t="s">
        <v>298</v>
      </c>
    </row>
    <row r="214" spans="1:8" ht="15.75">
      <c r="A214" s="164" t="s">
        <v>137</v>
      </c>
      <c r="B214" s="165"/>
      <c r="C214" s="165"/>
      <c r="D214" s="165"/>
      <c r="E214" s="165"/>
      <c r="F214" s="165"/>
      <c r="G214" s="165"/>
      <c r="H214" s="166"/>
    </row>
    <row r="216" ht="12.75">
      <c r="A216" s="21" t="s">
        <v>260</v>
      </c>
    </row>
    <row r="217" spans="1:5" ht="12.75">
      <c r="A217" s="39" t="s">
        <v>209</v>
      </c>
      <c r="B217" s="119"/>
      <c r="C217" s="94"/>
      <c r="D217" s="94"/>
      <c r="E217" s="92"/>
    </row>
    <row r="218" spans="2:6" ht="25.5">
      <c r="B218" s="16" t="s">
        <v>15</v>
      </c>
      <c r="C218" s="158" t="s">
        <v>16</v>
      </c>
      <c r="D218" s="42" t="s">
        <v>2</v>
      </c>
      <c r="E218" s="167" t="s">
        <v>193</v>
      </c>
      <c r="F218" s="168"/>
    </row>
    <row r="219" spans="1:6" ht="12.75">
      <c r="A219" s="99" t="s">
        <v>75</v>
      </c>
      <c r="B219" s="12">
        <v>5</v>
      </c>
      <c r="C219" s="100">
        <v>3</v>
      </c>
      <c r="D219" s="51">
        <f>SUM(B219:C219)</f>
        <v>8</v>
      </c>
      <c r="E219" s="101">
        <v>313</v>
      </c>
      <c r="F219" s="106"/>
    </row>
    <row r="220" spans="1:6" ht="12.75">
      <c r="A220" s="99" t="s">
        <v>76</v>
      </c>
      <c r="B220" s="12">
        <v>6</v>
      </c>
      <c r="C220" s="100">
        <v>1</v>
      </c>
      <c r="D220" s="51">
        <f aca="true" t="shared" si="13" ref="D220:D235">SUM(B220:C220)</f>
        <v>7</v>
      </c>
      <c r="E220" s="101">
        <v>257</v>
      </c>
      <c r="F220" s="106"/>
    </row>
    <row r="221" spans="1:6" ht="12.75">
      <c r="A221" s="99" t="s">
        <v>77</v>
      </c>
      <c r="B221" s="12">
        <v>1</v>
      </c>
      <c r="C221" s="100">
        <v>1</v>
      </c>
      <c r="D221" s="51">
        <f t="shared" si="13"/>
        <v>2</v>
      </c>
      <c r="E221" s="101">
        <v>151</v>
      </c>
      <c r="F221" s="106"/>
    </row>
    <row r="222" spans="1:6" ht="12.75">
      <c r="A222" s="99" t="s">
        <v>78</v>
      </c>
      <c r="B222" s="12">
        <v>11</v>
      </c>
      <c r="C222" s="100">
        <v>2</v>
      </c>
      <c r="D222" s="51">
        <f t="shared" si="13"/>
        <v>13</v>
      </c>
      <c r="E222" s="101">
        <v>1918</v>
      </c>
      <c r="F222" s="106"/>
    </row>
    <row r="223" spans="1:6" ht="12.75">
      <c r="A223" s="99" t="s">
        <v>79</v>
      </c>
      <c r="B223" s="12">
        <v>12</v>
      </c>
      <c r="C223" s="100">
        <v>3</v>
      </c>
      <c r="D223" s="51">
        <f t="shared" si="13"/>
        <v>15</v>
      </c>
      <c r="E223" s="101">
        <v>2114</v>
      </c>
      <c r="F223" s="106"/>
    </row>
    <row r="224" spans="1:6" ht="12.75">
      <c r="A224" s="99" t="s">
        <v>80</v>
      </c>
      <c r="B224" s="12">
        <v>3</v>
      </c>
      <c r="C224" s="100">
        <v>5</v>
      </c>
      <c r="D224" s="51">
        <f t="shared" si="13"/>
        <v>8</v>
      </c>
      <c r="E224" s="101">
        <v>153</v>
      </c>
      <c r="F224" s="106"/>
    </row>
    <row r="225" spans="1:6" ht="12.75">
      <c r="A225" s="99" t="s">
        <v>81</v>
      </c>
      <c r="B225" s="12">
        <v>5</v>
      </c>
      <c r="C225" s="100">
        <v>2</v>
      </c>
      <c r="D225" s="51">
        <f t="shared" si="13"/>
        <v>7</v>
      </c>
      <c r="E225" s="101">
        <v>278</v>
      </c>
      <c r="F225" s="106"/>
    </row>
    <row r="226" spans="1:6" ht="12.75">
      <c r="A226" s="99" t="s">
        <v>82</v>
      </c>
      <c r="B226" s="12">
        <v>4</v>
      </c>
      <c r="C226" s="100">
        <v>1</v>
      </c>
      <c r="D226" s="51">
        <f t="shared" si="13"/>
        <v>5</v>
      </c>
      <c r="E226" s="101">
        <v>1188</v>
      </c>
      <c r="F226" s="106"/>
    </row>
    <row r="227" spans="1:6" ht="12.75">
      <c r="A227" s="99" t="s">
        <v>83</v>
      </c>
      <c r="B227" s="12">
        <v>5</v>
      </c>
      <c r="C227" s="100">
        <v>2</v>
      </c>
      <c r="D227" s="51">
        <f t="shared" si="13"/>
        <v>7</v>
      </c>
      <c r="E227" s="101">
        <v>263</v>
      </c>
      <c r="F227" s="106"/>
    </row>
    <row r="228" spans="1:6" ht="12.75">
      <c r="A228" s="99" t="s">
        <v>84</v>
      </c>
      <c r="B228" s="12">
        <v>9</v>
      </c>
      <c r="C228" s="100">
        <v>1</v>
      </c>
      <c r="D228" s="51">
        <f t="shared" si="13"/>
        <v>10</v>
      </c>
      <c r="E228" s="101">
        <v>800</v>
      </c>
      <c r="F228" s="106"/>
    </row>
    <row r="229" spans="1:6" ht="12.75">
      <c r="A229" s="99" t="s">
        <v>85</v>
      </c>
      <c r="B229" s="12">
        <v>4</v>
      </c>
      <c r="C229" s="100">
        <v>4</v>
      </c>
      <c r="D229" s="51">
        <f t="shared" si="13"/>
        <v>8</v>
      </c>
      <c r="E229" s="101">
        <v>411</v>
      </c>
      <c r="F229" s="106"/>
    </row>
    <row r="230" spans="1:6" ht="12.75">
      <c r="A230" s="99" t="s">
        <v>86</v>
      </c>
      <c r="B230" s="12">
        <v>6</v>
      </c>
      <c r="C230" s="100">
        <v>1</v>
      </c>
      <c r="D230" s="51">
        <f t="shared" si="13"/>
        <v>7</v>
      </c>
      <c r="E230" s="101">
        <v>344</v>
      </c>
      <c r="F230" s="106"/>
    </row>
    <row r="231" spans="1:6" ht="12.75">
      <c r="A231" s="99" t="s">
        <v>87</v>
      </c>
      <c r="B231" s="12">
        <v>11</v>
      </c>
      <c r="C231" s="100">
        <v>7</v>
      </c>
      <c r="D231" s="51">
        <f t="shared" si="13"/>
        <v>18</v>
      </c>
      <c r="E231" s="101">
        <v>1002</v>
      </c>
      <c r="F231" s="106"/>
    </row>
    <row r="232" spans="1:6" ht="12.75">
      <c r="A232" s="99" t="s">
        <v>88</v>
      </c>
      <c r="B232" s="12">
        <v>10</v>
      </c>
      <c r="C232" s="100">
        <v>5</v>
      </c>
      <c r="D232" s="51">
        <f t="shared" si="13"/>
        <v>15</v>
      </c>
      <c r="E232" s="101">
        <v>2257</v>
      </c>
      <c r="F232" s="106"/>
    </row>
    <row r="233" spans="1:6" ht="12.75">
      <c r="A233" s="99" t="s">
        <v>89</v>
      </c>
      <c r="B233" s="12">
        <v>7</v>
      </c>
      <c r="C233" s="100">
        <v>4</v>
      </c>
      <c r="D233" s="51">
        <f t="shared" si="13"/>
        <v>11</v>
      </c>
      <c r="E233" s="101">
        <v>367</v>
      </c>
      <c r="F233" s="106"/>
    </row>
    <row r="234" spans="1:6" ht="12.75">
      <c r="A234" s="99" t="s">
        <v>90</v>
      </c>
      <c r="B234" s="12">
        <v>3</v>
      </c>
      <c r="C234" s="100">
        <v>3</v>
      </c>
      <c r="D234" s="51">
        <f t="shared" si="13"/>
        <v>6</v>
      </c>
      <c r="E234" s="101">
        <v>350</v>
      </c>
      <c r="F234" s="106"/>
    </row>
    <row r="235" spans="1:6" ht="12.75">
      <c r="A235" s="99" t="s">
        <v>91</v>
      </c>
      <c r="C235" s="100">
        <v>2</v>
      </c>
      <c r="D235" s="51">
        <f t="shared" si="13"/>
        <v>2</v>
      </c>
      <c r="E235" s="101"/>
      <c r="F235" s="106"/>
    </row>
    <row r="236" spans="1:6" ht="12.75">
      <c r="A236" s="23" t="s">
        <v>2</v>
      </c>
      <c r="B236" s="6">
        <f>SUM(B219:B235)</f>
        <v>102</v>
      </c>
      <c r="C236" s="169">
        <f>SUM(C219:C235)</f>
        <v>47</v>
      </c>
      <c r="D236" s="103">
        <f>SUM(D219:D235)</f>
        <v>149</v>
      </c>
      <c r="E236" s="41">
        <f>SUM(E219:E235)</f>
        <v>12166</v>
      </c>
      <c r="F236" s="106"/>
    </row>
    <row r="237" spans="1:6" ht="12.75">
      <c r="A237" s="23" t="s">
        <v>3</v>
      </c>
      <c r="B237" s="7">
        <f>B236/D236</f>
        <v>0.6845637583892618</v>
      </c>
      <c r="C237" s="7">
        <f>C236/D236</f>
        <v>0.31543624161073824</v>
      </c>
      <c r="D237" s="106"/>
      <c r="E237" s="7"/>
      <c r="F237" s="106"/>
    </row>
    <row r="239" ht="12.75">
      <c r="A239" s="21" t="s">
        <v>180</v>
      </c>
    </row>
    <row r="240" spans="1:4" ht="12.75">
      <c r="A240" s="39" t="s">
        <v>209</v>
      </c>
      <c r="B240" s="170" t="s">
        <v>261</v>
      </c>
      <c r="C240" s="171"/>
      <c r="D240" s="172"/>
    </row>
    <row r="241" spans="2:6" ht="12.75">
      <c r="B241" s="16" t="s">
        <v>15</v>
      </c>
      <c r="C241" s="167" t="s">
        <v>16</v>
      </c>
      <c r="D241" s="42" t="s">
        <v>2</v>
      </c>
      <c r="F241" s="6"/>
    </row>
    <row r="242" spans="1:4" ht="12.75">
      <c r="A242" s="99" t="s">
        <v>75</v>
      </c>
      <c r="B242" s="12">
        <v>1</v>
      </c>
      <c r="C242" s="104">
        <v>8</v>
      </c>
      <c r="D242" s="51">
        <f aca="true" t="shared" si="14" ref="D242:D258">SUM(B242:C242)</f>
        <v>9</v>
      </c>
    </row>
    <row r="243" spans="1:4" ht="12.75">
      <c r="A243" s="99" t="s">
        <v>76</v>
      </c>
      <c r="B243" s="12">
        <v>2</v>
      </c>
      <c r="C243" s="104">
        <v>5</v>
      </c>
      <c r="D243" s="51">
        <f t="shared" si="14"/>
        <v>7</v>
      </c>
    </row>
    <row r="244" spans="1:4" ht="12.75">
      <c r="A244" s="99" t="s">
        <v>77</v>
      </c>
      <c r="B244" s="12">
        <v>1</v>
      </c>
      <c r="C244" s="104">
        <v>1</v>
      </c>
      <c r="D244" s="51">
        <f t="shared" si="14"/>
        <v>2</v>
      </c>
    </row>
    <row r="245" spans="1:4" ht="12.75">
      <c r="A245" s="99" t="s">
        <v>78</v>
      </c>
      <c r="B245" s="12">
        <v>5</v>
      </c>
      <c r="C245" s="104">
        <v>8</v>
      </c>
      <c r="D245" s="51">
        <f t="shared" si="14"/>
        <v>13</v>
      </c>
    </row>
    <row r="246" spans="1:4" ht="12.75">
      <c r="A246" s="99" t="s">
        <v>79</v>
      </c>
      <c r="B246" s="12">
        <v>2</v>
      </c>
      <c r="C246" s="104">
        <v>13</v>
      </c>
      <c r="D246" s="51">
        <f t="shared" si="14"/>
        <v>15</v>
      </c>
    </row>
    <row r="247" spans="1:4" ht="12.75">
      <c r="A247" s="99" t="s">
        <v>80</v>
      </c>
      <c r="B247" s="12">
        <v>4</v>
      </c>
      <c r="C247" s="104">
        <v>4</v>
      </c>
      <c r="D247" s="51">
        <f t="shared" si="14"/>
        <v>8</v>
      </c>
    </row>
    <row r="248" spans="1:4" ht="12.75">
      <c r="A248" s="99" t="s">
        <v>81</v>
      </c>
      <c r="B248" s="12">
        <v>4</v>
      </c>
      <c r="C248" s="104">
        <v>3</v>
      </c>
      <c r="D248" s="51">
        <f t="shared" si="14"/>
        <v>7</v>
      </c>
    </row>
    <row r="249" spans="1:4" ht="12.75">
      <c r="A249" s="99" t="s">
        <v>82</v>
      </c>
      <c r="B249" s="12">
        <v>2</v>
      </c>
      <c r="C249" s="104">
        <v>3</v>
      </c>
      <c r="D249" s="51">
        <f t="shared" si="14"/>
        <v>5</v>
      </c>
    </row>
    <row r="250" spans="1:4" ht="12.75">
      <c r="A250" s="99" t="s">
        <v>83</v>
      </c>
      <c r="B250" s="12">
        <v>1</v>
      </c>
      <c r="C250" s="104">
        <v>6</v>
      </c>
      <c r="D250" s="51">
        <f t="shared" si="14"/>
        <v>7</v>
      </c>
    </row>
    <row r="251" spans="1:4" ht="12.75">
      <c r="A251" s="99" t="s">
        <v>84</v>
      </c>
      <c r="B251" s="12">
        <v>4</v>
      </c>
      <c r="C251" s="104">
        <v>6</v>
      </c>
      <c r="D251" s="51">
        <f t="shared" si="14"/>
        <v>10</v>
      </c>
    </row>
    <row r="252" spans="1:4" ht="12.75">
      <c r="A252" s="99" t="s">
        <v>85</v>
      </c>
      <c r="B252" s="12">
        <v>4</v>
      </c>
      <c r="C252" s="104">
        <v>4</v>
      </c>
      <c r="D252" s="51">
        <f t="shared" si="14"/>
        <v>8</v>
      </c>
    </row>
    <row r="253" spans="1:4" ht="12.75">
      <c r="A253" s="99" t="s">
        <v>86</v>
      </c>
      <c r="B253" s="12">
        <v>2</v>
      </c>
      <c r="C253" s="104">
        <v>5</v>
      </c>
      <c r="D253" s="51">
        <f t="shared" si="14"/>
        <v>7</v>
      </c>
    </row>
    <row r="254" spans="1:4" ht="12.75">
      <c r="A254" s="99" t="s">
        <v>87</v>
      </c>
      <c r="B254" s="12">
        <v>9</v>
      </c>
      <c r="C254" s="104">
        <v>9</v>
      </c>
      <c r="D254" s="51">
        <f t="shared" si="14"/>
        <v>18</v>
      </c>
    </row>
    <row r="255" spans="1:4" ht="12.75">
      <c r="A255" s="99" t="s">
        <v>88</v>
      </c>
      <c r="B255" s="12">
        <v>5</v>
      </c>
      <c r="C255" s="104">
        <v>10</v>
      </c>
      <c r="D255" s="51">
        <f t="shared" si="14"/>
        <v>15</v>
      </c>
    </row>
    <row r="256" spans="1:4" ht="12.75">
      <c r="A256" s="99" t="s">
        <v>89</v>
      </c>
      <c r="B256" s="12">
        <v>7</v>
      </c>
      <c r="C256" s="104">
        <v>3</v>
      </c>
      <c r="D256" s="51">
        <f t="shared" si="14"/>
        <v>10</v>
      </c>
    </row>
    <row r="257" spans="1:4" ht="12.75">
      <c r="A257" s="99" t="s">
        <v>90</v>
      </c>
      <c r="B257" s="12">
        <v>2</v>
      </c>
      <c r="C257" s="104">
        <v>4</v>
      </c>
      <c r="D257" s="51">
        <f t="shared" si="14"/>
        <v>6</v>
      </c>
    </row>
    <row r="258" spans="1:4" ht="12.75">
      <c r="A258" s="99" t="s">
        <v>91</v>
      </c>
      <c r="B258" s="12">
        <v>2</v>
      </c>
      <c r="C258" s="104"/>
      <c r="D258" s="51">
        <f t="shared" si="14"/>
        <v>2</v>
      </c>
    </row>
    <row r="259" spans="1:4" ht="12.75">
      <c r="A259" s="23" t="s">
        <v>2</v>
      </c>
      <c r="B259" s="6">
        <f>SUM(B242:B258)</f>
        <v>57</v>
      </c>
      <c r="C259" s="104">
        <f>SUM(C242:C258)</f>
        <v>92</v>
      </c>
      <c r="D259" s="51">
        <f>SUM(D242:D258)</f>
        <v>149</v>
      </c>
    </row>
    <row r="260" spans="1:5" ht="12.75">
      <c r="A260" s="23" t="s">
        <v>3</v>
      </c>
      <c r="B260" s="7">
        <f>B259/D259</f>
        <v>0.3825503355704698</v>
      </c>
      <c r="C260" s="106">
        <f>C259/D259</f>
        <v>0.6174496644295302</v>
      </c>
      <c r="D260" s="106"/>
      <c r="E260" s="7"/>
    </row>
    <row r="262" ht="12.75">
      <c r="A262" s="21" t="s">
        <v>181</v>
      </c>
    </row>
    <row r="263" spans="1:6" ht="12.75">
      <c r="A263" s="39" t="s">
        <v>209</v>
      </c>
      <c r="B263" s="119"/>
      <c r="C263" s="94"/>
      <c r="D263" s="94"/>
      <c r="E263" s="120"/>
      <c r="F263" s="96"/>
    </row>
    <row r="264" spans="2:7" ht="36">
      <c r="B264" s="79" t="s">
        <v>146</v>
      </c>
      <c r="C264" s="79" t="s">
        <v>145</v>
      </c>
      <c r="D264" s="80" t="s">
        <v>143</v>
      </c>
      <c r="E264" s="81" t="s">
        <v>144</v>
      </c>
      <c r="F264" s="82" t="s">
        <v>207</v>
      </c>
      <c r="G264" s="63"/>
    </row>
    <row r="265" spans="1:7" ht="12.75">
      <c r="A265" s="122" t="s">
        <v>75</v>
      </c>
      <c r="B265" s="12">
        <v>6</v>
      </c>
      <c r="C265" s="12">
        <v>4</v>
      </c>
      <c r="D265" s="12">
        <v>2</v>
      </c>
      <c r="E265" s="47">
        <v>6</v>
      </c>
      <c r="F265" s="83">
        <f>SUM(B265:E265)</f>
        <v>18</v>
      </c>
      <c r="G265" s="63"/>
    </row>
    <row r="266" spans="1:7" ht="12.75">
      <c r="A266" s="122" t="s">
        <v>76</v>
      </c>
      <c r="B266" s="12">
        <v>4</v>
      </c>
      <c r="C266" s="12">
        <v>4</v>
      </c>
      <c r="E266" s="47">
        <v>5</v>
      </c>
      <c r="F266" s="84">
        <f aca="true" t="shared" si="15" ref="F266:F282">SUM(B266:E266)</f>
        <v>13</v>
      </c>
      <c r="G266" s="63"/>
    </row>
    <row r="267" spans="1:7" ht="12.75">
      <c r="A267" s="122" t="s">
        <v>77</v>
      </c>
      <c r="B267" s="12">
        <v>1</v>
      </c>
      <c r="C267" s="12">
        <v>1</v>
      </c>
      <c r="E267" s="47">
        <v>1</v>
      </c>
      <c r="F267" s="84">
        <f t="shared" si="15"/>
        <v>3</v>
      </c>
      <c r="G267" s="63"/>
    </row>
    <row r="268" spans="1:7" ht="12.75">
      <c r="A268" s="122" t="s">
        <v>78</v>
      </c>
      <c r="B268" s="12">
        <v>11</v>
      </c>
      <c r="C268" s="12">
        <v>7</v>
      </c>
      <c r="D268" s="12">
        <v>3</v>
      </c>
      <c r="E268" s="47">
        <v>7</v>
      </c>
      <c r="F268" s="84">
        <f t="shared" si="15"/>
        <v>28</v>
      </c>
      <c r="G268" s="63"/>
    </row>
    <row r="269" spans="1:7" ht="12.75">
      <c r="A269" s="122" t="s">
        <v>79</v>
      </c>
      <c r="B269" s="12">
        <v>10</v>
      </c>
      <c r="C269" s="12">
        <v>6</v>
      </c>
      <c r="D269" s="12">
        <v>2</v>
      </c>
      <c r="E269" s="47">
        <v>10</v>
      </c>
      <c r="F269" s="84">
        <f t="shared" si="15"/>
        <v>28</v>
      </c>
      <c r="G269" s="63"/>
    </row>
    <row r="270" spans="1:7" ht="12.75">
      <c r="A270" s="122" t="s">
        <v>80</v>
      </c>
      <c r="B270" s="12">
        <v>4</v>
      </c>
      <c r="C270" s="12">
        <v>3</v>
      </c>
      <c r="D270" s="12">
        <v>3</v>
      </c>
      <c r="E270" s="47">
        <v>4</v>
      </c>
      <c r="F270" s="84">
        <f t="shared" si="15"/>
        <v>14</v>
      </c>
      <c r="G270" s="63"/>
    </row>
    <row r="271" spans="1:7" ht="12.75">
      <c r="A271" s="122" t="s">
        <v>81</v>
      </c>
      <c r="B271" s="12">
        <v>3</v>
      </c>
      <c r="C271" s="12">
        <v>1</v>
      </c>
      <c r="E271" s="47">
        <v>1</v>
      </c>
      <c r="F271" s="84">
        <f t="shared" si="15"/>
        <v>5</v>
      </c>
      <c r="G271" s="63"/>
    </row>
    <row r="272" spans="1:7" ht="12.75">
      <c r="A272" s="122" t="s">
        <v>82</v>
      </c>
      <c r="B272" s="12">
        <v>5</v>
      </c>
      <c r="C272" s="12">
        <v>5</v>
      </c>
      <c r="E272" s="47">
        <v>5</v>
      </c>
      <c r="F272" s="84">
        <f t="shared" si="15"/>
        <v>15</v>
      </c>
      <c r="G272" s="63"/>
    </row>
    <row r="273" spans="1:7" ht="12.75">
      <c r="A273" s="122" t="s">
        <v>83</v>
      </c>
      <c r="B273" s="12">
        <v>5</v>
      </c>
      <c r="C273" s="12">
        <v>1</v>
      </c>
      <c r="E273" s="47">
        <v>6</v>
      </c>
      <c r="F273" s="84">
        <f t="shared" si="15"/>
        <v>12</v>
      </c>
      <c r="G273" s="63"/>
    </row>
    <row r="274" spans="1:7" ht="12.75">
      <c r="A274" s="122" t="s">
        <v>84</v>
      </c>
      <c r="B274" s="12">
        <v>6</v>
      </c>
      <c r="C274" s="12">
        <v>5</v>
      </c>
      <c r="E274" s="47">
        <v>3</v>
      </c>
      <c r="F274" s="84">
        <f t="shared" si="15"/>
        <v>14</v>
      </c>
      <c r="G274" s="63"/>
    </row>
    <row r="275" spans="1:7" ht="12.75">
      <c r="A275" s="122" t="s">
        <v>85</v>
      </c>
      <c r="B275" s="12">
        <v>3</v>
      </c>
      <c r="C275" s="12">
        <v>4</v>
      </c>
      <c r="D275" s="12">
        <v>2</v>
      </c>
      <c r="E275" s="47">
        <v>2</v>
      </c>
      <c r="F275" s="84">
        <f t="shared" si="15"/>
        <v>11</v>
      </c>
      <c r="G275" s="63"/>
    </row>
    <row r="276" spans="1:7" ht="12.75">
      <c r="A276" s="122" t="s">
        <v>86</v>
      </c>
      <c r="B276" s="12">
        <v>4</v>
      </c>
      <c r="C276" s="12">
        <v>5</v>
      </c>
      <c r="D276" s="12">
        <v>1</v>
      </c>
      <c r="E276" s="47">
        <v>5</v>
      </c>
      <c r="F276" s="84">
        <f t="shared" si="15"/>
        <v>15</v>
      </c>
      <c r="G276" s="63"/>
    </row>
    <row r="277" spans="1:7" ht="12.75">
      <c r="A277" s="122" t="s">
        <v>87</v>
      </c>
      <c r="B277" s="12">
        <v>11</v>
      </c>
      <c r="C277" s="12">
        <v>5</v>
      </c>
      <c r="D277" s="12">
        <v>3</v>
      </c>
      <c r="E277" s="47">
        <v>11</v>
      </c>
      <c r="F277" s="84">
        <f t="shared" si="15"/>
        <v>30</v>
      </c>
      <c r="G277" s="63"/>
    </row>
    <row r="278" spans="1:7" ht="12.75">
      <c r="A278" s="122" t="s">
        <v>88</v>
      </c>
      <c r="B278" s="12">
        <v>12</v>
      </c>
      <c r="C278" s="12">
        <v>4</v>
      </c>
      <c r="D278" s="12">
        <v>2</v>
      </c>
      <c r="E278" s="47">
        <v>7</v>
      </c>
      <c r="F278" s="84">
        <f t="shared" si="15"/>
        <v>25</v>
      </c>
      <c r="G278" s="63"/>
    </row>
    <row r="279" spans="1:7" ht="12.75">
      <c r="A279" s="122" t="s">
        <v>89</v>
      </c>
      <c r="B279" s="12">
        <v>7</v>
      </c>
      <c r="C279" s="12">
        <v>5</v>
      </c>
      <c r="D279" s="12">
        <v>4</v>
      </c>
      <c r="E279" s="47">
        <v>4</v>
      </c>
      <c r="F279" s="84">
        <f t="shared" si="15"/>
        <v>20</v>
      </c>
      <c r="G279" s="63"/>
    </row>
    <row r="280" spans="1:7" ht="12.75">
      <c r="A280" s="122" t="s">
        <v>90</v>
      </c>
      <c r="B280" s="12">
        <v>6</v>
      </c>
      <c r="C280" s="12">
        <v>3</v>
      </c>
      <c r="D280" s="12">
        <v>2</v>
      </c>
      <c r="E280" s="47">
        <v>5</v>
      </c>
      <c r="F280" s="84">
        <f t="shared" si="15"/>
        <v>16</v>
      </c>
      <c r="G280" s="63"/>
    </row>
    <row r="281" spans="1:7" ht="12.75">
      <c r="A281" s="122" t="s">
        <v>91</v>
      </c>
      <c r="C281" s="12"/>
      <c r="D281" s="12">
        <v>2</v>
      </c>
      <c r="E281" s="47"/>
      <c r="F281" s="84">
        <f t="shared" si="15"/>
        <v>2</v>
      </c>
      <c r="G281" s="63"/>
    </row>
    <row r="282" spans="1:7" ht="12.75">
      <c r="A282" s="24" t="s">
        <v>2</v>
      </c>
      <c r="B282" s="6">
        <f>SUM(B265:B281)</f>
        <v>98</v>
      </c>
      <c r="C282" s="6">
        <f>SUM(C265:C281)</f>
        <v>63</v>
      </c>
      <c r="D282" s="6">
        <f>SUM(D265:D281)</f>
        <v>26</v>
      </c>
      <c r="E282" s="77">
        <f>SUM(E265:E281)</f>
        <v>82</v>
      </c>
      <c r="F282" s="78">
        <f t="shared" si="15"/>
        <v>269</v>
      </c>
      <c r="G282" s="63"/>
    </row>
    <row r="283" spans="1:6" ht="12.75">
      <c r="A283" s="24" t="s">
        <v>185</v>
      </c>
      <c r="B283" s="7">
        <f>B282/F282</f>
        <v>0.3643122676579926</v>
      </c>
      <c r="C283" s="7">
        <f>C282/F282</f>
        <v>0.2342007434944238</v>
      </c>
      <c r="D283" s="7">
        <f>D282/F282</f>
        <v>0.09665427509293681</v>
      </c>
      <c r="E283" s="7">
        <f>E282/F282</f>
        <v>0.3048327137546468</v>
      </c>
      <c r="F283" s="54"/>
    </row>
    <row r="284" spans="1:2" ht="12.75">
      <c r="A284" s="44"/>
      <c r="B284" s="6"/>
    </row>
    <row r="285" spans="1:3" ht="12.75">
      <c r="A285" s="21" t="s">
        <v>182</v>
      </c>
      <c r="C285" s="173"/>
    </row>
    <row r="286" spans="1:8" ht="12.75">
      <c r="A286" s="21"/>
      <c r="B286" s="124"/>
      <c r="C286" s="125"/>
      <c r="D286" s="125"/>
      <c r="E286" s="125"/>
      <c r="F286" s="125"/>
      <c r="G286" s="125"/>
      <c r="H286" s="126"/>
    </row>
    <row r="287" spans="1:9" ht="12.75">
      <c r="A287" s="23" t="s">
        <v>294</v>
      </c>
      <c r="C287" s="174"/>
      <c r="D287" s="175"/>
      <c r="E287" s="96"/>
      <c r="F287" s="96"/>
      <c r="G287" s="96"/>
      <c r="H287" s="96"/>
      <c r="I287" s="63"/>
    </row>
    <row r="288" spans="1:9" ht="12.75">
      <c r="A288" s="160" t="s">
        <v>209</v>
      </c>
      <c r="B288" s="176"/>
      <c r="C288" s="177"/>
      <c r="D288" s="177"/>
      <c r="E288" s="178" t="s">
        <v>18</v>
      </c>
      <c r="F288" s="179"/>
      <c r="G288" s="179"/>
      <c r="H288" s="179"/>
      <c r="I288" s="63"/>
    </row>
    <row r="289" spans="2:9" ht="12.75">
      <c r="B289" s="16" t="s">
        <v>295</v>
      </c>
      <c r="C289" s="111" t="s">
        <v>296</v>
      </c>
      <c r="D289" s="180" t="s">
        <v>2</v>
      </c>
      <c r="E289" s="181" t="s">
        <v>128</v>
      </c>
      <c r="F289" s="197"/>
      <c r="G289" s="130" t="s">
        <v>184</v>
      </c>
      <c r="H289" s="182"/>
      <c r="I289" s="63"/>
    </row>
    <row r="290" spans="1:9" ht="12.75">
      <c r="A290" s="122" t="s">
        <v>75</v>
      </c>
      <c r="B290" s="40">
        <v>2650</v>
      </c>
      <c r="C290" s="156">
        <v>239</v>
      </c>
      <c r="D290" s="183">
        <f>SUM(B290:C290)</f>
        <v>2889</v>
      </c>
      <c r="E290" s="184">
        <v>1057</v>
      </c>
      <c r="F290" s="198">
        <f>E290/D290</f>
        <v>0.3658705434406369</v>
      </c>
      <c r="G290" s="101">
        <v>284</v>
      </c>
      <c r="H290" s="140">
        <f>G290/E290</f>
        <v>0.2686849574266793</v>
      </c>
      <c r="I290" s="63"/>
    </row>
    <row r="291" spans="1:9" ht="12.75">
      <c r="A291" s="122" t="s">
        <v>76</v>
      </c>
      <c r="B291" s="40">
        <v>1118</v>
      </c>
      <c r="C291" s="156">
        <v>113</v>
      </c>
      <c r="D291" s="183">
        <f aca="true" t="shared" si="16" ref="D291:D306">SUM(B291:C291)</f>
        <v>1231</v>
      </c>
      <c r="E291" s="184">
        <v>594</v>
      </c>
      <c r="F291" s="198">
        <f aca="true" t="shared" si="17" ref="F291:F306">E291/D291</f>
        <v>0.4825345247766044</v>
      </c>
      <c r="G291" s="101">
        <v>89</v>
      </c>
      <c r="H291" s="140">
        <f aca="true" t="shared" si="18" ref="H291:H306">G291/E291</f>
        <v>0.14983164983164984</v>
      </c>
      <c r="I291" s="63"/>
    </row>
    <row r="292" spans="1:9" ht="12.75">
      <c r="A292" s="122" t="s">
        <v>77</v>
      </c>
      <c r="B292" s="40">
        <v>570</v>
      </c>
      <c r="C292" s="156">
        <v>319</v>
      </c>
      <c r="D292" s="183">
        <f t="shared" si="16"/>
        <v>889</v>
      </c>
      <c r="E292" s="184">
        <v>174</v>
      </c>
      <c r="F292" s="198">
        <f t="shared" si="17"/>
        <v>0.19572553430821146</v>
      </c>
      <c r="G292" s="101">
        <v>37</v>
      </c>
      <c r="H292" s="140">
        <f t="shared" si="18"/>
        <v>0.21264367816091953</v>
      </c>
      <c r="I292" s="63"/>
    </row>
    <row r="293" spans="1:9" ht="12.75">
      <c r="A293" s="122" t="s">
        <v>78</v>
      </c>
      <c r="B293" s="40">
        <v>3281</v>
      </c>
      <c r="C293" s="156">
        <v>1082</v>
      </c>
      <c r="D293" s="183">
        <f t="shared" si="16"/>
        <v>4363</v>
      </c>
      <c r="E293" s="184">
        <v>1848</v>
      </c>
      <c r="F293" s="198">
        <f t="shared" si="17"/>
        <v>0.42356176942470775</v>
      </c>
      <c r="G293" s="101">
        <v>570</v>
      </c>
      <c r="H293" s="140">
        <f t="shared" si="18"/>
        <v>0.30844155844155846</v>
      </c>
      <c r="I293" s="63"/>
    </row>
    <row r="294" spans="1:9" ht="12.75">
      <c r="A294" s="122" t="s">
        <v>79</v>
      </c>
      <c r="B294" s="40">
        <v>2506</v>
      </c>
      <c r="C294" s="156">
        <v>533</v>
      </c>
      <c r="D294" s="183">
        <f t="shared" si="16"/>
        <v>3039</v>
      </c>
      <c r="E294" s="184">
        <v>1434</v>
      </c>
      <c r="F294" s="198">
        <f t="shared" si="17"/>
        <v>0.47186574531095754</v>
      </c>
      <c r="G294" s="101">
        <v>186</v>
      </c>
      <c r="H294" s="140">
        <f t="shared" si="18"/>
        <v>0.1297071129707113</v>
      </c>
      <c r="I294" s="63"/>
    </row>
    <row r="295" spans="1:9" ht="12.75">
      <c r="A295" s="122" t="s">
        <v>80</v>
      </c>
      <c r="B295" s="40">
        <v>1109</v>
      </c>
      <c r="C295" s="156">
        <v>257</v>
      </c>
      <c r="D295" s="183">
        <f t="shared" si="16"/>
        <v>1366</v>
      </c>
      <c r="E295" s="184">
        <v>545</v>
      </c>
      <c r="F295" s="198">
        <f t="shared" si="17"/>
        <v>0.3989751098096633</v>
      </c>
      <c r="G295" s="101">
        <v>118</v>
      </c>
      <c r="H295" s="140">
        <f t="shared" si="18"/>
        <v>0.21651376146788992</v>
      </c>
      <c r="I295" s="63"/>
    </row>
    <row r="296" spans="1:9" ht="12.75">
      <c r="A296" s="122" t="s">
        <v>81</v>
      </c>
      <c r="B296" s="40">
        <v>3930</v>
      </c>
      <c r="C296" s="156">
        <v>1221</v>
      </c>
      <c r="D296" s="183">
        <f t="shared" si="16"/>
        <v>5151</v>
      </c>
      <c r="E296" s="184">
        <v>812</v>
      </c>
      <c r="F296" s="198">
        <f t="shared" si="17"/>
        <v>0.15763929334109883</v>
      </c>
      <c r="G296" s="101">
        <v>88</v>
      </c>
      <c r="H296" s="140">
        <f t="shared" si="18"/>
        <v>0.10837438423645321</v>
      </c>
      <c r="I296" s="63"/>
    </row>
    <row r="297" spans="1:9" ht="12.75">
      <c r="A297" s="122" t="s">
        <v>82</v>
      </c>
      <c r="B297" s="40">
        <v>1564</v>
      </c>
      <c r="C297" s="156">
        <v>293</v>
      </c>
      <c r="D297" s="183">
        <f t="shared" si="16"/>
        <v>1857</v>
      </c>
      <c r="E297" s="184">
        <v>624</v>
      </c>
      <c r="F297" s="198">
        <f t="shared" si="17"/>
        <v>0.3360258481421648</v>
      </c>
      <c r="G297" s="101">
        <v>73</v>
      </c>
      <c r="H297" s="140">
        <f t="shared" si="18"/>
        <v>0.11698717948717949</v>
      </c>
      <c r="I297" s="63"/>
    </row>
    <row r="298" spans="1:9" ht="12.75">
      <c r="A298" s="122" t="s">
        <v>83</v>
      </c>
      <c r="B298" s="40">
        <v>1148</v>
      </c>
      <c r="C298" s="156">
        <v>86</v>
      </c>
      <c r="D298" s="183">
        <f>SUM(B298:C298)</f>
        <v>1234</v>
      </c>
      <c r="E298" s="184">
        <v>712</v>
      </c>
      <c r="F298" s="198">
        <f t="shared" si="17"/>
        <v>0.5769854132901134</v>
      </c>
      <c r="G298" s="101">
        <v>128</v>
      </c>
      <c r="H298" s="140">
        <f t="shared" si="18"/>
        <v>0.1797752808988764</v>
      </c>
      <c r="I298" s="63"/>
    </row>
    <row r="299" spans="1:9" ht="12.75">
      <c r="A299" s="122" t="s">
        <v>84</v>
      </c>
      <c r="B299" s="40">
        <v>1954</v>
      </c>
      <c r="C299" s="156">
        <v>480</v>
      </c>
      <c r="D299" s="183">
        <f t="shared" si="16"/>
        <v>2434</v>
      </c>
      <c r="E299" s="184">
        <v>1105</v>
      </c>
      <c r="F299" s="198">
        <f t="shared" si="17"/>
        <v>0.4539852095316352</v>
      </c>
      <c r="G299" s="101">
        <v>240</v>
      </c>
      <c r="H299" s="140">
        <f t="shared" si="18"/>
        <v>0.2171945701357466</v>
      </c>
      <c r="I299" s="63"/>
    </row>
    <row r="300" spans="1:9" ht="12.75">
      <c r="A300" s="122" t="s">
        <v>85</v>
      </c>
      <c r="B300" s="40">
        <v>1219</v>
      </c>
      <c r="C300" s="156">
        <v>167</v>
      </c>
      <c r="D300" s="183">
        <f t="shared" si="16"/>
        <v>1386</v>
      </c>
      <c r="E300" s="184">
        <v>586</v>
      </c>
      <c r="F300" s="198">
        <f t="shared" si="17"/>
        <v>0.4227994227994228</v>
      </c>
      <c r="G300" s="101">
        <v>156</v>
      </c>
      <c r="H300" s="140">
        <f t="shared" si="18"/>
        <v>0.26621160409556316</v>
      </c>
      <c r="I300" s="63"/>
    </row>
    <row r="301" spans="1:9" ht="12.75">
      <c r="A301" s="122" t="s">
        <v>86</v>
      </c>
      <c r="B301" s="40">
        <v>1415</v>
      </c>
      <c r="C301" s="156">
        <v>124</v>
      </c>
      <c r="D301" s="183">
        <f t="shared" si="16"/>
        <v>1539</v>
      </c>
      <c r="E301" s="184">
        <v>636</v>
      </c>
      <c r="F301" s="198">
        <f t="shared" si="17"/>
        <v>0.41325536062378165</v>
      </c>
      <c r="G301" s="101">
        <v>172</v>
      </c>
      <c r="H301" s="140">
        <f t="shared" si="18"/>
        <v>0.27044025157232704</v>
      </c>
      <c r="I301" s="63"/>
    </row>
    <row r="302" spans="1:9" ht="12.75">
      <c r="A302" s="122" t="s">
        <v>87</v>
      </c>
      <c r="B302" s="40">
        <v>3346</v>
      </c>
      <c r="C302" s="156">
        <v>1059</v>
      </c>
      <c r="D302" s="183">
        <f t="shared" si="16"/>
        <v>4405</v>
      </c>
      <c r="E302" s="184">
        <v>1832</v>
      </c>
      <c r="F302" s="198">
        <f t="shared" si="17"/>
        <v>0.41589103291713964</v>
      </c>
      <c r="G302" s="101">
        <v>328</v>
      </c>
      <c r="H302" s="140">
        <f t="shared" si="18"/>
        <v>0.17903930131004367</v>
      </c>
      <c r="I302" s="63"/>
    </row>
    <row r="303" spans="1:9" ht="12.75">
      <c r="A303" s="122" t="s">
        <v>88</v>
      </c>
      <c r="B303" s="40">
        <v>3394</v>
      </c>
      <c r="C303" s="156">
        <v>1091</v>
      </c>
      <c r="D303" s="183">
        <f t="shared" si="16"/>
        <v>4485</v>
      </c>
      <c r="E303" s="184">
        <v>2430</v>
      </c>
      <c r="F303" s="198">
        <f t="shared" si="17"/>
        <v>0.5418060200668896</v>
      </c>
      <c r="G303" s="101">
        <v>531</v>
      </c>
      <c r="H303" s="140">
        <f t="shared" si="18"/>
        <v>0.21851851851851853</v>
      </c>
      <c r="I303" s="63"/>
    </row>
    <row r="304" spans="1:9" ht="12.75">
      <c r="A304" s="122" t="s">
        <v>89</v>
      </c>
      <c r="B304" s="40">
        <v>2261</v>
      </c>
      <c r="C304" s="156">
        <v>661</v>
      </c>
      <c r="D304" s="183">
        <f t="shared" si="16"/>
        <v>2922</v>
      </c>
      <c r="E304" s="184">
        <v>1009</v>
      </c>
      <c r="F304" s="198">
        <f t="shared" si="17"/>
        <v>0.3453114305270363</v>
      </c>
      <c r="G304" s="101">
        <v>263</v>
      </c>
      <c r="H304" s="140">
        <f t="shared" si="18"/>
        <v>0.2606541129831516</v>
      </c>
      <c r="I304" s="63"/>
    </row>
    <row r="305" spans="1:9" ht="12.75">
      <c r="A305" s="122" t="s">
        <v>90</v>
      </c>
      <c r="B305" s="40">
        <v>1175</v>
      </c>
      <c r="C305" s="156">
        <v>174</v>
      </c>
      <c r="D305" s="183">
        <f t="shared" si="16"/>
        <v>1349</v>
      </c>
      <c r="E305" s="184">
        <v>575</v>
      </c>
      <c r="F305" s="198">
        <f t="shared" si="17"/>
        <v>0.4262416604892513</v>
      </c>
      <c r="G305" s="101">
        <v>190</v>
      </c>
      <c r="H305" s="140">
        <f t="shared" si="18"/>
        <v>0.33043478260869563</v>
      </c>
      <c r="I305" s="63"/>
    </row>
    <row r="306" spans="1:9" ht="12.75">
      <c r="A306" s="122" t="s">
        <v>91</v>
      </c>
      <c r="B306" s="40">
        <v>217</v>
      </c>
      <c r="C306" s="156">
        <v>16</v>
      </c>
      <c r="D306" s="183">
        <f t="shared" si="16"/>
        <v>233</v>
      </c>
      <c r="E306" s="184">
        <v>72</v>
      </c>
      <c r="F306" s="198">
        <f t="shared" si="17"/>
        <v>0.3090128755364807</v>
      </c>
      <c r="G306" s="101">
        <v>3</v>
      </c>
      <c r="H306" s="140">
        <f t="shared" si="18"/>
        <v>0.041666666666666664</v>
      </c>
      <c r="I306" s="63"/>
    </row>
    <row r="307" spans="1:9" ht="12.75">
      <c r="A307" s="24" t="s">
        <v>2</v>
      </c>
      <c r="B307" s="14">
        <f>SUM(B290:B306)</f>
        <v>32857</v>
      </c>
      <c r="C307" s="185">
        <f>SUM(C290:C306)</f>
        <v>7915</v>
      </c>
      <c r="D307" s="183">
        <f>SUM(D290:D306)</f>
        <v>40772</v>
      </c>
      <c r="E307" s="184">
        <f>SUM(E290:E306)</f>
        <v>16045</v>
      </c>
      <c r="F307" s="198">
        <f>E307/D307</f>
        <v>0.39352987344255863</v>
      </c>
      <c r="G307" s="101">
        <f>SUM(G290:G306)</f>
        <v>3456</v>
      </c>
      <c r="H307" s="140">
        <f>G307/E307</f>
        <v>0.2153942038018074</v>
      </c>
      <c r="I307" s="63"/>
    </row>
    <row r="308" spans="1:9" ht="12.75">
      <c r="A308" s="24" t="s">
        <v>3</v>
      </c>
      <c r="B308" s="7">
        <f>B307/D307</f>
        <v>0.8058716766408319</v>
      </c>
      <c r="C308" s="7">
        <f>C307/D307</f>
        <v>0.19412832335916805</v>
      </c>
      <c r="D308" s="186"/>
      <c r="E308" s="187">
        <f>E307/D307</f>
        <v>0.39352987344255863</v>
      </c>
      <c r="F308" s="199"/>
      <c r="G308" s="26">
        <f>G307/E307</f>
        <v>0.2153942038018074</v>
      </c>
      <c r="H308" s="127"/>
      <c r="I308" s="63"/>
    </row>
    <row r="309" spans="5:8" ht="12.75">
      <c r="E309" s="54"/>
      <c r="F309" s="54"/>
      <c r="G309" s="54"/>
      <c r="H309" s="54"/>
    </row>
    <row r="310" ht="12.75">
      <c r="A310" s="23" t="s">
        <v>58</v>
      </c>
    </row>
    <row r="311" ht="12.75">
      <c r="A311" s="160" t="s">
        <v>209</v>
      </c>
    </row>
    <row r="312" spans="2:8" ht="36">
      <c r="B312" s="79" t="s">
        <v>274</v>
      </c>
      <c r="C312" s="79" t="s">
        <v>20</v>
      </c>
      <c r="D312" s="79" t="s">
        <v>271</v>
      </c>
      <c r="E312" s="79" t="s">
        <v>21</v>
      </c>
      <c r="F312" s="79" t="s">
        <v>272</v>
      </c>
      <c r="G312" s="79" t="s">
        <v>14</v>
      </c>
      <c r="H312" s="188" t="s">
        <v>2</v>
      </c>
    </row>
    <row r="313" spans="1:8" ht="12.75">
      <c r="A313" s="122" t="s">
        <v>75</v>
      </c>
      <c r="B313" s="40">
        <v>15</v>
      </c>
      <c r="C313" s="67">
        <v>46</v>
      </c>
      <c r="D313" s="40">
        <v>443</v>
      </c>
      <c r="E313" s="40">
        <v>21</v>
      </c>
      <c r="F313" s="40">
        <v>1418</v>
      </c>
      <c r="G313" s="40">
        <v>69</v>
      </c>
      <c r="H313" s="41">
        <f>SUM(B313:G313)</f>
        <v>2012</v>
      </c>
    </row>
    <row r="314" spans="1:8" ht="12.75">
      <c r="A314" s="122" t="s">
        <v>76</v>
      </c>
      <c r="B314" s="40">
        <v>12</v>
      </c>
      <c r="C314" s="67">
        <v>16</v>
      </c>
      <c r="D314" s="40">
        <v>75</v>
      </c>
      <c r="E314" s="40">
        <v>16</v>
      </c>
      <c r="F314" s="40">
        <v>1098</v>
      </c>
      <c r="G314" s="40">
        <v>6</v>
      </c>
      <c r="H314" s="41">
        <f aca="true" t="shared" si="19" ref="H314:H329">SUM(B314:G314)</f>
        <v>1223</v>
      </c>
    </row>
    <row r="315" spans="1:8" ht="12.75">
      <c r="A315" s="122" t="s">
        <v>77</v>
      </c>
      <c r="B315" s="40">
        <v>3</v>
      </c>
      <c r="C315" s="67">
        <v>16</v>
      </c>
      <c r="D315" s="40">
        <v>68</v>
      </c>
      <c r="E315" s="40">
        <v>30</v>
      </c>
      <c r="F315" s="40">
        <v>699</v>
      </c>
      <c r="G315" s="40">
        <v>73</v>
      </c>
      <c r="H315" s="41">
        <f t="shared" si="19"/>
        <v>889</v>
      </c>
    </row>
    <row r="316" spans="1:8" ht="12.75">
      <c r="A316" s="122" t="s">
        <v>78</v>
      </c>
      <c r="B316" s="40">
        <v>6</v>
      </c>
      <c r="C316" s="67">
        <v>178</v>
      </c>
      <c r="D316" s="40">
        <v>928</v>
      </c>
      <c r="E316" s="40">
        <v>803</v>
      </c>
      <c r="F316" s="40">
        <v>2062</v>
      </c>
      <c r="G316" s="40">
        <v>96</v>
      </c>
      <c r="H316" s="41">
        <f t="shared" si="19"/>
        <v>4073</v>
      </c>
    </row>
    <row r="317" spans="1:8" ht="12.75">
      <c r="A317" s="122" t="s">
        <v>79</v>
      </c>
      <c r="B317" s="40">
        <v>34</v>
      </c>
      <c r="C317" s="67">
        <v>110</v>
      </c>
      <c r="D317" s="40">
        <v>490</v>
      </c>
      <c r="E317" s="40">
        <v>46</v>
      </c>
      <c r="F317" s="40">
        <v>1921</v>
      </c>
      <c r="G317" s="40">
        <v>79</v>
      </c>
      <c r="H317" s="41">
        <f t="shared" si="19"/>
        <v>2680</v>
      </c>
    </row>
    <row r="318" spans="1:8" ht="12.75">
      <c r="A318" s="122" t="s">
        <v>80</v>
      </c>
      <c r="B318" s="40">
        <v>1</v>
      </c>
      <c r="C318" s="67">
        <v>15</v>
      </c>
      <c r="D318" s="40">
        <v>40</v>
      </c>
      <c r="E318" s="40">
        <v>7</v>
      </c>
      <c r="F318" s="40">
        <v>1190</v>
      </c>
      <c r="G318" s="40">
        <v>83</v>
      </c>
      <c r="H318" s="41">
        <f t="shared" si="19"/>
        <v>1336</v>
      </c>
    </row>
    <row r="319" spans="1:8" ht="12.75">
      <c r="A319" s="122" t="s">
        <v>81</v>
      </c>
      <c r="B319" s="40">
        <v>34</v>
      </c>
      <c r="C319" s="67">
        <v>78</v>
      </c>
      <c r="D319" s="40">
        <v>1021</v>
      </c>
      <c r="E319" s="40">
        <v>81</v>
      </c>
      <c r="F319" s="40">
        <v>3888</v>
      </c>
      <c r="G319" s="40">
        <v>79</v>
      </c>
      <c r="H319" s="41">
        <f t="shared" si="19"/>
        <v>5181</v>
      </c>
    </row>
    <row r="320" spans="1:8" ht="12.75">
      <c r="A320" s="122" t="s">
        <v>82</v>
      </c>
      <c r="B320" s="40">
        <v>5</v>
      </c>
      <c r="C320" s="67">
        <v>118</v>
      </c>
      <c r="D320" s="40">
        <v>417</v>
      </c>
      <c r="E320" s="40">
        <v>46</v>
      </c>
      <c r="F320" s="40">
        <v>967</v>
      </c>
      <c r="G320" s="40">
        <v>43</v>
      </c>
      <c r="H320" s="41">
        <f>SUM(B320:G320)</f>
        <v>1596</v>
      </c>
    </row>
    <row r="321" spans="1:8" ht="12.75">
      <c r="A321" s="122" t="s">
        <v>83</v>
      </c>
      <c r="B321" s="40">
        <v>4</v>
      </c>
      <c r="C321" s="67">
        <v>14</v>
      </c>
      <c r="D321" s="40">
        <v>277</v>
      </c>
      <c r="E321" s="40">
        <v>9</v>
      </c>
      <c r="F321" s="40">
        <v>924</v>
      </c>
      <c r="G321" s="40">
        <v>6</v>
      </c>
      <c r="H321" s="41">
        <f t="shared" si="19"/>
        <v>1234</v>
      </c>
    </row>
    <row r="322" spans="1:8" ht="12.75">
      <c r="A322" s="122" t="s">
        <v>84</v>
      </c>
      <c r="B322" s="40">
        <v>42</v>
      </c>
      <c r="C322" s="67">
        <v>48</v>
      </c>
      <c r="D322" s="40">
        <v>637</v>
      </c>
      <c r="E322" s="40">
        <v>37</v>
      </c>
      <c r="F322" s="40">
        <v>1647</v>
      </c>
      <c r="G322" s="40">
        <v>33</v>
      </c>
      <c r="H322" s="41">
        <f t="shared" si="19"/>
        <v>2444</v>
      </c>
    </row>
    <row r="323" spans="1:8" ht="12.75">
      <c r="A323" s="122" t="s">
        <v>85</v>
      </c>
      <c r="B323" s="40">
        <v>126</v>
      </c>
      <c r="C323" s="67">
        <v>48</v>
      </c>
      <c r="D323" s="40">
        <v>88</v>
      </c>
      <c r="E323" s="40">
        <v>42</v>
      </c>
      <c r="F323" s="40">
        <v>862</v>
      </c>
      <c r="G323" s="40">
        <v>96</v>
      </c>
      <c r="H323" s="41">
        <f t="shared" si="19"/>
        <v>1262</v>
      </c>
    </row>
    <row r="324" spans="1:8" ht="12.75">
      <c r="A324" s="122" t="s">
        <v>86</v>
      </c>
      <c r="B324" s="40">
        <v>4</v>
      </c>
      <c r="C324" s="67">
        <v>28</v>
      </c>
      <c r="D324" s="40">
        <v>218</v>
      </c>
      <c r="E324" s="40">
        <v>25</v>
      </c>
      <c r="F324" s="40">
        <v>1203</v>
      </c>
      <c r="G324" s="40">
        <v>66</v>
      </c>
      <c r="H324" s="41">
        <f t="shared" si="19"/>
        <v>1544</v>
      </c>
    </row>
    <row r="325" spans="1:8" ht="12.75">
      <c r="A325" s="122" t="s">
        <v>87</v>
      </c>
      <c r="B325" s="40">
        <v>17</v>
      </c>
      <c r="C325" s="67">
        <v>58</v>
      </c>
      <c r="D325" s="40">
        <v>635</v>
      </c>
      <c r="E325" s="40">
        <v>39</v>
      </c>
      <c r="F325" s="40">
        <v>3550</v>
      </c>
      <c r="G325" s="40">
        <v>106</v>
      </c>
      <c r="H325" s="41">
        <f t="shared" si="19"/>
        <v>4405</v>
      </c>
    </row>
    <row r="326" spans="1:8" ht="12.75">
      <c r="A326" s="122" t="s">
        <v>88</v>
      </c>
      <c r="B326" s="40">
        <v>26</v>
      </c>
      <c r="C326" s="67">
        <v>331</v>
      </c>
      <c r="D326" s="40">
        <v>580</v>
      </c>
      <c r="E326" s="40">
        <v>931</v>
      </c>
      <c r="F326" s="40">
        <v>2770</v>
      </c>
      <c r="G326" s="40">
        <v>140</v>
      </c>
      <c r="H326" s="41">
        <f t="shared" si="19"/>
        <v>4778</v>
      </c>
    </row>
    <row r="327" spans="1:8" ht="12.75">
      <c r="A327" s="122" t="s">
        <v>89</v>
      </c>
      <c r="B327" s="40">
        <v>14</v>
      </c>
      <c r="C327" s="67">
        <v>122</v>
      </c>
      <c r="D327" s="40">
        <v>855</v>
      </c>
      <c r="E327" s="40">
        <v>108</v>
      </c>
      <c r="F327" s="40">
        <v>1596</v>
      </c>
      <c r="G327" s="40">
        <v>149</v>
      </c>
      <c r="H327" s="41">
        <f t="shared" si="19"/>
        <v>2844</v>
      </c>
    </row>
    <row r="328" spans="1:8" ht="12.75">
      <c r="A328" s="122" t="s">
        <v>90</v>
      </c>
      <c r="B328" s="40">
        <v>1</v>
      </c>
      <c r="C328" s="67">
        <v>12</v>
      </c>
      <c r="D328" s="40">
        <v>17</v>
      </c>
      <c r="E328" s="40">
        <v>8</v>
      </c>
      <c r="F328" s="40">
        <v>1079</v>
      </c>
      <c r="G328" s="40">
        <v>78</v>
      </c>
      <c r="H328" s="41">
        <f t="shared" si="19"/>
        <v>1195</v>
      </c>
    </row>
    <row r="329" spans="1:8" ht="12.75">
      <c r="A329" s="122" t="s">
        <v>91</v>
      </c>
      <c r="B329" s="40"/>
      <c r="C329" s="67">
        <v>16</v>
      </c>
      <c r="D329" s="40">
        <v>27</v>
      </c>
      <c r="E329" s="40">
        <v>8</v>
      </c>
      <c r="F329" s="40">
        <v>149</v>
      </c>
      <c r="G329" s="40">
        <v>27</v>
      </c>
      <c r="H329" s="41">
        <f t="shared" si="19"/>
        <v>227</v>
      </c>
    </row>
    <row r="330" spans="1:8" ht="12.75">
      <c r="A330" s="24" t="s">
        <v>2</v>
      </c>
      <c r="B330" s="14">
        <f aca="true" t="shared" si="20" ref="B330:G330">SUM(B313:B329)</f>
        <v>344</v>
      </c>
      <c r="C330" s="25">
        <f t="shared" si="20"/>
        <v>1254</v>
      </c>
      <c r="D330" s="14">
        <f t="shared" si="20"/>
        <v>6816</v>
      </c>
      <c r="E330" s="14">
        <f t="shared" si="20"/>
        <v>2257</v>
      </c>
      <c r="F330" s="14">
        <f t="shared" si="20"/>
        <v>27023</v>
      </c>
      <c r="G330" s="14">
        <f t="shared" si="20"/>
        <v>1229</v>
      </c>
      <c r="H330" s="41">
        <f>SUM(B330:G330)</f>
        <v>38923</v>
      </c>
    </row>
    <row r="331" spans="1:7" ht="12.75">
      <c r="A331" s="24" t="s">
        <v>3</v>
      </c>
      <c r="B331" s="7">
        <f>B330/H330</f>
        <v>0.008837962130359941</v>
      </c>
      <c r="C331" s="7">
        <f>C330/H330</f>
        <v>0.03221745497520746</v>
      </c>
      <c r="D331" s="7">
        <f>D330/H330</f>
        <v>0.1751149705829458</v>
      </c>
      <c r="E331" s="7">
        <f>E330/H330</f>
        <v>0.05798628060529764</v>
      </c>
      <c r="F331" s="7">
        <f>F330/H330</f>
        <v>0.6942681704904555</v>
      </c>
      <c r="G331" s="7">
        <f>G330/H330</f>
        <v>0.03157516121573363</v>
      </c>
    </row>
    <row r="333" ht="12.75">
      <c r="A333" s="23" t="s">
        <v>59</v>
      </c>
    </row>
    <row r="334" spans="1:4" ht="12.75">
      <c r="A334" s="160" t="s">
        <v>209</v>
      </c>
      <c r="B334" s="176"/>
      <c r="C334" s="177"/>
      <c r="D334" s="189"/>
    </row>
    <row r="335" spans="1:5" ht="12.75">
      <c r="A335" s="122"/>
      <c r="B335" s="16" t="s">
        <v>22</v>
      </c>
      <c r="C335" s="16" t="s">
        <v>23</v>
      </c>
      <c r="D335" s="190" t="s">
        <v>2</v>
      </c>
      <c r="E335" s="191"/>
    </row>
    <row r="336" spans="1:5" ht="12.75">
      <c r="A336" s="122" t="s">
        <v>75</v>
      </c>
      <c r="B336" s="40">
        <v>354</v>
      </c>
      <c r="C336" s="40">
        <v>2515</v>
      </c>
      <c r="D336" s="192">
        <f>SUM(B336:C336)</f>
        <v>2869</v>
      </c>
      <c r="E336" s="193"/>
    </row>
    <row r="337" spans="1:5" ht="12.75">
      <c r="A337" s="122" t="s">
        <v>76</v>
      </c>
      <c r="B337" s="40">
        <v>162</v>
      </c>
      <c r="C337" s="40">
        <v>1070</v>
      </c>
      <c r="D337" s="192">
        <f aca="true" t="shared" si="21" ref="D337:D352">SUM(B337:C337)</f>
        <v>1232</v>
      </c>
      <c r="E337" s="193"/>
    </row>
    <row r="338" spans="1:5" ht="12.75">
      <c r="A338" s="122" t="s">
        <v>77</v>
      </c>
      <c r="B338" s="40">
        <v>45</v>
      </c>
      <c r="C338" s="40">
        <v>631</v>
      </c>
      <c r="D338" s="192">
        <f t="shared" si="21"/>
        <v>676</v>
      </c>
      <c r="E338" s="193"/>
    </row>
    <row r="339" spans="1:5" ht="12.75">
      <c r="A339" s="122" t="s">
        <v>78</v>
      </c>
      <c r="B339" s="40">
        <v>517</v>
      </c>
      <c r="C339" s="40">
        <v>3836</v>
      </c>
      <c r="D339" s="192">
        <f t="shared" si="21"/>
        <v>4353</v>
      </c>
      <c r="E339" s="193"/>
    </row>
    <row r="340" spans="1:5" ht="12.75">
      <c r="A340" s="122" t="s">
        <v>79</v>
      </c>
      <c r="B340" s="40">
        <v>294</v>
      </c>
      <c r="C340" s="40">
        <v>2383</v>
      </c>
      <c r="D340" s="192">
        <f t="shared" si="21"/>
        <v>2677</v>
      </c>
      <c r="E340" s="193"/>
    </row>
    <row r="341" spans="1:5" ht="12.75">
      <c r="A341" s="122" t="s">
        <v>80</v>
      </c>
      <c r="B341" s="40">
        <v>132</v>
      </c>
      <c r="C341" s="40">
        <v>1204</v>
      </c>
      <c r="D341" s="192">
        <f t="shared" si="21"/>
        <v>1336</v>
      </c>
      <c r="E341" s="193"/>
    </row>
    <row r="342" spans="1:5" ht="12.75">
      <c r="A342" s="122" t="s">
        <v>81</v>
      </c>
      <c r="B342" s="40">
        <v>799</v>
      </c>
      <c r="C342" s="40">
        <v>4382</v>
      </c>
      <c r="D342" s="192">
        <f t="shared" si="21"/>
        <v>5181</v>
      </c>
      <c r="E342" s="193"/>
    </row>
    <row r="343" spans="1:5" ht="12.75">
      <c r="A343" s="122" t="s">
        <v>82</v>
      </c>
      <c r="B343" s="40">
        <v>148</v>
      </c>
      <c r="C343" s="40">
        <v>1498</v>
      </c>
      <c r="D343" s="192">
        <f t="shared" si="21"/>
        <v>1646</v>
      </c>
      <c r="E343" s="193"/>
    </row>
    <row r="344" spans="1:5" ht="12.75">
      <c r="A344" s="122" t="s">
        <v>83</v>
      </c>
      <c r="B344" s="40">
        <v>217</v>
      </c>
      <c r="C344" s="40">
        <v>917</v>
      </c>
      <c r="D344" s="192">
        <f t="shared" si="21"/>
        <v>1134</v>
      </c>
      <c r="E344" s="193"/>
    </row>
    <row r="345" spans="1:5" ht="12.75">
      <c r="A345" s="122" t="s">
        <v>84</v>
      </c>
      <c r="B345" s="40">
        <v>295</v>
      </c>
      <c r="C345" s="40">
        <v>2149</v>
      </c>
      <c r="D345" s="192">
        <f t="shared" si="21"/>
        <v>2444</v>
      </c>
      <c r="E345" s="193"/>
    </row>
    <row r="346" spans="1:5" ht="12.75">
      <c r="A346" s="122" t="s">
        <v>85</v>
      </c>
      <c r="B346" s="40">
        <v>143</v>
      </c>
      <c r="C346" s="40">
        <v>1081</v>
      </c>
      <c r="D346" s="192">
        <f t="shared" si="21"/>
        <v>1224</v>
      </c>
      <c r="E346" s="193"/>
    </row>
    <row r="347" spans="1:5" ht="12.75">
      <c r="A347" s="122" t="s">
        <v>86</v>
      </c>
      <c r="B347" s="40">
        <v>128</v>
      </c>
      <c r="C347" s="40">
        <v>1411</v>
      </c>
      <c r="D347" s="192">
        <f t="shared" si="21"/>
        <v>1539</v>
      </c>
      <c r="E347" s="193"/>
    </row>
    <row r="348" spans="1:5" ht="12.75">
      <c r="A348" s="122" t="s">
        <v>87</v>
      </c>
      <c r="B348" s="40">
        <v>484</v>
      </c>
      <c r="C348" s="40">
        <v>3921</v>
      </c>
      <c r="D348" s="192">
        <f t="shared" si="21"/>
        <v>4405</v>
      </c>
      <c r="E348" s="193"/>
    </row>
    <row r="349" spans="1:5" ht="12.75">
      <c r="A349" s="122" t="s">
        <v>88</v>
      </c>
      <c r="B349" s="40">
        <v>637</v>
      </c>
      <c r="C349" s="40">
        <v>3668</v>
      </c>
      <c r="D349" s="192">
        <f t="shared" si="21"/>
        <v>4305</v>
      </c>
      <c r="E349" s="193"/>
    </row>
    <row r="350" spans="1:5" ht="12.75">
      <c r="A350" s="122" t="s">
        <v>89</v>
      </c>
      <c r="B350" s="40">
        <v>215</v>
      </c>
      <c r="C350" s="40">
        <v>2579</v>
      </c>
      <c r="D350" s="192">
        <f t="shared" si="21"/>
        <v>2794</v>
      </c>
      <c r="E350" s="193"/>
    </row>
    <row r="351" spans="1:5" ht="12.75">
      <c r="A351" s="122" t="s">
        <v>90</v>
      </c>
      <c r="B351" s="40">
        <v>148</v>
      </c>
      <c r="C351" s="40">
        <v>1201</v>
      </c>
      <c r="D351" s="192">
        <f t="shared" si="21"/>
        <v>1349</v>
      </c>
      <c r="E351" s="193"/>
    </row>
    <row r="352" spans="1:5" ht="12.75">
      <c r="A352" s="122" t="s">
        <v>91</v>
      </c>
      <c r="B352" s="40">
        <v>30</v>
      </c>
      <c r="C352" s="40">
        <v>196</v>
      </c>
      <c r="D352" s="192">
        <f t="shared" si="21"/>
        <v>226</v>
      </c>
      <c r="E352" s="193"/>
    </row>
    <row r="353" spans="1:5" ht="12.75">
      <c r="A353" s="24" t="s">
        <v>2</v>
      </c>
      <c r="B353" s="14">
        <f>SUM(B336:B352)</f>
        <v>4748</v>
      </c>
      <c r="C353" s="14">
        <f>SUM(C336:C352)</f>
        <v>34642</v>
      </c>
      <c r="D353" s="192">
        <f>SUM(D336:D352)</f>
        <v>39390</v>
      </c>
      <c r="E353" s="193"/>
    </row>
    <row r="354" spans="1:4" ht="12.75">
      <c r="A354" s="24" t="s">
        <v>3</v>
      </c>
      <c r="B354" s="7">
        <f>B353/D353</f>
        <v>0.12053820766692054</v>
      </c>
      <c r="C354" s="7">
        <f>C353/D353</f>
        <v>0.8794617923330794</v>
      </c>
      <c r="D354" s="100"/>
    </row>
    <row r="356" ht="12.75">
      <c r="A356" s="6" t="s">
        <v>183</v>
      </c>
    </row>
    <row r="357" ht="12.75">
      <c r="A357" s="6"/>
    </row>
    <row r="358" ht="12.75">
      <c r="A358" s="21" t="s">
        <v>208</v>
      </c>
    </row>
    <row r="359" ht="12.75">
      <c r="A359" s="39" t="s">
        <v>209</v>
      </c>
    </row>
    <row r="360" spans="2:5" ht="12.75">
      <c r="B360" s="16" t="s">
        <v>22</v>
      </c>
      <c r="C360" s="16" t="s">
        <v>23</v>
      </c>
      <c r="D360" s="190" t="s">
        <v>2</v>
      </c>
      <c r="E360" s="42"/>
    </row>
    <row r="361" spans="1:5" ht="12.75">
      <c r="A361" s="122" t="s">
        <v>75</v>
      </c>
      <c r="B361" s="40">
        <v>130</v>
      </c>
      <c r="C361" s="40">
        <v>693</v>
      </c>
      <c r="D361" s="192">
        <f>SUM(B361:C361)</f>
        <v>823</v>
      </c>
      <c r="E361" s="193"/>
    </row>
    <row r="362" spans="1:5" ht="12.75">
      <c r="A362" s="122" t="s">
        <v>76</v>
      </c>
      <c r="B362" s="40">
        <v>73</v>
      </c>
      <c r="C362" s="40">
        <v>382</v>
      </c>
      <c r="D362" s="192">
        <f aca="true" t="shared" si="22" ref="D362:D377">SUM(B362:C362)</f>
        <v>455</v>
      </c>
      <c r="E362" s="193"/>
    </row>
    <row r="363" spans="1:5" ht="12.75">
      <c r="A363" s="122" t="s">
        <v>77</v>
      </c>
      <c r="B363" s="40">
        <v>16</v>
      </c>
      <c r="C363" s="40">
        <v>249</v>
      </c>
      <c r="D363" s="192">
        <f t="shared" si="22"/>
        <v>265</v>
      </c>
      <c r="E363" s="193"/>
    </row>
    <row r="364" spans="1:5" ht="12.75">
      <c r="A364" s="122" t="s">
        <v>78</v>
      </c>
      <c r="B364" s="40">
        <v>213</v>
      </c>
      <c r="C364" s="40">
        <v>1423</v>
      </c>
      <c r="D364" s="192">
        <f t="shared" si="22"/>
        <v>1636</v>
      </c>
      <c r="E364" s="193"/>
    </row>
    <row r="365" spans="1:5" ht="12.75">
      <c r="A365" s="122" t="s">
        <v>79</v>
      </c>
      <c r="B365" s="40">
        <v>103</v>
      </c>
      <c r="C365" s="40">
        <v>1105</v>
      </c>
      <c r="D365" s="192">
        <f t="shared" si="22"/>
        <v>1208</v>
      </c>
      <c r="E365" s="193"/>
    </row>
    <row r="366" spans="1:5" ht="12.75">
      <c r="A366" s="122" t="s">
        <v>80</v>
      </c>
      <c r="B366" s="40">
        <v>44</v>
      </c>
      <c r="C366" s="40">
        <v>404</v>
      </c>
      <c r="D366" s="192">
        <f t="shared" si="22"/>
        <v>448</v>
      </c>
      <c r="E366" s="193"/>
    </row>
    <row r="367" spans="1:5" ht="12.75">
      <c r="A367" s="122" t="s">
        <v>81</v>
      </c>
      <c r="B367" s="40">
        <v>95</v>
      </c>
      <c r="C367" s="40">
        <v>513</v>
      </c>
      <c r="D367" s="192">
        <f t="shared" si="22"/>
        <v>608</v>
      </c>
      <c r="E367" s="193"/>
    </row>
    <row r="368" spans="1:5" ht="12.75">
      <c r="A368" s="122" t="s">
        <v>82</v>
      </c>
      <c r="B368" s="40">
        <v>86</v>
      </c>
      <c r="C368" s="40">
        <v>767</v>
      </c>
      <c r="D368" s="192">
        <f t="shared" si="22"/>
        <v>853</v>
      </c>
      <c r="E368" s="193"/>
    </row>
    <row r="369" spans="1:5" ht="12.75">
      <c r="A369" s="122" t="s">
        <v>83</v>
      </c>
      <c r="B369" s="40">
        <v>69</v>
      </c>
      <c r="C369" s="40">
        <v>427</v>
      </c>
      <c r="D369" s="192">
        <f t="shared" si="22"/>
        <v>496</v>
      </c>
      <c r="E369" s="193"/>
    </row>
    <row r="370" spans="1:5" ht="12.75">
      <c r="A370" s="122" t="s">
        <v>84</v>
      </c>
      <c r="B370" s="40">
        <v>113</v>
      </c>
      <c r="C370" s="40">
        <v>729</v>
      </c>
      <c r="D370" s="192">
        <f t="shared" si="22"/>
        <v>842</v>
      </c>
      <c r="E370" s="193"/>
    </row>
    <row r="371" spans="1:5" ht="12.75">
      <c r="A371" s="122" t="s">
        <v>85</v>
      </c>
      <c r="B371" s="40">
        <v>69</v>
      </c>
      <c r="C371" s="40">
        <v>540</v>
      </c>
      <c r="D371" s="192">
        <f t="shared" si="22"/>
        <v>609</v>
      </c>
      <c r="E371" s="193"/>
    </row>
    <row r="372" spans="1:5" ht="12.75">
      <c r="A372" s="122" t="s">
        <v>86</v>
      </c>
      <c r="B372" s="40">
        <v>52</v>
      </c>
      <c r="C372" s="40">
        <v>462</v>
      </c>
      <c r="D372" s="192">
        <f t="shared" si="22"/>
        <v>514</v>
      </c>
      <c r="E372" s="193"/>
    </row>
    <row r="373" spans="1:5" ht="12.75">
      <c r="A373" s="122" t="s">
        <v>87</v>
      </c>
      <c r="B373" s="40">
        <v>144</v>
      </c>
      <c r="C373" s="40">
        <v>1207</v>
      </c>
      <c r="D373" s="192">
        <f t="shared" si="22"/>
        <v>1351</v>
      </c>
      <c r="E373" s="193"/>
    </row>
    <row r="374" spans="1:5" ht="12.75">
      <c r="A374" s="122" t="s">
        <v>88</v>
      </c>
      <c r="B374" s="40">
        <v>249</v>
      </c>
      <c r="C374" s="40">
        <v>1522</v>
      </c>
      <c r="D374" s="192">
        <f t="shared" si="22"/>
        <v>1771</v>
      </c>
      <c r="E374" s="193"/>
    </row>
    <row r="375" spans="1:5" ht="12.75">
      <c r="A375" s="122" t="s">
        <v>89</v>
      </c>
      <c r="B375" s="40">
        <v>120</v>
      </c>
      <c r="C375" s="40">
        <v>1064</v>
      </c>
      <c r="D375" s="192">
        <f t="shared" si="22"/>
        <v>1184</v>
      </c>
      <c r="E375" s="193"/>
    </row>
    <row r="376" spans="1:5" ht="12.75">
      <c r="A376" s="122" t="s">
        <v>90</v>
      </c>
      <c r="B376" s="40">
        <v>42</v>
      </c>
      <c r="C376" s="40">
        <v>309</v>
      </c>
      <c r="D376" s="192">
        <f t="shared" si="22"/>
        <v>351</v>
      </c>
      <c r="E376" s="193"/>
    </row>
    <row r="377" spans="1:5" ht="12.75">
      <c r="A377" s="122" t="s">
        <v>91</v>
      </c>
      <c r="B377" s="40">
        <v>6</v>
      </c>
      <c r="C377" s="40">
        <v>43</v>
      </c>
      <c r="D377" s="192">
        <f t="shared" si="22"/>
        <v>49</v>
      </c>
      <c r="E377" s="193"/>
    </row>
    <row r="378" spans="1:5" ht="12.75">
      <c r="A378" s="24" t="s">
        <v>2</v>
      </c>
      <c r="B378" s="14">
        <f>SUM(B361:B377)</f>
        <v>1624</v>
      </c>
      <c r="C378" s="14">
        <f>SUM(C361:C377)</f>
        <v>11839</v>
      </c>
      <c r="D378" s="192">
        <f>SUM(D361:D377)</f>
        <v>13463</v>
      </c>
      <c r="E378" s="193"/>
    </row>
    <row r="379" spans="1:4" ht="12.75">
      <c r="A379" s="24" t="s">
        <v>3</v>
      </c>
      <c r="B379" s="7">
        <f>B378/D378</f>
        <v>0.12062690336477754</v>
      </c>
      <c r="C379" s="7">
        <f>C378/D378</f>
        <v>0.8793730966352225</v>
      </c>
      <c r="D379" s="100"/>
    </row>
    <row r="381" ht="12.75">
      <c r="A381" s="21" t="s">
        <v>58</v>
      </c>
    </row>
    <row r="382" ht="12.75">
      <c r="A382" s="39" t="s">
        <v>209</v>
      </c>
    </row>
    <row r="383" spans="1:8" ht="36">
      <c r="A383" s="21"/>
      <c r="B383" s="79" t="s">
        <v>274</v>
      </c>
      <c r="C383" s="79" t="s">
        <v>20</v>
      </c>
      <c r="D383" s="79" t="s">
        <v>271</v>
      </c>
      <c r="E383" s="79" t="s">
        <v>21</v>
      </c>
      <c r="F383" s="79" t="s">
        <v>272</v>
      </c>
      <c r="G383" s="79" t="s">
        <v>14</v>
      </c>
      <c r="H383" s="188" t="s">
        <v>2</v>
      </c>
    </row>
    <row r="384" spans="1:8" ht="12.75">
      <c r="A384" s="122" t="s">
        <v>75</v>
      </c>
      <c r="B384" s="100">
        <v>15</v>
      </c>
      <c r="C384" s="12">
        <v>9</v>
      </c>
      <c r="D384" s="12">
        <v>245</v>
      </c>
      <c r="E384" s="12">
        <v>13</v>
      </c>
      <c r="F384" s="12">
        <v>1394</v>
      </c>
      <c r="G384" s="12">
        <v>24</v>
      </c>
      <c r="H384" s="41">
        <f>SUM(B384:G384)</f>
        <v>1700</v>
      </c>
    </row>
    <row r="385" spans="1:8" ht="12.75">
      <c r="A385" s="122" t="s">
        <v>76</v>
      </c>
      <c r="B385" s="100">
        <v>4</v>
      </c>
      <c r="C385" s="12">
        <v>3</v>
      </c>
      <c r="D385" s="12">
        <v>27</v>
      </c>
      <c r="E385" s="12">
        <v>3</v>
      </c>
      <c r="F385" s="12">
        <v>418</v>
      </c>
      <c r="H385" s="41">
        <f aca="true" t="shared" si="23" ref="H385:H400">SUM(B385:G385)</f>
        <v>455</v>
      </c>
    </row>
    <row r="386" spans="1:8" ht="12.75">
      <c r="A386" s="122" t="s">
        <v>77</v>
      </c>
      <c r="B386" s="100"/>
      <c r="C386" s="12">
        <v>6</v>
      </c>
      <c r="D386" s="12">
        <v>19</v>
      </c>
      <c r="E386" s="12">
        <v>7</v>
      </c>
      <c r="F386" s="12">
        <v>219</v>
      </c>
      <c r="G386" s="12">
        <v>14</v>
      </c>
      <c r="H386" s="41">
        <f t="shared" si="23"/>
        <v>265</v>
      </c>
    </row>
    <row r="387" spans="1:8" ht="12.75">
      <c r="A387" s="122" t="s">
        <v>78</v>
      </c>
      <c r="B387" s="100">
        <v>4</v>
      </c>
      <c r="C387" s="12">
        <v>52</v>
      </c>
      <c r="D387" s="12">
        <v>338</v>
      </c>
      <c r="E387" s="12">
        <v>313</v>
      </c>
      <c r="F387" s="12">
        <v>908</v>
      </c>
      <c r="G387" s="12">
        <v>21</v>
      </c>
      <c r="H387" s="41">
        <f t="shared" si="23"/>
        <v>1636</v>
      </c>
    </row>
    <row r="388" spans="1:8" ht="12.75">
      <c r="A388" s="122" t="s">
        <v>79</v>
      </c>
      <c r="B388" s="100">
        <v>14</v>
      </c>
      <c r="C388" s="12">
        <v>32</v>
      </c>
      <c r="D388" s="12">
        <v>235</v>
      </c>
      <c r="E388" s="12">
        <v>24</v>
      </c>
      <c r="F388" s="12">
        <v>870</v>
      </c>
      <c r="G388" s="12">
        <v>35</v>
      </c>
      <c r="H388" s="41">
        <f t="shared" si="23"/>
        <v>1210</v>
      </c>
    </row>
    <row r="389" spans="1:8" ht="12.75">
      <c r="A389" s="122" t="s">
        <v>80</v>
      </c>
      <c r="B389" s="100"/>
      <c r="C389" s="12">
        <v>1</v>
      </c>
      <c r="D389" s="12">
        <v>10</v>
      </c>
      <c r="E389" s="12">
        <v>1</v>
      </c>
      <c r="F389" s="12">
        <v>345</v>
      </c>
      <c r="G389" s="12">
        <v>2</v>
      </c>
      <c r="H389" s="41">
        <f t="shared" si="23"/>
        <v>359</v>
      </c>
    </row>
    <row r="390" spans="1:8" ht="12.75">
      <c r="A390" s="122" t="s">
        <v>81</v>
      </c>
      <c r="B390" s="100">
        <v>4</v>
      </c>
      <c r="C390" s="12">
        <v>13</v>
      </c>
      <c r="D390" s="12">
        <v>56</v>
      </c>
      <c r="E390" s="12">
        <v>11</v>
      </c>
      <c r="F390" s="12">
        <v>539</v>
      </c>
      <c r="G390" s="12">
        <v>6</v>
      </c>
      <c r="H390" s="41">
        <f>SUM(B390:G390)</f>
        <v>629</v>
      </c>
    </row>
    <row r="391" spans="1:8" ht="12.75">
      <c r="A391" s="122" t="s">
        <v>82</v>
      </c>
      <c r="B391" s="100">
        <v>4</v>
      </c>
      <c r="C391" s="12">
        <v>72</v>
      </c>
      <c r="D391" s="12">
        <v>156</v>
      </c>
      <c r="E391" s="12">
        <v>29</v>
      </c>
      <c r="F391" s="12">
        <v>557</v>
      </c>
      <c r="G391" s="12">
        <v>13</v>
      </c>
      <c r="H391" s="41">
        <f t="shared" si="23"/>
        <v>831</v>
      </c>
    </row>
    <row r="392" spans="1:8" ht="12.75">
      <c r="A392" s="122" t="s">
        <v>83</v>
      </c>
      <c r="B392" s="100">
        <v>2</v>
      </c>
      <c r="C392" s="12">
        <v>2</v>
      </c>
      <c r="D392" s="12">
        <v>102</v>
      </c>
      <c r="E392" s="12">
        <v>3</v>
      </c>
      <c r="F392" s="12">
        <v>392</v>
      </c>
      <c r="H392" s="41">
        <f t="shared" si="23"/>
        <v>501</v>
      </c>
    </row>
    <row r="393" spans="1:8" ht="12.75">
      <c r="A393" s="122" t="s">
        <v>84</v>
      </c>
      <c r="B393" s="100">
        <v>21</v>
      </c>
      <c r="C393" s="12">
        <v>12</v>
      </c>
      <c r="D393" s="12">
        <v>127</v>
      </c>
      <c r="E393" s="12">
        <v>7</v>
      </c>
      <c r="F393" s="12">
        <v>679</v>
      </c>
      <c r="G393" s="12">
        <v>6</v>
      </c>
      <c r="H393" s="41">
        <f t="shared" si="23"/>
        <v>852</v>
      </c>
    </row>
    <row r="394" spans="1:8" ht="12.75">
      <c r="A394" s="122" t="s">
        <v>85</v>
      </c>
      <c r="B394" s="100">
        <v>74</v>
      </c>
      <c r="C394" s="12">
        <v>25</v>
      </c>
      <c r="D394" s="12">
        <v>38</v>
      </c>
      <c r="E394" s="12">
        <v>21</v>
      </c>
      <c r="F394" s="12">
        <v>430</v>
      </c>
      <c r="G394" s="12">
        <v>35</v>
      </c>
      <c r="H394" s="41">
        <f t="shared" si="23"/>
        <v>623</v>
      </c>
    </row>
    <row r="395" spans="1:8" ht="12.75">
      <c r="A395" s="122" t="s">
        <v>86</v>
      </c>
      <c r="B395" s="100">
        <v>1</v>
      </c>
      <c r="C395" s="12">
        <v>8</v>
      </c>
      <c r="D395" s="12">
        <v>48</v>
      </c>
      <c r="E395" s="12">
        <v>7</v>
      </c>
      <c r="F395" s="12">
        <v>435</v>
      </c>
      <c r="G395" s="12">
        <v>14</v>
      </c>
      <c r="H395" s="41">
        <f t="shared" si="23"/>
        <v>513</v>
      </c>
    </row>
    <row r="396" spans="1:8" ht="12.75">
      <c r="A396" s="122" t="s">
        <v>87</v>
      </c>
      <c r="B396" s="100">
        <v>2</v>
      </c>
      <c r="C396" s="12">
        <v>11</v>
      </c>
      <c r="D396" s="12">
        <v>171</v>
      </c>
      <c r="E396" s="12">
        <v>10</v>
      </c>
      <c r="F396" s="12">
        <v>912</v>
      </c>
      <c r="G396" s="12">
        <v>10</v>
      </c>
      <c r="H396" s="41">
        <f t="shared" si="23"/>
        <v>1116</v>
      </c>
    </row>
    <row r="397" spans="1:8" ht="12.75">
      <c r="A397" s="122" t="s">
        <v>88</v>
      </c>
      <c r="B397" s="100">
        <v>13</v>
      </c>
      <c r="C397" s="12">
        <v>113</v>
      </c>
      <c r="D397" s="12">
        <v>225</v>
      </c>
      <c r="E397" s="12">
        <v>335</v>
      </c>
      <c r="F397" s="12">
        <v>1029</v>
      </c>
      <c r="G397" s="12">
        <v>44</v>
      </c>
      <c r="H397" s="41">
        <f t="shared" si="23"/>
        <v>1759</v>
      </c>
    </row>
    <row r="398" spans="1:8" ht="12.75">
      <c r="A398" s="122" t="s">
        <v>89</v>
      </c>
      <c r="B398" s="100">
        <v>4</v>
      </c>
      <c r="C398" s="12">
        <v>33</v>
      </c>
      <c r="D398" s="12">
        <v>218</v>
      </c>
      <c r="E398" s="12">
        <v>30</v>
      </c>
      <c r="F398" s="12">
        <v>651</v>
      </c>
      <c r="G398" s="12">
        <v>38</v>
      </c>
      <c r="H398" s="41">
        <f t="shared" si="23"/>
        <v>974</v>
      </c>
    </row>
    <row r="399" spans="1:8" ht="12.75">
      <c r="A399" s="122" t="s">
        <v>90</v>
      </c>
      <c r="B399" s="100"/>
      <c r="C399" s="12">
        <v>2</v>
      </c>
      <c r="D399" s="12">
        <v>5</v>
      </c>
      <c r="E399" s="12">
        <v>2</v>
      </c>
      <c r="F399" s="12">
        <v>273</v>
      </c>
      <c r="G399" s="12">
        <v>12</v>
      </c>
      <c r="H399" s="41">
        <f t="shared" si="23"/>
        <v>294</v>
      </c>
    </row>
    <row r="400" spans="1:8" ht="12.75">
      <c r="A400" s="122" t="s">
        <v>91</v>
      </c>
      <c r="B400" s="100"/>
      <c r="C400" s="12"/>
      <c r="D400" s="12">
        <v>10</v>
      </c>
      <c r="F400" s="12">
        <v>37</v>
      </c>
      <c r="G400" s="12">
        <v>2</v>
      </c>
      <c r="H400" s="41">
        <f t="shared" si="23"/>
        <v>49</v>
      </c>
    </row>
    <row r="401" spans="1:8" ht="12.75">
      <c r="A401" s="24" t="s">
        <v>2</v>
      </c>
      <c r="B401" s="14">
        <f aca="true" t="shared" si="24" ref="B401:G401">SUM(B384:B400)</f>
        <v>162</v>
      </c>
      <c r="C401" s="14">
        <f t="shared" si="24"/>
        <v>394</v>
      </c>
      <c r="D401" s="14">
        <f t="shared" si="24"/>
        <v>2030</v>
      </c>
      <c r="E401" s="14">
        <f t="shared" si="24"/>
        <v>816</v>
      </c>
      <c r="F401" s="14">
        <f t="shared" si="24"/>
        <v>10088</v>
      </c>
      <c r="G401" s="14">
        <f t="shared" si="24"/>
        <v>276</v>
      </c>
      <c r="H401" s="41">
        <f>SUM(B401:G401)</f>
        <v>13766</v>
      </c>
    </row>
    <row r="402" spans="1:7" ht="12.75">
      <c r="A402" s="24" t="s">
        <v>3</v>
      </c>
      <c r="B402" s="8">
        <f>B401/H401</f>
        <v>0.011768124364376</v>
      </c>
      <c r="C402" s="7">
        <f>C401/H401</f>
        <v>0.02862124073805027</v>
      </c>
      <c r="D402" s="7">
        <f>D401/H401</f>
        <v>0.14746476826964985</v>
      </c>
      <c r="E402" s="7">
        <f>E401/H401</f>
        <v>0.05927647827981985</v>
      </c>
      <c r="F402" s="7">
        <f>F401/H401</f>
        <v>0.7328199912828708</v>
      </c>
      <c r="G402" s="7">
        <f>G401/H401</f>
        <v>0.020049397065233183</v>
      </c>
    </row>
    <row r="403" ht="12.75">
      <c r="A403" s="24"/>
    </row>
    <row r="404" spans="1:4" ht="12.75">
      <c r="A404" s="23" t="s">
        <v>210</v>
      </c>
      <c r="B404" s="194"/>
      <c r="C404" s="195"/>
      <c r="D404" s="196"/>
    </row>
    <row r="405" spans="1:4" ht="12.75">
      <c r="A405" s="160" t="s">
        <v>209</v>
      </c>
      <c r="B405" s="195"/>
      <c r="C405" s="195"/>
      <c r="D405" s="195"/>
    </row>
    <row r="406" spans="2:4" ht="14.25">
      <c r="B406" s="16" t="s">
        <v>297</v>
      </c>
      <c r="C406" s="16" t="s">
        <v>299</v>
      </c>
      <c r="D406" s="158" t="s">
        <v>2</v>
      </c>
    </row>
    <row r="407" spans="1:4" ht="12.75">
      <c r="A407" s="122" t="s">
        <v>75</v>
      </c>
      <c r="B407" s="40">
        <v>5</v>
      </c>
      <c r="C407" s="40">
        <v>177</v>
      </c>
      <c r="D407" s="25">
        <f>SUM(B407:C407)</f>
        <v>182</v>
      </c>
    </row>
    <row r="408" spans="1:4" ht="12.75">
      <c r="A408" s="122" t="s">
        <v>76</v>
      </c>
      <c r="B408" s="40">
        <v>21</v>
      </c>
      <c r="C408" s="40">
        <v>75</v>
      </c>
      <c r="D408" s="25">
        <f aca="true" t="shared" si="25" ref="D408:D423">SUM(B408:C408)</f>
        <v>96</v>
      </c>
    </row>
    <row r="409" spans="1:4" ht="12.75">
      <c r="A409" s="122" t="s">
        <v>77</v>
      </c>
      <c r="B409" s="40"/>
      <c r="C409" s="40">
        <v>184</v>
      </c>
      <c r="D409" s="25">
        <f t="shared" si="25"/>
        <v>184</v>
      </c>
    </row>
    <row r="410" spans="1:4" ht="12.75">
      <c r="A410" s="122" t="s">
        <v>78</v>
      </c>
      <c r="B410" s="40">
        <v>13</v>
      </c>
      <c r="C410" s="40">
        <v>547</v>
      </c>
      <c r="D410" s="25">
        <f t="shared" si="25"/>
        <v>560</v>
      </c>
    </row>
    <row r="411" spans="1:4" ht="12.75">
      <c r="A411" s="122" t="s">
        <v>79</v>
      </c>
      <c r="B411" s="40">
        <v>7</v>
      </c>
      <c r="C411" s="40">
        <v>158</v>
      </c>
      <c r="D411" s="25">
        <f t="shared" si="25"/>
        <v>165</v>
      </c>
    </row>
    <row r="412" spans="1:4" ht="12.75">
      <c r="A412" s="122" t="s">
        <v>80</v>
      </c>
      <c r="B412" s="40">
        <v>14</v>
      </c>
      <c r="C412" s="40">
        <v>103</v>
      </c>
      <c r="D412" s="25">
        <f t="shared" si="25"/>
        <v>117</v>
      </c>
    </row>
    <row r="413" spans="1:4" ht="12.75">
      <c r="A413" s="122" t="s">
        <v>81</v>
      </c>
      <c r="B413" s="40">
        <v>2</v>
      </c>
      <c r="C413" s="40">
        <v>84</v>
      </c>
      <c r="D413" s="25">
        <f t="shared" si="25"/>
        <v>86</v>
      </c>
    </row>
    <row r="414" spans="1:4" ht="12.75">
      <c r="A414" s="122" t="s">
        <v>82</v>
      </c>
      <c r="B414" s="40"/>
      <c r="C414" s="40">
        <v>108</v>
      </c>
      <c r="D414" s="25">
        <f t="shared" si="25"/>
        <v>108</v>
      </c>
    </row>
    <row r="415" spans="1:4" ht="12.75">
      <c r="A415" s="122" t="s">
        <v>83</v>
      </c>
      <c r="B415" s="40">
        <v>5</v>
      </c>
      <c r="C415" s="40">
        <v>85</v>
      </c>
      <c r="D415" s="25">
        <f t="shared" si="25"/>
        <v>90</v>
      </c>
    </row>
    <row r="416" spans="1:4" ht="12.75">
      <c r="A416" s="122" t="s">
        <v>84</v>
      </c>
      <c r="B416" s="40">
        <v>4</v>
      </c>
      <c r="C416" s="40">
        <v>302</v>
      </c>
      <c r="D416" s="25">
        <f t="shared" si="25"/>
        <v>306</v>
      </c>
    </row>
    <row r="417" spans="1:4" ht="12.75">
      <c r="A417" s="122" t="s">
        <v>85</v>
      </c>
      <c r="B417" s="40">
        <v>26</v>
      </c>
      <c r="C417" s="40">
        <v>148</v>
      </c>
      <c r="D417" s="25">
        <f t="shared" si="25"/>
        <v>174</v>
      </c>
    </row>
    <row r="418" spans="1:4" ht="12.75">
      <c r="A418" s="122" t="s">
        <v>86</v>
      </c>
      <c r="B418" s="40">
        <v>5</v>
      </c>
      <c r="C418" s="40">
        <v>153</v>
      </c>
      <c r="D418" s="25">
        <f t="shared" si="25"/>
        <v>158</v>
      </c>
    </row>
    <row r="419" spans="1:4" ht="12.75">
      <c r="A419" s="122" t="s">
        <v>87</v>
      </c>
      <c r="B419" s="40">
        <v>28</v>
      </c>
      <c r="C419" s="40">
        <v>254</v>
      </c>
      <c r="D419" s="25">
        <f t="shared" si="25"/>
        <v>282</v>
      </c>
    </row>
    <row r="420" spans="1:4" ht="12.75">
      <c r="A420" s="122" t="s">
        <v>88</v>
      </c>
      <c r="B420" s="40">
        <v>34</v>
      </c>
      <c r="C420" s="40">
        <v>502</v>
      </c>
      <c r="D420" s="25">
        <f t="shared" si="25"/>
        <v>536</v>
      </c>
    </row>
    <row r="421" spans="1:4" ht="12.75">
      <c r="A421" s="122" t="s">
        <v>89</v>
      </c>
      <c r="B421" s="40">
        <v>29</v>
      </c>
      <c r="C421" s="40">
        <v>243</v>
      </c>
      <c r="D421" s="25">
        <f t="shared" si="25"/>
        <v>272</v>
      </c>
    </row>
    <row r="422" spans="1:4" ht="12.75">
      <c r="A422" s="122" t="s">
        <v>90</v>
      </c>
      <c r="B422" s="40">
        <v>16</v>
      </c>
      <c r="C422" s="40">
        <v>115</v>
      </c>
      <c r="D422" s="25">
        <f t="shared" si="25"/>
        <v>131</v>
      </c>
    </row>
    <row r="423" spans="1:4" ht="12.75">
      <c r="A423" s="122" t="s">
        <v>91</v>
      </c>
      <c r="B423" s="40"/>
      <c r="C423" s="40">
        <v>6</v>
      </c>
      <c r="D423" s="25">
        <f t="shared" si="25"/>
        <v>6</v>
      </c>
    </row>
    <row r="424" spans="1:4" ht="12.75">
      <c r="A424" s="24" t="s">
        <v>2</v>
      </c>
      <c r="B424" s="14">
        <f>SUM(B407:B423)</f>
        <v>209</v>
      </c>
      <c r="C424" s="14">
        <f>SUM(C407:C423)</f>
        <v>3244</v>
      </c>
      <c r="D424" s="25">
        <f>SUM(D407:D423)</f>
        <v>3453</v>
      </c>
    </row>
    <row r="425" spans="1:4" ht="12.75">
      <c r="A425" s="24" t="s">
        <v>3</v>
      </c>
      <c r="B425" s="7">
        <f>B424/D424</f>
        <v>0.06052707790327252</v>
      </c>
      <c r="C425" s="7">
        <f>C424/D424</f>
        <v>0.9394729220967275</v>
      </c>
      <c r="D425" s="100"/>
    </row>
    <row r="426" ht="13.5">
      <c r="A426" s="33" t="s">
        <v>298</v>
      </c>
    </row>
    <row r="427" ht="13.5">
      <c r="A427" s="33" t="s">
        <v>300</v>
      </c>
    </row>
    <row r="428" ht="12.75">
      <c r="A428" s="21"/>
    </row>
  </sheetData>
  <mergeCells count="10">
    <mergeCell ref="B334:D334"/>
    <mergeCell ref="E288:H288"/>
    <mergeCell ref="A1:H1"/>
    <mergeCell ref="A214:H214"/>
    <mergeCell ref="E74:H74"/>
    <mergeCell ref="G289:H289"/>
    <mergeCell ref="E289:F289"/>
    <mergeCell ref="B26:D26"/>
    <mergeCell ref="B240:D240"/>
    <mergeCell ref="B288:D288"/>
  </mergeCells>
  <printOptions horizontalCentered="1" verticalCentered="1"/>
  <pageMargins left="0.75" right="0.75" top="0.75" bottom="1" header="0.5" footer="0.5"/>
  <pageSetup horizontalDpi="600" verticalDpi="600" orientation="landscape" scale="75" r:id="rId1"/>
  <headerFooter alignWithMargins="0">
    <oddHeader>&amp;C&amp;"Arial Black,Regular"2006 Annual Survey Results</oddHeader>
    <oddFooter>&amp;L&amp;"Arial Black,Regular"&amp;9Note: Percentages may not equal 100 because of rounding.&amp;C&amp;"Arial Black,Regular"&amp;9&amp;D&amp;R&amp;"Arial Black,Regular"&amp;9Undergraduate Programs/&amp;P of &amp;N/</oddFooter>
  </headerFooter>
  <rowBreaks count="8" manualBreakCount="8">
    <brk id="47" max="7" man="1"/>
    <brk id="95" max="7" man="1"/>
    <brk id="141" max="7" man="1"/>
    <brk id="189" max="7" man="1"/>
    <brk id="238" max="7" man="1"/>
    <brk id="284" max="7" man="1"/>
    <brk id="331" max="7" man="1"/>
    <brk id="379" max="7" man="1"/>
  </rowBreaks>
  <ignoredErrors>
    <ignoredError sqref="F9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549"/>
  <sheetViews>
    <sheetView workbookViewId="0" topLeftCell="A1">
      <selection activeCell="A1" sqref="A1:H1"/>
    </sheetView>
  </sheetViews>
  <sheetFormatPr defaultColWidth="9.140625" defaultRowHeight="12.75"/>
  <cols>
    <col min="1" max="1" width="24.00390625" style="231" customWidth="1"/>
    <col min="2" max="2" width="13.00390625" style="231" customWidth="1"/>
    <col min="3" max="3" width="12.421875" style="231" customWidth="1"/>
    <col min="4" max="4" width="13.421875" style="231" customWidth="1"/>
    <col min="5" max="5" width="11.28125" style="231" customWidth="1"/>
    <col min="6" max="6" width="10.57421875" style="231" customWidth="1"/>
    <col min="7" max="8" width="9.140625" style="231" customWidth="1"/>
    <col min="9" max="9" width="10.28125" style="231" customWidth="1"/>
    <col min="10" max="16384" width="9.140625" style="231" customWidth="1"/>
  </cols>
  <sheetData>
    <row r="1" spans="1:8" ht="12.75">
      <c r="A1" s="228" t="s">
        <v>28</v>
      </c>
      <c r="B1" s="229"/>
      <c r="C1" s="229"/>
      <c r="D1" s="229"/>
      <c r="E1" s="229"/>
      <c r="F1" s="229"/>
      <c r="G1" s="229"/>
      <c r="H1" s="230"/>
    </row>
    <row r="3" spans="1:5" ht="12.75">
      <c r="A3" s="232" t="s">
        <v>198</v>
      </c>
      <c r="B3" s="233"/>
      <c r="C3" s="233"/>
      <c r="D3" s="234"/>
      <c r="E3" s="235"/>
    </row>
    <row r="4" spans="1:5" s="241" customFormat="1" ht="13.5">
      <c r="A4" s="236" t="s">
        <v>211</v>
      </c>
      <c r="B4" s="237"/>
      <c r="C4" s="238"/>
      <c r="D4" s="239"/>
      <c r="E4" s="240"/>
    </row>
    <row r="5" spans="1:6" ht="24">
      <c r="A5" s="241"/>
      <c r="B5" s="16" t="s">
        <v>15</v>
      </c>
      <c r="C5" s="16" t="s">
        <v>16</v>
      </c>
      <c r="D5" s="17" t="s">
        <v>2</v>
      </c>
      <c r="E5" s="242" t="s">
        <v>186</v>
      </c>
      <c r="F5" s="243"/>
    </row>
    <row r="6" spans="1:6" ht="12.75">
      <c r="A6" s="244" t="s">
        <v>75</v>
      </c>
      <c r="B6" s="231">
        <v>1</v>
      </c>
      <c r="C6" s="231">
        <v>4</v>
      </c>
      <c r="D6" s="13">
        <f aca="true" t="shared" si="0" ref="D6:D22">SUM(B6:C6)</f>
        <v>5</v>
      </c>
      <c r="E6" s="245">
        <v>70</v>
      </c>
      <c r="F6" s="246"/>
    </row>
    <row r="7" spans="1:6" ht="12.75">
      <c r="A7" s="244" t="s">
        <v>76</v>
      </c>
      <c r="C7" s="231">
        <v>4</v>
      </c>
      <c r="D7" s="13">
        <f t="shared" si="0"/>
        <v>4</v>
      </c>
      <c r="E7" s="245"/>
      <c r="F7" s="246"/>
    </row>
    <row r="8" spans="1:6" ht="12.75">
      <c r="A8" s="244" t="s">
        <v>77</v>
      </c>
      <c r="C8" s="231">
        <v>2</v>
      </c>
      <c r="D8" s="13">
        <f t="shared" si="0"/>
        <v>2</v>
      </c>
      <c r="E8" s="245"/>
      <c r="F8" s="246"/>
    </row>
    <row r="9" spans="1:6" ht="12.75">
      <c r="A9" s="244" t="s">
        <v>78</v>
      </c>
      <c r="B9" s="231">
        <v>1</v>
      </c>
      <c r="C9" s="231">
        <v>10</v>
      </c>
      <c r="D9" s="13">
        <f t="shared" si="0"/>
        <v>11</v>
      </c>
      <c r="E9" s="245">
        <v>44</v>
      </c>
      <c r="F9" s="246"/>
    </row>
    <row r="10" spans="1:6" ht="12.75">
      <c r="A10" s="244" t="s">
        <v>79</v>
      </c>
      <c r="B10" s="231">
        <v>3</v>
      </c>
      <c r="C10" s="231">
        <v>7</v>
      </c>
      <c r="D10" s="13">
        <f t="shared" si="0"/>
        <v>10</v>
      </c>
      <c r="E10" s="245">
        <v>34</v>
      </c>
      <c r="F10" s="246"/>
    </row>
    <row r="11" spans="1:6" ht="12.75">
      <c r="A11" s="244" t="s">
        <v>80</v>
      </c>
      <c r="B11" s="231">
        <v>1</v>
      </c>
      <c r="C11" s="231">
        <v>3</v>
      </c>
      <c r="D11" s="13">
        <f t="shared" si="0"/>
        <v>4</v>
      </c>
      <c r="E11" s="245">
        <v>12</v>
      </c>
      <c r="F11" s="246"/>
    </row>
    <row r="12" spans="1:6" ht="12.75">
      <c r="A12" s="244" t="s">
        <v>81</v>
      </c>
      <c r="C12" s="231">
        <v>4</v>
      </c>
      <c r="D12" s="13">
        <f t="shared" si="0"/>
        <v>4</v>
      </c>
      <c r="E12" s="245"/>
      <c r="F12" s="246"/>
    </row>
    <row r="13" spans="1:6" ht="12.75">
      <c r="A13" s="244" t="s">
        <v>82</v>
      </c>
      <c r="C13" s="231">
        <v>5</v>
      </c>
      <c r="D13" s="13">
        <f t="shared" si="0"/>
        <v>5</v>
      </c>
      <c r="E13" s="245"/>
      <c r="F13" s="246"/>
    </row>
    <row r="14" spans="1:6" ht="12.75">
      <c r="A14" s="244" t="s">
        <v>83</v>
      </c>
      <c r="B14" s="231">
        <v>2</v>
      </c>
      <c r="C14" s="231">
        <v>4</v>
      </c>
      <c r="D14" s="13">
        <f t="shared" si="0"/>
        <v>6</v>
      </c>
      <c r="E14" s="245">
        <v>35</v>
      </c>
      <c r="F14" s="246"/>
    </row>
    <row r="15" spans="1:6" ht="12.75">
      <c r="A15" s="244" t="s">
        <v>84</v>
      </c>
      <c r="B15" s="231">
        <v>3</v>
      </c>
      <c r="C15" s="231">
        <v>2</v>
      </c>
      <c r="D15" s="13">
        <f t="shared" si="0"/>
        <v>5</v>
      </c>
      <c r="E15" s="245">
        <v>75</v>
      </c>
      <c r="F15" s="246"/>
    </row>
    <row r="16" spans="1:6" ht="12.75">
      <c r="A16" s="244" t="s">
        <v>85</v>
      </c>
      <c r="C16" s="231">
        <v>3</v>
      </c>
      <c r="D16" s="13">
        <f t="shared" si="0"/>
        <v>3</v>
      </c>
      <c r="E16" s="245"/>
      <c r="F16" s="246"/>
    </row>
    <row r="17" spans="1:6" ht="12.75">
      <c r="A17" s="244" t="s">
        <v>86</v>
      </c>
      <c r="B17" s="231">
        <v>1</v>
      </c>
      <c r="C17" s="231">
        <v>2</v>
      </c>
      <c r="D17" s="13">
        <f t="shared" si="0"/>
        <v>3</v>
      </c>
      <c r="E17" s="245">
        <v>21</v>
      </c>
      <c r="F17" s="246"/>
    </row>
    <row r="18" spans="1:6" ht="12.75">
      <c r="A18" s="244" t="s">
        <v>87</v>
      </c>
      <c r="B18" s="231">
        <v>6</v>
      </c>
      <c r="C18" s="231">
        <v>7</v>
      </c>
      <c r="D18" s="13">
        <f t="shared" si="0"/>
        <v>13</v>
      </c>
      <c r="E18" s="245">
        <v>99</v>
      </c>
      <c r="F18" s="246"/>
    </row>
    <row r="19" spans="1:6" ht="12.75">
      <c r="A19" s="244" t="s">
        <v>88</v>
      </c>
      <c r="B19" s="231">
        <v>3</v>
      </c>
      <c r="C19" s="231">
        <v>12</v>
      </c>
      <c r="D19" s="13">
        <f t="shared" si="0"/>
        <v>15</v>
      </c>
      <c r="E19" s="245">
        <v>87</v>
      </c>
      <c r="F19" s="246"/>
    </row>
    <row r="20" spans="1:6" ht="12.75">
      <c r="A20" s="244" t="s">
        <v>89</v>
      </c>
      <c r="B20" s="231">
        <v>2</v>
      </c>
      <c r="C20" s="231">
        <v>5</v>
      </c>
      <c r="D20" s="13">
        <f t="shared" si="0"/>
        <v>7</v>
      </c>
      <c r="E20" s="245">
        <v>51</v>
      </c>
      <c r="F20" s="246"/>
    </row>
    <row r="21" spans="1:6" ht="12.75">
      <c r="A21" s="244" t="s">
        <v>90</v>
      </c>
      <c r="C21" s="231">
        <v>2</v>
      </c>
      <c r="D21" s="13">
        <f t="shared" si="0"/>
        <v>2</v>
      </c>
      <c r="E21" s="245">
        <v>4</v>
      </c>
      <c r="F21" s="246"/>
    </row>
    <row r="22" spans="1:6" ht="12.75">
      <c r="A22" s="244" t="s">
        <v>91</v>
      </c>
      <c r="C22" s="231">
        <v>1</v>
      </c>
      <c r="D22" s="13">
        <f t="shared" si="0"/>
        <v>1</v>
      </c>
      <c r="E22" s="245"/>
      <c r="F22" s="246"/>
    </row>
    <row r="23" spans="1:6" ht="12.75">
      <c r="A23" s="23" t="s">
        <v>2</v>
      </c>
      <c r="B23" s="6">
        <f>SUM(B6:B22)</f>
        <v>23</v>
      </c>
      <c r="C23" s="6">
        <f>SUM(C6:C22)</f>
        <v>77</v>
      </c>
      <c r="D23" s="13">
        <f>SUM(D6:D22)</f>
        <v>100</v>
      </c>
      <c r="E23" s="247">
        <f>SUM(E6:E22)</f>
        <v>532</v>
      </c>
      <c r="F23" s="246"/>
    </row>
    <row r="24" spans="1:6" ht="12.75">
      <c r="A24" s="23" t="s">
        <v>3</v>
      </c>
      <c r="B24" s="7">
        <f>B23/D23</f>
        <v>0.23</v>
      </c>
      <c r="C24" s="7">
        <f>C23/D23</f>
        <v>0.77</v>
      </c>
      <c r="D24" s="7"/>
      <c r="E24" s="248"/>
      <c r="F24" s="249"/>
    </row>
    <row r="25" spans="1:4" ht="12.75">
      <c r="A25" s="250"/>
      <c r="B25" s="250"/>
      <c r="C25" s="250"/>
      <c r="D25" s="250"/>
    </row>
    <row r="26" spans="1:5" ht="12.75">
      <c r="A26" s="251" t="s">
        <v>187</v>
      </c>
      <c r="B26" s="127"/>
      <c r="C26" s="127"/>
      <c r="D26" s="127"/>
      <c r="E26" s="235"/>
    </row>
    <row r="27" spans="1:5" ht="12.75">
      <c r="A27" s="252" t="s">
        <v>211</v>
      </c>
      <c r="B27" s="127"/>
      <c r="C27" s="127"/>
      <c r="D27" s="127"/>
      <c r="E27" s="253"/>
    </row>
    <row r="28" spans="1:5" ht="12.75">
      <c r="A28" s="12"/>
      <c r="B28" s="254" t="s">
        <v>261</v>
      </c>
      <c r="C28" s="109"/>
      <c r="D28" s="109"/>
      <c r="E28" s="255"/>
    </row>
    <row r="29" spans="2:4" ht="12.75">
      <c r="B29" s="256" t="s">
        <v>15</v>
      </c>
      <c r="C29" s="256" t="s">
        <v>16</v>
      </c>
      <c r="D29" s="17" t="s">
        <v>2</v>
      </c>
    </row>
    <row r="30" spans="1:4" ht="12.75">
      <c r="A30" s="244" t="s">
        <v>75</v>
      </c>
      <c r="B30" s="51">
        <v>4</v>
      </c>
      <c r="C30" s="257">
        <v>1</v>
      </c>
      <c r="D30" s="13">
        <f aca="true" t="shared" si="1" ref="D30:D47">SUM(B30,C30)</f>
        <v>5</v>
      </c>
    </row>
    <row r="31" spans="1:4" ht="12.75">
      <c r="A31" s="244" t="s">
        <v>76</v>
      </c>
      <c r="B31" s="51">
        <v>4</v>
      </c>
      <c r="C31" s="257"/>
      <c r="D31" s="13">
        <f t="shared" si="1"/>
        <v>4</v>
      </c>
    </row>
    <row r="32" spans="1:4" ht="12.75">
      <c r="A32" s="244" t="s">
        <v>77</v>
      </c>
      <c r="B32" s="51">
        <v>1</v>
      </c>
      <c r="C32" s="257">
        <v>1</v>
      </c>
      <c r="D32" s="13">
        <f t="shared" si="1"/>
        <v>2</v>
      </c>
    </row>
    <row r="33" spans="1:4" ht="12.75">
      <c r="A33" s="244" t="s">
        <v>78</v>
      </c>
      <c r="B33" s="51">
        <v>11</v>
      </c>
      <c r="C33" s="257"/>
      <c r="D33" s="13">
        <f t="shared" si="1"/>
        <v>11</v>
      </c>
    </row>
    <row r="34" spans="1:4" ht="12.75">
      <c r="A34" s="244" t="s">
        <v>79</v>
      </c>
      <c r="B34" s="51">
        <v>7</v>
      </c>
      <c r="C34" s="257">
        <v>3</v>
      </c>
      <c r="D34" s="13">
        <f t="shared" si="1"/>
        <v>10</v>
      </c>
    </row>
    <row r="35" spans="1:4" ht="12.75">
      <c r="A35" s="244" t="s">
        <v>80</v>
      </c>
      <c r="B35" s="51">
        <v>3</v>
      </c>
      <c r="C35" s="257">
        <v>1</v>
      </c>
      <c r="D35" s="13">
        <f t="shared" si="1"/>
        <v>4</v>
      </c>
    </row>
    <row r="36" spans="1:4" ht="12.75">
      <c r="A36" s="244" t="s">
        <v>81</v>
      </c>
      <c r="B36" s="51">
        <v>4</v>
      </c>
      <c r="C36" s="257"/>
      <c r="D36" s="13">
        <f t="shared" si="1"/>
        <v>4</v>
      </c>
    </row>
    <row r="37" spans="1:4" ht="12.75">
      <c r="A37" s="244" t="s">
        <v>82</v>
      </c>
      <c r="B37" s="51">
        <v>4</v>
      </c>
      <c r="C37" s="257">
        <v>1</v>
      </c>
      <c r="D37" s="13">
        <f t="shared" si="1"/>
        <v>5</v>
      </c>
    </row>
    <row r="38" spans="1:4" ht="12.75">
      <c r="A38" s="244" t="s">
        <v>83</v>
      </c>
      <c r="B38" s="51">
        <v>4</v>
      </c>
      <c r="C38" s="257">
        <v>2</v>
      </c>
      <c r="D38" s="13">
        <f t="shared" si="1"/>
        <v>6</v>
      </c>
    </row>
    <row r="39" spans="1:4" ht="12.75">
      <c r="A39" s="244" t="s">
        <v>84</v>
      </c>
      <c r="B39" s="51">
        <v>5</v>
      </c>
      <c r="C39" s="257"/>
      <c r="D39" s="13">
        <f t="shared" si="1"/>
        <v>5</v>
      </c>
    </row>
    <row r="40" spans="1:4" ht="12.75">
      <c r="A40" s="244" t="s">
        <v>85</v>
      </c>
      <c r="B40" s="51">
        <v>3</v>
      </c>
      <c r="C40" s="257"/>
      <c r="D40" s="13">
        <f t="shared" si="1"/>
        <v>3</v>
      </c>
    </row>
    <row r="41" spans="1:4" ht="12.75">
      <c r="A41" s="244" t="s">
        <v>86</v>
      </c>
      <c r="B41" s="51">
        <v>2</v>
      </c>
      <c r="C41" s="257">
        <v>1</v>
      </c>
      <c r="D41" s="13">
        <f t="shared" si="1"/>
        <v>3</v>
      </c>
    </row>
    <row r="42" spans="1:4" ht="12.75">
      <c r="A42" s="244" t="s">
        <v>87</v>
      </c>
      <c r="B42" s="51">
        <v>10</v>
      </c>
      <c r="C42" s="257">
        <v>3</v>
      </c>
      <c r="D42" s="13">
        <f t="shared" si="1"/>
        <v>13</v>
      </c>
    </row>
    <row r="43" spans="1:4" ht="12.75">
      <c r="A43" s="244" t="s">
        <v>88</v>
      </c>
      <c r="B43" s="51">
        <v>11</v>
      </c>
      <c r="C43" s="257">
        <v>4</v>
      </c>
      <c r="D43" s="13">
        <f t="shared" si="1"/>
        <v>15</v>
      </c>
    </row>
    <row r="44" spans="1:4" ht="12.75">
      <c r="A44" s="244" t="s">
        <v>89</v>
      </c>
      <c r="B44" s="51">
        <v>6</v>
      </c>
      <c r="C44" s="257">
        <v>1</v>
      </c>
      <c r="D44" s="13">
        <f t="shared" si="1"/>
        <v>7</v>
      </c>
    </row>
    <row r="45" spans="1:4" ht="12.75">
      <c r="A45" s="244" t="s">
        <v>90</v>
      </c>
      <c r="B45" s="51">
        <v>1</v>
      </c>
      <c r="C45" s="257">
        <v>1</v>
      </c>
      <c r="D45" s="13">
        <f t="shared" si="1"/>
        <v>2</v>
      </c>
    </row>
    <row r="46" spans="1:4" ht="12.75">
      <c r="A46" s="244" t="s">
        <v>91</v>
      </c>
      <c r="B46" s="51">
        <v>1</v>
      </c>
      <c r="C46" s="257"/>
      <c r="D46" s="13">
        <f t="shared" si="1"/>
        <v>1</v>
      </c>
    </row>
    <row r="47" spans="1:4" ht="12.75">
      <c r="A47" s="23" t="s">
        <v>2</v>
      </c>
      <c r="B47" s="103">
        <f>SUM(B30:B46)</f>
        <v>81</v>
      </c>
      <c r="C47" s="103">
        <f>SUM(C30:C46)</f>
        <v>19</v>
      </c>
      <c r="D47" s="13">
        <f t="shared" si="1"/>
        <v>100</v>
      </c>
    </row>
    <row r="48" spans="1:5" ht="12.75">
      <c r="A48" s="258" t="s">
        <v>3</v>
      </c>
      <c r="B48" s="259">
        <f>B47/D47</f>
        <v>0.81</v>
      </c>
      <c r="C48" s="12"/>
      <c r="D48" s="259">
        <f>C47/D47</f>
        <v>0.19</v>
      </c>
      <c r="E48" s="250"/>
    </row>
    <row r="49" spans="1:6" ht="12.75">
      <c r="A49" s="260"/>
      <c r="B49" s="260"/>
      <c r="C49" s="260"/>
      <c r="D49" s="260"/>
      <c r="E49" s="260"/>
      <c r="F49" s="235"/>
    </row>
    <row r="50" spans="1:6" ht="12.75">
      <c r="A50" s="251" t="s">
        <v>188</v>
      </c>
      <c r="B50" s="260"/>
      <c r="C50" s="260"/>
      <c r="D50" s="260"/>
      <c r="E50" s="260"/>
      <c r="F50" s="235"/>
    </row>
    <row r="51" spans="1:6" s="241" customFormat="1" ht="13.5">
      <c r="A51" s="236" t="s">
        <v>211</v>
      </c>
      <c r="B51" s="261"/>
      <c r="C51" s="261"/>
      <c r="D51" s="261"/>
      <c r="E51" s="261"/>
      <c r="F51" s="262"/>
    </row>
    <row r="52" spans="1:7" ht="30" customHeight="1">
      <c r="A52" s="263"/>
      <c r="B52" s="264" t="s">
        <v>146</v>
      </c>
      <c r="C52" s="265" t="s">
        <v>145</v>
      </c>
      <c r="D52" s="265" t="s">
        <v>143</v>
      </c>
      <c r="E52" s="266" t="s">
        <v>144</v>
      </c>
      <c r="F52" s="267" t="s">
        <v>207</v>
      </c>
      <c r="G52" s="235"/>
    </row>
    <row r="53" spans="1:7" ht="12.75">
      <c r="A53" s="268" t="s">
        <v>75</v>
      </c>
      <c r="B53" s="231">
        <v>2</v>
      </c>
      <c r="D53" s="231">
        <v>3</v>
      </c>
      <c r="E53" s="269"/>
      <c r="F53" s="270">
        <f>SUM(B53:E53)</f>
        <v>5</v>
      </c>
      <c r="G53" s="235"/>
    </row>
    <row r="54" spans="1:7" ht="12.75">
      <c r="A54" s="268" t="s">
        <v>76</v>
      </c>
      <c r="B54" s="231">
        <v>2</v>
      </c>
      <c r="C54" s="231">
        <v>1</v>
      </c>
      <c r="D54" s="231">
        <v>4</v>
      </c>
      <c r="E54" s="269"/>
      <c r="F54" s="270">
        <f>SUM(B54:E54)</f>
        <v>7</v>
      </c>
      <c r="G54" s="235"/>
    </row>
    <row r="55" spans="1:7" ht="12.75">
      <c r="A55" s="268" t="s">
        <v>77</v>
      </c>
      <c r="E55" s="269"/>
      <c r="F55" s="270"/>
      <c r="G55" s="235"/>
    </row>
    <row r="56" spans="1:7" ht="12.75">
      <c r="A56" s="268" t="s">
        <v>78</v>
      </c>
      <c r="B56" s="231">
        <v>3</v>
      </c>
      <c r="C56" s="231">
        <v>1</v>
      </c>
      <c r="D56" s="231">
        <v>7</v>
      </c>
      <c r="E56" s="269">
        <v>2</v>
      </c>
      <c r="F56" s="270">
        <f>SUM(B56:E56)</f>
        <v>13</v>
      </c>
      <c r="G56" s="235"/>
    </row>
    <row r="57" spans="1:7" ht="12.75">
      <c r="A57" s="268" t="s">
        <v>79</v>
      </c>
      <c r="B57" s="231">
        <v>3</v>
      </c>
      <c r="C57" s="231">
        <v>3</v>
      </c>
      <c r="D57" s="231">
        <v>4</v>
      </c>
      <c r="E57" s="269">
        <v>2</v>
      </c>
      <c r="F57" s="270">
        <f>SUM(B57:E57)</f>
        <v>12</v>
      </c>
      <c r="G57" s="235"/>
    </row>
    <row r="58" spans="1:7" ht="12.75">
      <c r="A58" s="268" t="s">
        <v>80</v>
      </c>
      <c r="B58" s="231">
        <v>1</v>
      </c>
      <c r="C58" s="231">
        <v>1</v>
      </c>
      <c r="D58" s="231">
        <v>2</v>
      </c>
      <c r="E58" s="269">
        <v>1</v>
      </c>
      <c r="F58" s="270">
        <f aca="true" t="shared" si="2" ref="F58:F70">SUM(B58:E58)</f>
        <v>5</v>
      </c>
      <c r="G58" s="235"/>
    </row>
    <row r="59" spans="1:7" ht="12.75">
      <c r="A59" s="268" t="s">
        <v>81</v>
      </c>
      <c r="D59" s="231">
        <v>1</v>
      </c>
      <c r="E59" s="269"/>
      <c r="F59" s="270">
        <f t="shared" si="2"/>
        <v>1</v>
      </c>
      <c r="G59" s="235"/>
    </row>
    <row r="60" spans="1:7" ht="12.75">
      <c r="A60" s="268" t="s">
        <v>82</v>
      </c>
      <c r="D60" s="231">
        <v>2</v>
      </c>
      <c r="E60" s="269"/>
      <c r="F60" s="270">
        <f t="shared" si="2"/>
        <v>2</v>
      </c>
      <c r="G60" s="235"/>
    </row>
    <row r="61" spans="1:7" ht="12.75">
      <c r="A61" s="268" t="s">
        <v>83</v>
      </c>
      <c r="B61" s="231">
        <v>3</v>
      </c>
      <c r="C61" s="231">
        <v>1</v>
      </c>
      <c r="D61" s="231">
        <v>4</v>
      </c>
      <c r="E61" s="269"/>
      <c r="F61" s="270">
        <f t="shared" si="2"/>
        <v>8</v>
      </c>
      <c r="G61" s="235"/>
    </row>
    <row r="62" spans="1:7" ht="12.75">
      <c r="A62" s="268" t="s">
        <v>84</v>
      </c>
      <c r="B62" s="231">
        <v>3</v>
      </c>
      <c r="C62" s="231">
        <v>2</v>
      </c>
      <c r="D62" s="231">
        <v>2</v>
      </c>
      <c r="E62" s="269">
        <v>2</v>
      </c>
      <c r="F62" s="270">
        <f t="shared" si="2"/>
        <v>9</v>
      </c>
      <c r="G62" s="235"/>
    </row>
    <row r="63" spans="1:7" ht="12.75">
      <c r="A63" s="268" t="s">
        <v>85</v>
      </c>
      <c r="C63" s="231">
        <v>1</v>
      </c>
      <c r="D63" s="231">
        <v>2</v>
      </c>
      <c r="E63" s="269"/>
      <c r="F63" s="270">
        <f t="shared" si="2"/>
        <v>3</v>
      </c>
      <c r="G63" s="235"/>
    </row>
    <row r="64" spans="1:7" ht="12.75">
      <c r="A64" s="268" t="s">
        <v>86</v>
      </c>
      <c r="B64" s="231">
        <v>1</v>
      </c>
      <c r="C64" s="231">
        <v>1</v>
      </c>
      <c r="D64" s="231">
        <v>2</v>
      </c>
      <c r="E64" s="269"/>
      <c r="F64" s="270">
        <f t="shared" si="2"/>
        <v>4</v>
      </c>
      <c r="G64" s="235"/>
    </row>
    <row r="65" spans="1:7" ht="12.75">
      <c r="A65" s="268" t="s">
        <v>87</v>
      </c>
      <c r="B65" s="231">
        <v>3</v>
      </c>
      <c r="C65" s="231">
        <v>5</v>
      </c>
      <c r="D65" s="231">
        <v>4</v>
      </c>
      <c r="E65" s="269">
        <v>3</v>
      </c>
      <c r="F65" s="270">
        <f t="shared" si="2"/>
        <v>15</v>
      </c>
      <c r="G65" s="235"/>
    </row>
    <row r="66" spans="1:7" ht="12.75">
      <c r="A66" s="268" t="s">
        <v>88</v>
      </c>
      <c r="B66" s="231">
        <v>6</v>
      </c>
      <c r="C66" s="231">
        <v>3</v>
      </c>
      <c r="D66" s="231">
        <v>6</v>
      </c>
      <c r="E66" s="269">
        <v>2</v>
      </c>
      <c r="F66" s="270">
        <f t="shared" si="2"/>
        <v>17</v>
      </c>
      <c r="G66" s="235"/>
    </row>
    <row r="67" spans="1:7" ht="12.75">
      <c r="A67" s="268" t="s">
        <v>89</v>
      </c>
      <c r="B67" s="231">
        <v>4</v>
      </c>
      <c r="C67" s="231">
        <v>3</v>
      </c>
      <c r="D67" s="231">
        <v>3</v>
      </c>
      <c r="E67" s="269">
        <v>4</v>
      </c>
      <c r="F67" s="270">
        <f t="shared" si="2"/>
        <v>14</v>
      </c>
      <c r="G67" s="235"/>
    </row>
    <row r="68" spans="1:7" ht="12.75">
      <c r="A68" s="268" t="s">
        <v>90</v>
      </c>
      <c r="B68" s="231">
        <v>1</v>
      </c>
      <c r="C68" s="231">
        <v>1</v>
      </c>
      <c r="D68" s="231">
        <v>1</v>
      </c>
      <c r="E68" s="269">
        <v>1</v>
      </c>
      <c r="F68" s="270">
        <f t="shared" si="2"/>
        <v>4</v>
      </c>
      <c r="G68" s="235"/>
    </row>
    <row r="69" spans="1:7" ht="12.75">
      <c r="A69" s="268" t="s">
        <v>91</v>
      </c>
      <c r="E69" s="269"/>
      <c r="F69" s="270">
        <v>0</v>
      </c>
      <c r="G69" s="235"/>
    </row>
    <row r="70" spans="1:7" ht="12.75">
      <c r="A70" s="24" t="s">
        <v>2</v>
      </c>
      <c r="B70" s="6">
        <f>SUM(B53:B69)</f>
        <v>32</v>
      </c>
      <c r="C70" s="6">
        <f>SUM(C53:C69)</f>
        <v>23</v>
      </c>
      <c r="D70" s="6">
        <f>SUM(D53:D69)</f>
        <v>47</v>
      </c>
      <c r="E70" s="77">
        <f>SUM(E53:E69)</f>
        <v>17</v>
      </c>
      <c r="F70" s="270">
        <f t="shared" si="2"/>
        <v>119</v>
      </c>
      <c r="G70" s="235"/>
    </row>
    <row r="71" spans="1:6" ht="12.75">
      <c r="A71" s="24" t="s">
        <v>3</v>
      </c>
      <c r="B71" s="7">
        <f>B70/F70</f>
        <v>0.2689075630252101</v>
      </c>
      <c r="C71" s="7">
        <f>C70/F70</f>
        <v>0.19327731092436976</v>
      </c>
      <c r="D71" s="7">
        <f>D70/F70</f>
        <v>0.3949579831932773</v>
      </c>
      <c r="E71" s="7">
        <f>E70/F70</f>
        <v>0.14285714285714285</v>
      </c>
      <c r="F71" s="271"/>
    </row>
    <row r="72" spans="1:5" ht="12.75">
      <c r="A72" s="6"/>
      <c r="B72" s="6"/>
      <c r="C72" s="6"/>
      <c r="D72" s="6"/>
      <c r="E72" s="6"/>
    </row>
    <row r="73" spans="1:7" ht="12.75">
      <c r="A73" s="21" t="s">
        <v>189</v>
      </c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96"/>
      <c r="F74" s="96"/>
      <c r="G74" s="96"/>
    </row>
    <row r="75" spans="1:8" ht="12.75">
      <c r="A75" s="23" t="s">
        <v>294</v>
      </c>
      <c r="B75" s="12"/>
      <c r="C75" s="12"/>
      <c r="D75" s="175"/>
      <c r="E75" s="272"/>
      <c r="F75" s="272"/>
      <c r="G75" s="272"/>
      <c r="H75" s="235"/>
    </row>
    <row r="76" spans="1:8" ht="12.75">
      <c r="A76" s="273" t="s">
        <v>211</v>
      </c>
      <c r="B76" s="12"/>
      <c r="C76" s="12"/>
      <c r="D76" s="127"/>
      <c r="E76" s="272"/>
      <c r="F76" s="272"/>
      <c r="G76" s="272"/>
      <c r="H76" s="235"/>
    </row>
    <row r="77" spans="1:8" ht="12.75">
      <c r="A77" s="12" t="s">
        <v>0</v>
      </c>
      <c r="B77" s="16" t="s">
        <v>295</v>
      </c>
      <c r="C77" s="111" t="s">
        <v>296</v>
      </c>
      <c r="D77" s="17" t="s">
        <v>2</v>
      </c>
      <c r="E77" s="274" t="s">
        <v>18</v>
      </c>
      <c r="F77" s="275"/>
      <c r="G77" s="276" t="s">
        <v>192</v>
      </c>
      <c r="H77" s="235"/>
    </row>
    <row r="78" spans="1:8" ht="12.75">
      <c r="A78" s="277" t="s">
        <v>75</v>
      </c>
      <c r="B78" s="278">
        <v>558</v>
      </c>
      <c r="C78" s="279">
        <v>266</v>
      </c>
      <c r="D78" s="101">
        <f>SUM(B78:C78)</f>
        <v>824</v>
      </c>
      <c r="E78" s="280">
        <v>136</v>
      </c>
      <c r="F78" s="140">
        <f>E78/D78</f>
        <v>0.1650485436893204</v>
      </c>
      <c r="G78" s="281">
        <v>6</v>
      </c>
      <c r="H78" s="235"/>
    </row>
    <row r="79" spans="1:8" ht="12.75">
      <c r="A79" s="277" t="s">
        <v>76</v>
      </c>
      <c r="B79" s="278">
        <v>139</v>
      </c>
      <c r="C79" s="279">
        <v>269</v>
      </c>
      <c r="D79" s="101">
        <f aca="true" t="shared" si="3" ref="D79:D93">SUM(B79:C79)</f>
        <v>408</v>
      </c>
      <c r="E79" s="280">
        <v>136</v>
      </c>
      <c r="F79" s="140">
        <f aca="true" t="shared" si="4" ref="F79:F93">E79/D79</f>
        <v>0.3333333333333333</v>
      </c>
      <c r="G79" s="281">
        <v>8</v>
      </c>
      <c r="H79" s="235"/>
    </row>
    <row r="80" spans="1:8" ht="12.75">
      <c r="A80" s="277" t="s">
        <v>77</v>
      </c>
      <c r="B80" s="278">
        <v>50</v>
      </c>
      <c r="C80" s="279">
        <v>258</v>
      </c>
      <c r="D80" s="101">
        <f t="shared" si="3"/>
        <v>308</v>
      </c>
      <c r="E80" s="280">
        <v>24</v>
      </c>
      <c r="F80" s="140">
        <f t="shared" si="4"/>
        <v>0.07792207792207792</v>
      </c>
      <c r="G80" s="281">
        <v>1</v>
      </c>
      <c r="H80" s="235"/>
    </row>
    <row r="81" spans="1:8" ht="12.75">
      <c r="A81" s="277" t="s">
        <v>78</v>
      </c>
      <c r="B81" s="278">
        <v>452</v>
      </c>
      <c r="C81" s="279">
        <v>893</v>
      </c>
      <c r="D81" s="101">
        <f t="shared" si="3"/>
        <v>1345</v>
      </c>
      <c r="E81" s="280">
        <v>450</v>
      </c>
      <c r="F81" s="140">
        <f t="shared" si="4"/>
        <v>0.3345724907063197</v>
      </c>
      <c r="G81" s="281">
        <v>9</v>
      </c>
      <c r="H81" s="235"/>
    </row>
    <row r="82" spans="1:8" ht="12.75">
      <c r="A82" s="277" t="s">
        <v>79</v>
      </c>
      <c r="B82" s="278">
        <v>377</v>
      </c>
      <c r="C82" s="279">
        <v>328</v>
      </c>
      <c r="D82" s="101">
        <f t="shared" si="3"/>
        <v>705</v>
      </c>
      <c r="E82" s="280">
        <v>273</v>
      </c>
      <c r="F82" s="140">
        <f t="shared" si="4"/>
        <v>0.3872340425531915</v>
      </c>
      <c r="G82" s="281">
        <v>14</v>
      </c>
      <c r="H82" s="235"/>
    </row>
    <row r="83" spans="1:8" ht="12.75">
      <c r="A83" s="277" t="s">
        <v>80</v>
      </c>
      <c r="B83" s="278">
        <v>104</v>
      </c>
      <c r="C83" s="279">
        <v>223</v>
      </c>
      <c r="D83" s="101">
        <f t="shared" si="3"/>
        <v>327</v>
      </c>
      <c r="E83" s="280">
        <v>122</v>
      </c>
      <c r="F83" s="140">
        <f t="shared" si="4"/>
        <v>0.3730886850152905</v>
      </c>
      <c r="G83" s="281">
        <v>41</v>
      </c>
      <c r="H83" s="235"/>
    </row>
    <row r="84" spans="1:8" ht="12.75">
      <c r="A84" s="277" t="s">
        <v>81</v>
      </c>
      <c r="B84" s="278">
        <v>185</v>
      </c>
      <c r="C84" s="279">
        <v>326</v>
      </c>
      <c r="D84" s="101">
        <f t="shared" si="3"/>
        <v>511</v>
      </c>
      <c r="E84" s="280">
        <v>179</v>
      </c>
      <c r="F84" s="140">
        <f t="shared" si="4"/>
        <v>0.350293542074364</v>
      </c>
      <c r="G84" s="281">
        <v>6</v>
      </c>
      <c r="H84" s="235"/>
    </row>
    <row r="85" spans="1:8" ht="12.75">
      <c r="A85" s="277" t="s">
        <v>82</v>
      </c>
      <c r="B85" s="278">
        <v>435</v>
      </c>
      <c r="C85" s="279">
        <v>428</v>
      </c>
      <c r="D85" s="101">
        <f t="shared" si="3"/>
        <v>863</v>
      </c>
      <c r="E85" s="280">
        <v>285</v>
      </c>
      <c r="F85" s="140">
        <f t="shared" si="4"/>
        <v>0.3302433371958285</v>
      </c>
      <c r="G85" s="281">
        <v>30</v>
      </c>
      <c r="H85" s="235"/>
    </row>
    <row r="86" spans="1:8" ht="12.75">
      <c r="A86" s="277" t="s">
        <v>83</v>
      </c>
      <c r="B86" s="278">
        <v>250</v>
      </c>
      <c r="C86" s="279">
        <v>140</v>
      </c>
      <c r="D86" s="101">
        <f t="shared" si="3"/>
        <v>390</v>
      </c>
      <c r="E86" s="280">
        <v>147</v>
      </c>
      <c r="F86" s="140">
        <f t="shared" si="4"/>
        <v>0.3769230769230769</v>
      </c>
      <c r="G86" s="281">
        <v>8</v>
      </c>
      <c r="H86" s="235"/>
    </row>
    <row r="87" spans="1:8" ht="12.75">
      <c r="A87" s="277" t="s">
        <v>84</v>
      </c>
      <c r="B87" s="278">
        <v>545</v>
      </c>
      <c r="C87" s="279">
        <v>264</v>
      </c>
      <c r="D87" s="101">
        <f t="shared" si="3"/>
        <v>809</v>
      </c>
      <c r="E87" s="280">
        <v>277</v>
      </c>
      <c r="F87" s="140">
        <f t="shared" si="4"/>
        <v>0.34239802224969096</v>
      </c>
      <c r="G87" s="281">
        <v>22</v>
      </c>
      <c r="H87" s="235"/>
    </row>
    <row r="88" spans="1:8" ht="12.75">
      <c r="A88" s="277" t="s">
        <v>85</v>
      </c>
      <c r="B88" s="278">
        <v>125</v>
      </c>
      <c r="C88" s="279">
        <v>185</v>
      </c>
      <c r="D88" s="101">
        <f t="shared" si="3"/>
        <v>310</v>
      </c>
      <c r="E88" s="280">
        <v>66</v>
      </c>
      <c r="F88" s="140">
        <f t="shared" si="4"/>
        <v>0.2129032258064516</v>
      </c>
      <c r="G88" s="281">
        <v>17</v>
      </c>
      <c r="H88" s="235"/>
    </row>
    <row r="89" spans="1:8" ht="12.75">
      <c r="A89" s="277" t="s">
        <v>86</v>
      </c>
      <c r="B89" s="278">
        <v>113</v>
      </c>
      <c r="C89" s="279">
        <v>180</v>
      </c>
      <c r="D89" s="101">
        <f t="shared" si="3"/>
        <v>293</v>
      </c>
      <c r="E89" s="280">
        <v>81</v>
      </c>
      <c r="F89" s="140">
        <f t="shared" si="4"/>
        <v>0.2764505119453925</v>
      </c>
      <c r="G89" s="281">
        <v>22</v>
      </c>
      <c r="H89" s="235"/>
    </row>
    <row r="90" spans="1:8" ht="12.75">
      <c r="A90" s="277" t="s">
        <v>87</v>
      </c>
      <c r="B90" s="278">
        <v>833</v>
      </c>
      <c r="C90" s="279">
        <v>454</v>
      </c>
      <c r="D90" s="101">
        <f t="shared" si="3"/>
        <v>1287</v>
      </c>
      <c r="E90" s="280">
        <v>602</v>
      </c>
      <c r="F90" s="140">
        <f t="shared" si="4"/>
        <v>0.4677544677544678</v>
      </c>
      <c r="G90" s="281">
        <v>111</v>
      </c>
      <c r="H90" s="235"/>
    </row>
    <row r="91" spans="1:8" ht="12.75">
      <c r="A91" s="277" t="s">
        <v>88</v>
      </c>
      <c r="B91" s="278">
        <v>542</v>
      </c>
      <c r="C91" s="279">
        <v>1272</v>
      </c>
      <c r="D91" s="101">
        <f t="shared" si="3"/>
        <v>1814</v>
      </c>
      <c r="E91" s="280">
        <v>735</v>
      </c>
      <c r="F91" s="140">
        <f t="shared" si="4"/>
        <v>0.4051819184123484</v>
      </c>
      <c r="G91" s="281">
        <v>43</v>
      </c>
      <c r="H91" s="235"/>
    </row>
    <row r="92" spans="1:8" ht="12.75">
      <c r="A92" s="277" t="s">
        <v>89</v>
      </c>
      <c r="B92" s="278">
        <v>393</v>
      </c>
      <c r="C92" s="279">
        <v>499</v>
      </c>
      <c r="D92" s="101">
        <f t="shared" si="3"/>
        <v>892</v>
      </c>
      <c r="E92" s="280">
        <v>470</v>
      </c>
      <c r="F92" s="140">
        <f t="shared" si="4"/>
        <v>0.5269058295964125</v>
      </c>
      <c r="G92" s="281">
        <v>51</v>
      </c>
      <c r="H92" s="235"/>
    </row>
    <row r="93" spans="1:8" ht="12.75">
      <c r="A93" s="277" t="s">
        <v>90</v>
      </c>
      <c r="B93" s="278">
        <v>75</v>
      </c>
      <c r="C93" s="279">
        <v>212</v>
      </c>
      <c r="D93" s="101">
        <f t="shared" si="3"/>
        <v>287</v>
      </c>
      <c r="E93" s="280">
        <v>114</v>
      </c>
      <c r="F93" s="140">
        <f t="shared" si="4"/>
        <v>0.397212543554007</v>
      </c>
      <c r="G93" s="281">
        <v>4</v>
      </c>
      <c r="H93" s="235"/>
    </row>
    <row r="94" spans="1:8" ht="12.75">
      <c r="A94" s="277" t="s">
        <v>91</v>
      </c>
      <c r="B94" s="278"/>
      <c r="C94" s="279"/>
      <c r="D94" s="101"/>
      <c r="E94" s="280"/>
      <c r="F94" s="140"/>
      <c r="G94" s="281"/>
      <c r="H94" s="235"/>
    </row>
    <row r="95" spans="1:8" ht="12.75">
      <c r="A95" s="282" t="s">
        <v>2</v>
      </c>
      <c r="B95" s="14">
        <f>SUM(B78:B94)</f>
        <v>5176</v>
      </c>
      <c r="C95" s="185">
        <f>SUM(C78:C94)</f>
        <v>6197</v>
      </c>
      <c r="D95" s="101">
        <f>SUM(D78:D94)</f>
        <v>11373</v>
      </c>
      <c r="E95" s="280">
        <f>SUM(E78:E94)</f>
        <v>4097</v>
      </c>
      <c r="F95" s="140">
        <f>E95/D95</f>
        <v>0.3602391629297459</v>
      </c>
      <c r="G95" s="283">
        <f>SUM(G78:G94)</f>
        <v>393</v>
      </c>
      <c r="H95" s="235"/>
    </row>
    <row r="96" spans="1:8" ht="12.75">
      <c r="A96" s="282" t="s">
        <v>3</v>
      </c>
      <c r="B96" s="7">
        <f>B95/D95</f>
        <v>0.45511298689879537</v>
      </c>
      <c r="C96" s="7">
        <f>C95/D95</f>
        <v>0.5448870131012046</v>
      </c>
      <c r="D96" s="284"/>
      <c r="E96" s="140">
        <f>E95/D95</f>
        <v>0.3602391629297459</v>
      </c>
      <c r="F96" s="59"/>
      <c r="G96" s="285">
        <f>G95/E95</f>
        <v>0.09592384671711009</v>
      </c>
      <c r="H96" s="235"/>
    </row>
    <row r="97" spans="5:7" ht="12.75">
      <c r="E97" s="271"/>
      <c r="F97" s="271"/>
      <c r="G97" s="271"/>
    </row>
    <row r="98" spans="1:9" ht="12.75">
      <c r="A98" s="23" t="s">
        <v>58</v>
      </c>
      <c r="B98" s="12"/>
      <c r="C98" s="12"/>
      <c r="D98" s="12"/>
      <c r="E98" s="12"/>
      <c r="F98" s="12"/>
      <c r="G98" s="12"/>
      <c r="H98" s="96"/>
      <c r="I98" s="250"/>
    </row>
    <row r="99" spans="1:9" ht="12.75">
      <c r="A99" s="273" t="s">
        <v>211</v>
      </c>
      <c r="B99" s="12"/>
      <c r="C99" s="12"/>
      <c r="D99" s="12"/>
      <c r="E99" s="12"/>
      <c r="F99" s="12"/>
      <c r="G99" s="12"/>
      <c r="H99" s="286"/>
      <c r="I99" s="234"/>
    </row>
    <row r="100" spans="1:8" s="290" customFormat="1" ht="33.75">
      <c r="A100" s="12" t="s">
        <v>0</v>
      </c>
      <c r="B100" s="153" t="s">
        <v>19</v>
      </c>
      <c r="C100" s="79" t="s">
        <v>20</v>
      </c>
      <c r="D100" s="287" t="s">
        <v>271</v>
      </c>
      <c r="E100" s="287" t="s">
        <v>21</v>
      </c>
      <c r="F100" s="287" t="s">
        <v>272</v>
      </c>
      <c r="G100" s="288" t="s">
        <v>127</v>
      </c>
      <c r="H100" s="289" t="s">
        <v>2</v>
      </c>
    </row>
    <row r="101" spans="1:8" ht="12.75">
      <c r="A101" s="291" t="s">
        <v>75</v>
      </c>
      <c r="B101" s="292">
        <v>6</v>
      </c>
      <c r="C101" s="292">
        <v>14</v>
      </c>
      <c r="D101" s="292">
        <v>159</v>
      </c>
      <c r="E101" s="292">
        <v>13</v>
      </c>
      <c r="F101" s="292">
        <v>626</v>
      </c>
      <c r="G101" s="293">
        <v>6</v>
      </c>
      <c r="H101" s="101">
        <f>SUM(B101:G101)</f>
        <v>824</v>
      </c>
    </row>
    <row r="102" spans="1:8" ht="12.75">
      <c r="A102" s="277" t="s">
        <v>76</v>
      </c>
      <c r="B102" s="278">
        <v>2</v>
      </c>
      <c r="C102" s="278">
        <v>2</v>
      </c>
      <c r="D102" s="278">
        <v>48</v>
      </c>
      <c r="E102" s="278">
        <v>3</v>
      </c>
      <c r="F102" s="278">
        <v>351</v>
      </c>
      <c r="G102" s="279">
        <v>2</v>
      </c>
      <c r="H102" s="101">
        <f aca="true" t="shared" si="5" ref="H102:H117">SUM(B102:G102)</f>
        <v>408</v>
      </c>
    </row>
    <row r="103" spans="1:8" ht="12.75">
      <c r="A103" s="277" t="s">
        <v>77</v>
      </c>
      <c r="B103" s="278">
        <v>1</v>
      </c>
      <c r="C103" s="278">
        <v>5</v>
      </c>
      <c r="D103" s="278">
        <v>36</v>
      </c>
      <c r="E103" s="278">
        <v>1</v>
      </c>
      <c r="F103" s="278">
        <v>188</v>
      </c>
      <c r="G103" s="279">
        <v>77</v>
      </c>
      <c r="H103" s="101">
        <f t="shared" si="5"/>
        <v>308</v>
      </c>
    </row>
    <row r="104" spans="1:8" ht="12.75">
      <c r="A104" s="277" t="s">
        <v>78</v>
      </c>
      <c r="B104" s="278">
        <v>6</v>
      </c>
      <c r="C104" s="278">
        <v>70</v>
      </c>
      <c r="D104" s="278">
        <v>232</v>
      </c>
      <c r="E104" s="278">
        <v>206</v>
      </c>
      <c r="F104" s="278">
        <v>774</v>
      </c>
      <c r="G104" s="279">
        <v>57</v>
      </c>
      <c r="H104" s="101">
        <f t="shared" si="5"/>
        <v>1345</v>
      </c>
    </row>
    <row r="105" spans="1:8" ht="12.75">
      <c r="A105" s="277" t="s">
        <v>79</v>
      </c>
      <c r="B105" s="278">
        <v>24</v>
      </c>
      <c r="C105" s="278">
        <v>14</v>
      </c>
      <c r="D105" s="278">
        <v>118</v>
      </c>
      <c r="E105" s="278">
        <v>10</v>
      </c>
      <c r="F105" s="278">
        <v>442</v>
      </c>
      <c r="G105" s="279">
        <v>9</v>
      </c>
      <c r="H105" s="101">
        <f t="shared" si="5"/>
        <v>617</v>
      </c>
    </row>
    <row r="106" spans="1:8" ht="12.75">
      <c r="A106" s="277" t="s">
        <v>80</v>
      </c>
      <c r="B106" s="278">
        <v>2</v>
      </c>
      <c r="C106" s="278">
        <v>2</v>
      </c>
      <c r="D106" s="278">
        <v>9</v>
      </c>
      <c r="E106" s="278">
        <v>2</v>
      </c>
      <c r="F106" s="278">
        <v>295</v>
      </c>
      <c r="G106" s="279">
        <v>17</v>
      </c>
      <c r="H106" s="101">
        <f t="shared" si="5"/>
        <v>327</v>
      </c>
    </row>
    <row r="107" spans="1:8" ht="12.75">
      <c r="A107" s="277" t="s">
        <v>81</v>
      </c>
      <c r="B107" s="278">
        <v>2</v>
      </c>
      <c r="C107" s="278">
        <v>5</v>
      </c>
      <c r="D107" s="278">
        <v>78</v>
      </c>
      <c r="E107" s="278">
        <v>8</v>
      </c>
      <c r="F107" s="278">
        <v>415</v>
      </c>
      <c r="G107" s="279">
        <v>3</v>
      </c>
      <c r="H107" s="101">
        <f t="shared" si="5"/>
        <v>511</v>
      </c>
    </row>
    <row r="108" spans="1:8" ht="12.75">
      <c r="A108" s="277" t="s">
        <v>82</v>
      </c>
      <c r="B108" s="278">
        <v>5</v>
      </c>
      <c r="C108" s="278">
        <v>60</v>
      </c>
      <c r="D108" s="278">
        <v>162</v>
      </c>
      <c r="E108" s="278">
        <v>27</v>
      </c>
      <c r="F108" s="278">
        <v>574</v>
      </c>
      <c r="G108" s="279">
        <v>22</v>
      </c>
      <c r="H108" s="101">
        <f t="shared" si="5"/>
        <v>850</v>
      </c>
    </row>
    <row r="109" spans="1:8" ht="12.75">
      <c r="A109" s="277" t="s">
        <v>83</v>
      </c>
      <c r="B109" s="278"/>
      <c r="C109" s="278">
        <v>3</v>
      </c>
      <c r="D109" s="278">
        <v>100</v>
      </c>
      <c r="E109" s="278">
        <v>4</v>
      </c>
      <c r="F109" s="278">
        <v>283</v>
      </c>
      <c r="G109" s="279"/>
      <c r="H109" s="101">
        <f t="shared" si="5"/>
        <v>390</v>
      </c>
    </row>
    <row r="110" spans="1:8" ht="12.75">
      <c r="A110" s="277" t="s">
        <v>84</v>
      </c>
      <c r="B110" s="278">
        <v>8</v>
      </c>
      <c r="C110" s="278">
        <v>15</v>
      </c>
      <c r="D110" s="278">
        <v>93</v>
      </c>
      <c r="E110" s="278">
        <v>5</v>
      </c>
      <c r="F110" s="278">
        <v>675</v>
      </c>
      <c r="G110" s="279">
        <v>13</v>
      </c>
      <c r="H110" s="101">
        <f t="shared" si="5"/>
        <v>809</v>
      </c>
    </row>
    <row r="111" spans="1:8" ht="12.75">
      <c r="A111" s="277" t="s">
        <v>85</v>
      </c>
      <c r="B111" s="278">
        <v>23</v>
      </c>
      <c r="C111" s="278">
        <v>6</v>
      </c>
      <c r="D111" s="278">
        <v>19</v>
      </c>
      <c r="E111" s="278">
        <v>3</v>
      </c>
      <c r="F111" s="278">
        <v>259</v>
      </c>
      <c r="G111" s="279">
        <v>2</v>
      </c>
      <c r="H111" s="101">
        <f t="shared" si="5"/>
        <v>312</v>
      </c>
    </row>
    <row r="112" spans="1:8" ht="12.75">
      <c r="A112" s="277" t="s">
        <v>86</v>
      </c>
      <c r="B112" s="278">
        <v>1</v>
      </c>
      <c r="C112" s="278">
        <v>6</v>
      </c>
      <c r="D112" s="278">
        <v>28</v>
      </c>
      <c r="E112" s="278">
        <v>3</v>
      </c>
      <c r="F112" s="278">
        <v>247</v>
      </c>
      <c r="G112" s="279">
        <v>8</v>
      </c>
      <c r="H112" s="101">
        <f t="shared" si="5"/>
        <v>293</v>
      </c>
    </row>
    <row r="113" spans="1:8" ht="12.75">
      <c r="A113" s="277" t="s">
        <v>87</v>
      </c>
      <c r="B113" s="278">
        <v>7</v>
      </c>
      <c r="C113" s="278">
        <v>18</v>
      </c>
      <c r="D113" s="278">
        <v>121</v>
      </c>
      <c r="E113" s="278">
        <v>15</v>
      </c>
      <c r="F113" s="278">
        <v>1084</v>
      </c>
      <c r="G113" s="279">
        <v>38</v>
      </c>
      <c r="H113" s="101">
        <f t="shared" si="5"/>
        <v>1283</v>
      </c>
    </row>
    <row r="114" spans="1:8" ht="12.75">
      <c r="A114" s="277" t="s">
        <v>88</v>
      </c>
      <c r="B114" s="278">
        <v>6</v>
      </c>
      <c r="C114" s="278">
        <v>71</v>
      </c>
      <c r="D114" s="278">
        <v>147</v>
      </c>
      <c r="E114" s="278">
        <v>262</v>
      </c>
      <c r="F114" s="278">
        <v>1032</v>
      </c>
      <c r="G114" s="279">
        <v>38</v>
      </c>
      <c r="H114" s="101">
        <f t="shared" si="5"/>
        <v>1556</v>
      </c>
    </row>
    <row r="115" spans="1:8" ht="12.75">
      <c r="A115" s="277" t="s">
        <v>89</v>
      </c>
      <c r="B115" s="278">
        <v>3</v>
      </c>
      <c r="C115" s="278">
        <v>44</v>
      </c>
      <c r="D115" s="278">
        <v>126</v>
      </c>
      <c r="E115" s="278">
        <v>20</v>
      </c>
      <c r="F115" s="278">
        <v>644</v>
      </c>
      <c r="G115" s="279">
        <v>38</v>
      </c>
      <c r="H115" s="101">
        <f t="shared" si="5"/>
        <v>875</v>
      </c>
    </row>
    <row r="116" spans="1:8" ht="12.75">
      <c r="A116" s="277" t="s">
        <v>90</v>
      </c>
      <c r="B116" s="278">
        <v>1</v>
      </c>
      <c r="C116" s="278">
        <v>1</v>
      </c>
      <c r="D116" s="278">
        <v>1</v>
      </c>
      <c r="E116" s="278">
        <v>1</v>
      </c>
      <c r="F116" s="278">
        <v>271</v>
      </c>
      <c r="G116" s="279">
        <v>12</v>
      </c>
      <c r="H116" s="101">
        <f t="shared" si="5"/>
        <v>287</v>
      </c>
    </row>
    <row r="117" spans="1:8" ht="12.75">
      <c r="A117" s="277" t="s">
        <v>91</v>
      </c>
      <c r="B117" s="278"/>
      <c r="C117" s="278">
        <v>2</v>
      </c>
      <c r="D117" s="278">
        <v>14</v>
      </c>
      <c r="E117" s="278">
        <v>2</v>
      </c>
      <c r="F117" s="278">
        <v>19</v>
      </c>
      <c r="G117" s="279">
        <v>11</v>
      </c>
      <c r="H117" s="101">
        <f t="shared" si="5"/>
        <v>48</v>
      </c>
    </row>
    <row r="118" spans="1:8" ht="12.75">
      <c r="A118" s="282" t="s">
        <v>2</v>
      </c>
      <c r="B118" s="14">
        <f aca="true" t="shared" si="6" ref="B118:G118">SUM(B101:B117)</f>
        <v>97</v>
      </c>
      <c r="C118" s="14">
        <f t="shared" si="6"/>
        <v>338</v>
      </c>
      <c r="D118" s="14">
        <f t="shared" si="6"/>
        <v>1491</v>
      </c>
      <c r="E118" s="14">
        <f t="shared" si="6"/>
        <v>585</v>
      </c>
      <c r="F118" s="14">
        <f t="shared" si="6"/>
        <v>8179</v>
      </c>
      <c r="G118" s="185">
        <f t="shared" si="6"/>
        <v>353</v>
      </c>
      <c r="H118" s="101">
        <f>SUM(B118:G118)</f>
        <v>11043</v>
      </c>
    </row>
    <row r="119" spans="1:8" ht="12.75">
      <c r="A119" s="282" t="s">
        <v>3</v>
      </c>
      <c r="B119" s="7">
        <f>B118/H118</f>
        <v>0.00878384496966404</v>
      </c>
      <c r="C119" s="7">
        <f>C118/H118</f>
        <v>0.03060762473965408</v>
      </c>
      <c r="D119" s="7">
        <f>D118/H118</f>
        <v>0.1350176582450421</v>
      </c>
      <c r="E119" s="7">
        <f>E118/H118</f>
        <v>0.05297473512632437</v>
      </c>
      <c r="F119" s="7">
        <f>F118/H118</f>
        <v>0.7406501856379607</v>
      </c>
      <c r="G119" s="7">
        <f>G118/H118</f>
        <v>0.0319659512813547</v>
      </c>
      <c r="H119" s="45">
        <f>SUM(B119:G119)</f>
        <v>1</v>
      </c>
    </row>
    <row r="121" spans="1:4" ht="12.75">
      <c r="A121" s="23" t="s">
        <v>59</v>
      </c>
      <c r="B121" s="12"/>
      <c r="C121" s="12"/>
      <c r="D121" s="12"/>
    </row>
    <row r="122" spans="1:5" ht="12.75">
      <c r="A122" s="273" t="s">
        <v>211</v>
      </c>
      <c r="B122" s="12"/>
      <c r="C122" s="12"/>
      <c r="D122" s="96"/>
      <c r="E122" s="250"/>
    </row>
    <row r="123" spans="1:6" ht="12.75">
      <c r="A123" s="12" t="s">
        <v>0</v>
      </c>
      <c r="B123" s="16" t="s">
        <v>22</v>
      </c>
      <c r="C123" s="111" t="s">
        <v>23</v>
      </c>
      <c r="D123" s="17" t="s">
        <v>2</v>
      </c>
      <c r="E123" s="17"/>
      <c r="F123" s="235"/>
    </row>
    <row r="124" spans="1:6" ht="12.75">
      <c r="A124" s="277" t="s">
        <v>75</v>
      </c>
      <c r="B124" s="278">
        <v>78</v>
      </c>
      <c r="C124" s="279">
        <v>746</v>
      </c>
      <c r="D124" s="101">
        <f>SUM(B124:C124)</f>
        <v>824</v>
      </c>
      <c r="E124" s="294"/>
      <c r="F124" s="235"/>
    </row>
    <row r="125" spans="1:6" ht="12.75">
      <c r="A125" s="277" t="s">
        <v>76</v>
      </c>
      <c r="B125" s="278">
        <v>99</v>
      </c>
      <c r="C125" s="279">
        <v>309</v>
      </c>
      <c r="D125" s="101">
        <f aca="true" t="shared" si="7" ref="D125:D140">SUM(B125:C125)</f>
        <v>408</v>
      </c>
      <c r="E125" s="294"/>
      <c r="F125" s="235"/>
    </row>
    <row r="126" spans="1:6" ht="12.75">
      <c r="A126" s="277" t="s">
        <v>77</v>
      </c>
      <c r="B126" s="278">
        <v>27</v>
      </c>
      <c r="C126" s="279">
        <v>281</v>
      </c>
      <c r="D126" s="101">
        <f t="shared" si="7"/>
        <v>308</v>
      </c>
      <c r="E126" s="294"/>
      <c r="F126" s="235"/>
    </row>
    <row r="127" spans="1:6" ht="12.75">
      <c r="A127" s="277" t="s">
        <v>78</v>
      </c>
      <c r="B127" s="278">
        <v>183</v>
      </c>
      <c r="C127" s="279">
        <v>1152</v>
      </c>
      <c r="D127" s="101">
        <f t="shared" si="7"/>
        <v>1335</v>
      </c>
      <c r="E127" s="294"/>
      <c r="F127" s="235"/>
    </row>
    <row r="128" spans="1:6" ht="12.75">
      <c r="A128" s="277" t="s">
        <v>79</v>
      </c>
      <c r="B128" s="278">
        <v>46</v>
      </c>
      <c r="C128" s="279">
        <v>555</v>
      </c>
      <c r="D128" s="101">
        <f t="shared" si="7"/>
        <v>601</v>
      </c>
      <c r="E128" s="294"/>
      <c r="F128" s="235"/>
    </row>
    <row r="129" spans="1:6" ht="12.75">
      <c r="A129" s="277" t="s">
        <v>80</v>
      </c>
      <c r="B129" s="278">
        <v>17</v>
      </c>
      <c r="C129" s="279">
        <v>310</v>
      </c>
      <c r="D129" s="101">
        <f t="shared" si="7"/>
        <v>327</v>
      </c>
      <c r="E129" s="294"/>
      <c r="F129" s="235"/>
    </row>
    <row r="130" spans="1:6" ht="12.75">
      <c r="A130" s="277" t="s">
        <v>81</v>
      </c>
      <c r="B130" s="278">
        <v>94</v>
      </c>
      <c r="C130" s="279">
        <v>417</v>
      </c>
      <c r="D130" s="101">
        <f t="shared" si="7"/>
        <v>511</v>
      </c>
      <c r="E130" s="294"/>
      <c r="F130" s="235"/>
    </row>
    <row r="131" spans="1:6" ht="12.75">
      <c r="A131" s="277" t="s">
        <v>82</v>
      </c>
      <c r="B131" s="278">
        <v>113</v>
      </c>
      <c r="C131" s="279">
        <v>750</v>
      </c>
      <c r="D131" s="101">
        <f t="shared" si="7"/>
        <v>863</v>
      </c>
      <c r="E131" s="294"/>
      <c r="F131" s="235"/>
    </row>
    <row r="132" spans="1:6" ht="12.75">
      <c r="A132" s="277" t="s">
        <v>83</v>
      </c>
      <c r="B132" s="278">
        <v>36</v>
      </c>
      <c r="C132" s="279">
        <v>354</v>
      </c>
      <c r="D132" s="101">
        <f t="shared" si="7"/>
        <v>390</v>
      </c>
      <c r="E132" s="294"/>
      <c r="F132" s="235"/>
    </row>
    <row r="133" spans="1:6" ht="12.75">
      <c r="A133" s="277" t="s">
        <v>84</v>
      </c>
      <c r="B133" s="278">
        <v>95</v>
      </c>
      <c r="C133" s="279">
        <v>714</v>
      </c>
      <c r="D133" s="101">
        <f t="shared" si="7"/>
        <v>809</v>
      </c>
      <c r="E133" s="294"/>
      <c r="F133" s="235"/>
    </row>
    <row r="134" spans="1:6" ht="12.75">
      <c r="A134" s="277" t="s">
        <v>85</v>
      </c>
      <c r="B134" s="278">
        <v>26</v>
      </c>
      <c r="C134" s="279">
        <v>297</v>
      </c>
      <c r="D134" s="101">
        <f t="shared" si="7"/>
        <v>323</v>
      </c>
      <c r="E134" s="294"/>
      <c r="F134" s="235"/>
    </row>
    <row r="135" spans="1:6" ht="12.75">
      <c r="A135" s="277" t="s">
        <v>86</v>
      </c>
      <c r="B135" s="278">
        <v>19</v>
      </c>
      <c r="C135" s="279">
        <v>274</v>
      </c>
      <c r="D135" s="101">
        <f t="shared" si="7"/>
        <v>293</v>
      </c>
      <c r="E135" s="294"/>
      <c r="F135" s="235"/>
    </row>
    <row r="136" spans="1:6" ht="12.75">
      <c r="A136" s="277" t="s">
        <v>87</v>
      </c>
      <c r="B136" s="278">
        <v>184</v>
      </c>
      <c r="C136" s="279">
        <v>1076</v>
      </c>
      <c r="D136" s="101">
        <f t="shared" si="7"/>
        <v>1260</v>
      </c>
      <c r="E136" s="294"/>
      <c r="F136" s="235"/>
    </row>
    <row r="137" spans="1:6" ht="12.75">
      <c r="A137" s="277" t="s">
        <v>88</v>
      </c>
      <c r="B137" s="278">
        <v>274</v>
      </c>
      <c r="C137" s="279">
        <v>1283</v>
      </c>
      <c r="D137" s="101">
        <f t="shared" si="7"/>
        <v>1557</v>
      </c>
      <c r="E137" s="294"/>
      <c r="F137" s="235"/>
    </row>
    <row r="138" spans="1:6" ht="12.75">
      <c r="A138" s="277" t="s">
        <v>89</v>
      </c>
      <c r="B138" s="278">
        <v>86</v>
      </c>
      <c r="C138" s="279">
        <v>808</v>
      </c>
      <c r="D138" s="101">
        <f t="shared" si="7"/>
        <v>894</v>
      </c>
      <c r="E138" s="294"/>
      <c r="F138" s="235"/>
    </row>
    <row r="139" spans="1:6" ht="12.75">
      <c r="A139" s="277" t="s">
        <v>90</v>
      </c>
      <c r="B139" s="278">
        <v>12</v>
      </c>
      <c r="C139" s="279">
        <v>275</v>
      </c>
      <c r="D139" s="101">
        <f t="shared" si="7"/>
        <v>287</v>
      </c>
      <c r="E139" s="294"/>
      <c r="F139" s="235"/>
    </row>
    <row r="140" spans="1:6" ht="12.75">
      <c r="A140" s="277" t="s">
        <v>91</v>
      </c>
      <c r="B140" s="278">
        <v>2</v>
      </c>
      <c r="C140" s="279">
        <v>46</v>
      </c>
      <c r="D140" s="101">
        <f t="shared" si="7"/>
        <v>48</v>
      </c>
      <c r="E140" s="294"/>
      <c r="F140" s="235"/>
    </row>
    <row r="141" spans="1:6" ht="12.75">
      <c r="A141" s="282" t="s">
        <v>2</v>
      </c>
      <c r="B141" s="14">
        <f>SUM(B124:B140)</f>
        <v>1391</v>
      </c>
      <c r="C141" s="185">
        <f>SUM(C124:C140)</f>
        <v>9647</v>
      </c>
      <c r="D141" s="101">
        <f>SUM(D124:D140)</f>
        <v>11038</v>
      </c>
      <c r="E141" s="294"/>
      <c r="F141" s="235"/>
    </row>
    <row r="142" spans="1:5" ht="12.75">
      <c r="A142" s="282" t="s">
        <v>3</v>
      </c>
      <c r="B142" s="7">
        <f>B141/D141</f>
        <v>0.126019206377967</v>
      </c>
      <c r="C142" s="7">
        <f>C141/D141</f>
        <v>0.873980793622033</v>
      </c>
      <c r="D142" s="271"/>
      <c r="E142" s="271"/>
    </row>
    <row r="144" spans="1:4" ht="12.75">
      <c r="A144" s="21" t="s">
        <v>307</v>
      </c>
      <c r="B144" s="12"/>
      <c r="C144" s="12"/>
      <c r="D144" s="12"/>
    </row>
    <row r="145" spans="1:4" ht="12.75">
      <c r="A145" s="252" t="s">
        <v>211</v>
      </c>
      <c r="B145" s="12"/>
      <c r="C145" s="12"/>
      <c r="D145" s="12"/>
    </row>
    <row r="146" spans="1:4" ht="12.75">
      <c r="A146" s="12"/>
      <c r="B146" s="16" t="s">
        <v>190</v>
      </c>
      <c r="C146" s="16" t="s">
        <v>191</v>
      </c>
      <c r="D146" s="295" t="s">
        <v>2</v>
      </c>
    </row>
    <row r="147" spans="1:4" ht="12.75">
      <c r="A147" s="244" t="s">
        <v>75</v>
      </c>
      <c r="B147" s="12">
        <v>5</v>
      </c>
      <c r="C147" s="231">
        <v>1</v>
      </c>
      <c r="D147" s="296">
        <f>SUM(B147:C147)</f>
        <v>6</v>
      </c>
    </row>
    <row r="148" spans="1:4" ht="12.75">
      <c r="A148" s="244" t="s">
        <v>76</v>
      </c>
      <c r="B148" s="12">
        <v>4</v>
      </c>
      <c r="D148" s="296">
        <f aca="true" t="shared" si="8" ref="D148:D163">SUM(B148:C148)</f>
        <v>4</v>
      </c>
    </row>
    <row r="149" spans="1:4" ht="12.75">
      <c r="A149" s="244" t="s">
        <v>77</v>
      </c>
      <c r="B149" s="12">
        <v>2</v>
      </c>
      <c r="D149" s="296">
        <f t="shared" si="8"/>
        <v>2</v>
      </c>
    </row>
    <row r="150" spans="1:4" ht="12.75">
      <c r="A150" s="244" t="s">
        <v>78</v>
      </c>
      <c r="B150" s="12">
        <v>7</v>
      </c>
      <c r="C150" s="231">
        <v>4</v>
      </c>
      <c r="D150" s="296">
        <f t="shared" si="8"/>
        <v>11</v>
      </c>
    </row>
    <row r="151" spans="1:4" ht="12.75">
      <c r="A151" s="244" t="s">
        <v>79</v>
      </c>
      <c r="B151" s="12">
        <v>7</v>
      </c>
      <c r="C151" s="231">
        <v>3</v>
      </c>
      <c r="D151" s="296">
        <f t="shared" si="8"/>
        <v>10</v>
      </c>
    </row>
    <row r="152" spans="1:4" ht="12.75">
      <c r="A152" s="244" t="s">
        <v>80</v>
      </c>
      <c r="B152" s="12">
        <v>3</v>
      </c>
      <c r="C152" s="231">
        <v>1</v>
      </c>
      <c r="D152" s="296">
        <f t="shared" si="8"/>
        <v>4</v>
      </c>
    </row>
    <row r="153" spans="1:4" ht="12.75">
      <c r="A153" s="244" t="s">
        <v>81</v>
      </c>
      <c r="B153" s="12">
        <v>4</v>
      </c>
      <c r="D153" s="296">
        <f t="shared" si="8"/>
        <v>4</v>
      </c>
    </row>
    <row r="154" spans="1:4" ht="12.75">
      <c r="A154" s="244" t="s">
        <v>82</v>
      </c>
      <c r="B154" s="12">
        <v>3</v>
      </c>
      <c r="C154" s="231">
        <v>2</v>
      </c>
      <c r="D154" s="296">
        <f t="shared" si="8"/>
        <v>5</v>
      </c>
    </row>
    <row r="155" spans="1:4" ht="12.75">
      <c r="A155" s="244" t="s">
        <v>83</v>
      </c>
      <c r="B155" s="12">
        <v>5</v>
      </c>
      <c r="C155" s="231">
        <v>1</v>
      </c>
      <c r="D155" s="296">
        <f t="shared" si="8"/>
        <v>6</v>
      </c>
    </row>
    <row r="156" spans="1:4" ht="12.75">
      <c r="A156" s="244" t="s">
        <v>84</v>
      </c>
      <c r="B156" s="12">
        <v>4</v>
      </c>
      <c r="D156" s="296">
        <f t="shared" si="8"/>
        <v>4</v>
      </c>
    </row>
    <row r="157" spans="1:4" ht="12.75">
      <c r="A157" s="244" t="s">
        <v>85</v>
      </c>
      <c r="B157" s="12">
        <v>3</v>
      </c>
      <c r="D157" s="296">
        <f t="shared" si="8"/>
        <v>3</v>
      </c>
    </row>
    <row r="158" spans="1:4" ht="12.75">
      <c r="A158" s="244" t="s">
        <v>86</v>
      </c>
      <c r="B158" s="12">
        <v>3</v>
      </c>
      <c r="D158" s="296">
        <f t="shared" si="8"/>
        <v>3</v>
      </c>
    </row>
    <row r="159" spans="1:4" ht="12.75">
      <c r="A159" s="244" t="s">
        <v>87</v>
      </c>
      <c r="B159" s="12">
        <v>10</v>
      </c>
      <c r="C159" s="231">
        <v>3</v>
      </c>
      <c r="D159" s="296">
        <f t="shared" si="8"/>
        <v>13</v>
      </c>
    </row>
    <row r="160" spans="1:4" ht="12.75">
      <c r="A160" s="244" t="s">
        <v>88</v>
      </c>
      <c r="B160" s="12">
        <v>15</v>
      </c>
      <c r="D160" s="296">
        <f t="shared" si="8"/>
        <v>15</v>
      </c>
    </row>
    <row r="161" spans="1:4" ht="12.75">
      <c r="A161" s="244" t="s">
        <v>89</v>
      </c>
      <c r="B161" s="12">
        <v>5</v>
      </c>
      <c r="C161" s="231">
        <v>2</v>
      </c>
      <c r="D161" s="296">
        <f t="shared" si="8"/>
        <v>7</v>
      </c>
    </row>
    <row r="162" spans="1:4" ht="12.75">
      <c r="A162" s="244" t="s">
        <v>90</v>
      </c>
      <c r="B162" s="12">
        <v>1</v>
      </c>
      <c r="C162" s="231">
        <v>1</v>
      </c>
      <c r="D162" s="296">
        <f t="shared" si="8"/>
        <v>2</v>
      </c>
    </row>
    <row r="163" spans="1:4" ht="12.75">
      <c r="A163" s="244" t="s">
        <v>91</v>
      </c>
      <c r="B163" s="12">
        <v>1</v>
      </c>
      <c r="D163" s="297">
        <f t="shared" si="8"/>
        <v>1</v>
      </c>
    </row>
    <row r="164" spans="1:5" ht="12.75">
      <c r="A164" s="23" t="s">
        <v>2</v>
      </c>
      <c r="B164" s="6">
        <f>SUM(B147:B163)</f>
        <v>82</v>
      </c>
      <c r="C164" s="77">
        <f>SUM(C147:C163)</f>
        <v>18</v>
      </c>
      <c r="D164" s="11">
        <f>SUM(D147:D163)</f>
        <v>100</v>
      </c>
      <c r="E164" s="235"/>
    </row>
    <row r="165" spans="1:4" ht="12.75">
      <c r="A165" s="23" t="s">
        <v>3</v>
      </c>
      <c r="B165" s="7">
        <f>B164/D164</f>
        <v>0.82</v>
      </c>
      <c r="C165" s="7">
        <f>C164/D164</f>
        <v>0.18</v>
      </c>
      <c r="D165" s="45"/>
    </row>
    <row r="167" spans="1:6" ht="12.75">
      <c r="A167" s="21" t="s">
        <v>308</v>
      </c>
      <c r="B167" s="12"/>
      <c r="C167" s="12"/>
      <c r="D167" s="12"/>
      <c r="E167" s="12"/>
      <c r="F167" s="12"/>
    </row>
    <row r="168" spans="1:6" ht="12.75">
      <c r="A168" s="252" t="s">
        <v>211</v>
      </c>
      <c r="B168" s="298"/>
      <c r="C168" s="299"/>
      <c r="D168" s="299"/>
      <c r="E168" s="299"/>
      <c r="F168" s="300"/>
    </row>
    <row r="169" spans="1:6" ht="12.75">
      <c r="A169" s="12"/>
      <c r="B169" s="16" t="s">
        <v>34</v>
      </c>
      <c r="C169" s="16" t="s">
        <v>35</v>
      </c>
      <c r="D169" s="16" t="s">
        <v>36</v>
      </c>
      <c r="E169" s="16" t="s">
        <v>37</v>
      </c>
      <c r="F169" s="16" t="s">
        <v>2</v>
      </c>
    </row>
    <row r="170" spans="1:6" ht="12.75">
      <c r="A170" s="244" t="s">
        <v>75</v>
      </c>
      <c r="B170" s="231">
        <v>2</v>
      </c>
      <c r="C170" s="231">
        <v>1</v>
      </c>
      <c r="E170" s="231">
        <v>2</v>
      </c>
      <c r="F170" s="6">
        <f aca="true" t="shared" si="9" ref="F170:F186">SUM(B170:E170)</f>
        <v>5</v>
      </c>
    </row>
    <row r="171" spans="1:6" ht="12.75">
      <c r="A171" s="244" t="s">
        <v>76</v>
      </c>
      <c r="D171" s="231">
        <v>3</v>
      </c>
      <c r="E171" s="231">
        <v>1</v>
      </c>
      <c r="F171" s="6">
        <f t="shared" si="9"/>
        <v>4</v>
      </c>
    </row>
    <row r="172" spans="1:6" ht="12.75">
      <c r="A172" s="244" t="s">
        <v>77</v>
      </c>
      <c r="D172" s="231">
        <v>1</v>
      </c>
      <c r="E172" s="231">
        <v>1</v>
      </c>
      <c r="F172" s="6">
        <f t="shared" si="9"/>
        <v>2</v>
      </c>
    </row>
    <row r="173" spans="1:6" ht="12.75">
      <c r="A173" s="244" t="s">
        <v>78</v>
      </c>
      <c r="B173" s="231">
        <v>1</v>
      </c>
      <c r="C173" s="231">
        <v>1</v>
      </c>
      <c r="D173" s="231">
        <v>1</v>
      </c>
      <c r="E173" s="231">
        <v>4</v>
      </c>
      <c r="F173" s="6">
        <f t="shared" si="9"/>
        <v>7</v>
      </c>
    </row>
    <row r="174" spans="1:6" ht="12.75">
      <c r="A174" s="244" t="s">
        <v>79</v>
      </c>
      <c r="B174" s="231">
        <v>1</v>
      </c>
      <c r="D174" s="231">
        <v>2</v>
      </c>
      <c r="E174" s="231">
        <v>4</v>
      </c>
      <c r="F174" s="6">
        <f t="shared" si="9"/>
        <v>7</v>
      </c>
    </row>
    <row r="175" spans="1:6" ht="12.75">
      <c r="A175" s="244" t="s">
        <v>80</v>
      </c>
      <c r="D175" s="231">
        <v>2</v>
      </c>
      <c r="E175" s="231">
        <v>1</v>
      </c>
      <c r="F175" s="6">
        <f t="shared" si="9"/>
        <v>3</v>
      </c>
    </row>
    <row r="176" spans="1:6" ht="12.75">
      <c r="A176" s="244" t="s">
        <v>81</v>
      </c>
      <c r="B176" s="231">
        <v>1</v>
      </c>
      <c r="C176" s="231">
        <v>1</v>
      </c>
      <c r="D176" s="231">
        <v>1</v>
      </c>
      <c r="E176" s="231">
        <v>1</v>
      </c>
      <c r="F176" s="6">
        <f t="shared" si="9"/>
        <v>4</v>
      </c>
    </row>
    <row r="177" spans="1:6" ht="12.75">
      <c r="A177" s="244" t="s">
        <v>82</v>
      </c>
      <c r="C177" s="231">
        <v>1</v>
      </c>
      <c r="D177" s="231">
        <v>1</v>
      </c>
      <c r="F177" s="6">
        <f t="shared" si="9"/>
        <v>2</v>
      </c>
    </row>
    <row r="178" spans="1:6" ht="12.75">
      <c r="A178" s="244" t="s">
        <v>83</v>
      </c>
      <c r="B178" s="231">
        <v>1</v>
      </c>
      <c r="D178" s="231">
        <v>1</v>
      </c>
      <c r="E178" s="231">
        <v>2</v>
      </c>
      <c r="F178" s="6">
        <f t="shared" si="9"/>
        <v>4</v>
      </c>
    </row>
    <row r="179" spans="1:6" ht="12.75">
      <c r="A179" s="244" t="s">
        <v>84</v>
      </c>
      <c r="B179" s="231">
        <v>1</v>
      </c>
      <c r="D179" s="231">
        <v>2</v>
      </c>
      <c r="E179" s="231">
        <v>1</v>
      </c>
      <c r="F179" s="6">
        <f t="shared" si="9"/>
        <v>4</v>
      </c>
    </row>
    <row r="180" spans="1:6" ht="12.75">
      <c r="A180" s="244" t="s">
        <v>85</v>
      </c>
      <c r="B180" s="231">
        <v>2</v>
      </c>
      <c r="F180" s="6">
        <f t="shared" si="9"/>
        <v>2</v>
      </c>
    </row>
    <row r="181" spans="1:6" ht="12.75">
      <c r="A181" s="244" t="s">
        <v>86</v>
      </c>
      <c r="D181" s="231">
        <v>2</v>
      </c>
      <c r="E181" s="231">
        <v>1</v>
      </c>
      <c r="F181" s="6">
        <f t="shared" si="9"/>
        <v>3</v>
      </c>
    </row>
    <row r="182" spans="1:6" ht="12.75">
      <c r="A182" s="244" t="s">
        <v>87</v>
      </c>
      <c r="B182" s="231">
        <v>1</v>
      </c>
      <c r="C182" s="231">
        <v>1</v>
      </c>
      <c r="D182" s="231">
        <v>1</v>
      </c>
      <c r="E182" s="231">
        <v>7</v>
      </c>
      <c r="F182" s="6">
        <f t="shared" si="9"/>
        <v>10</v>
      </c>
    </row>
    <row r="183" spans="1:6" ht="12.75">
      <c r="A183" s="244" t="s">
        <v>88</v>
      </c>
      <c r="B183" s="231">
        <v>2</v>
      </c>
      <c r="C183" s="231">
        <v>2</v>
      </c>
      <c r="D183" s="231">
        <v>1</v>
      </c>
      <c r="E183" s="231">
        <v>10</v>
      </c>
      <c r="F183" s="6">
        <f t="shared" si="9"/>
        <v>15</v>
      </c>
    </row>
    <row r="184" spans="1:6" ht="12.75">
      <c r="A184" s="244" t="s">
        <v>89</v>
      </c>
      <c r="B184" s="231">
        <v>1</v>
      </c>
      <c r="E184" s="231">
        <v>4</v>
      </c>
      <c r="F184" s="6">
        <f t="shared" si="9"/>
        <v>5</v>
      </c>
    </row>
    <row r="185" spans="1:6" ht="12.75">
      <c r="A185" s="244" t="s">
        <v>90</v>
      </c>
      <c r="E185" s="231">
        <v>1</v>
      </c>
      <c r="F185" s="6">
        <f t="shared" si="9"/>
        <v>1</v>
      </c>
    </row>
    <row r="186" spans="1:6" ht="12.75">
      <c r="A186" s="244" t="s">
        <v>91</v>
      </c>
      <c r="C186" s="231">
        <v>1</v>
      </c>
      <c r="F186" s="6">
        <f t="shared" si="9"/>
        <v>1</v>
      </c>
    </row>
    <row r="187" spans="1:6" ht="12.75">
      <c r="A187" s="23" t="s">
        <v>2</v>
      </c>
      <c r="B187" s="6">
        <f>SUM(B170:B186)</f>
        <v>13</v>
      </c>
      <c r="C187" s="6">
        <f>SUM(C170:C186)</f>
        <v>8</v>
      </c>
      <c r="D187" s="6">
        <f>SUM(D170:D186)</f>
        <v>18</v>
      </c>
      <c r="E187" s="6">
        <f>SUM(E170:E186)</f>
        <v>40</v>
      </c>
      <c r="F187" s="6">
        <f>SUM(F170:F186)</f>
        <v>79</v>
      </c>
    </row>
    <row r="188" spans="1:6" ht="12.75">
      <c r="A188" s="23" t="s">
        <v>3</v>
      </c>
      <c r="B188" s="7">
        <f>B187/F187</f>
        <v>0.16455696202531644</v>
      </c>
      <c r="C188" s="7">
        <f>C187/F187</f>
        <v>0.10126582278481013</v>
      </c>
      <c r="D188" s="7">
        <f>D187/F187</f>
        <v>0.22784810126582278</v>
      </c>
      <c r="E188" s="7">
        <f>E187/F187</f>
        <v>0.5063291139240507</v>
      </c>
      <c r="F188" s="7"/>
    </row>
    <row r="190" spans="1:6" ht="12.75">
      <c r="A190" s="21" t="s">
        <v>194</v>
      </c>
      <c r="B190" s="12"/>
      <c r="C190" s="12"/>
      <c r="D190" s="96"/>
      <c r="E190" s="250"/>
      <c r="F190" s="250"/>
    </row>
    <row r="191" spans="1:7" ht="12.75">
      <c r="A191" s="23" t="s">
        <v>208</v>
      </c>
      <c r="B191" s="30"/>
      <c r="C191" s="31"/>
      <c r="D191" s="32"/>
      <c r="E191" s="36"/>
      <c r="F191" s="36"/>
      <c r="G191" s="235"/>
    </row>
    <row r="192" spans="1:7" ht="12.75">
      <c r="A192" s="273" t="s">
        <v>211</v>
      </c>
      <c r="B192" s="12"/>
      <c r="C192" s="100"/>
      <c r="D192" s="96"/>
      <c r="E192" s="36"/>
      <c r="F192" s="36"/>
      <c r="G192" s="235"/>
    </row>
    <row r="193" spans="1:7" ht="12.75">
      <c r="A193" s="273"/>
      <c r="B193" s="16" t="s">
        <v>23</v>
      </c>
      <c r="C193" s="132" t="s">
        <v>22</v>
      </c>
      <c r="D193" s="17" t="s">
        <v>2</v>
      </c>
      <c r="E193" s="43"/>
      <c r="F193" s="36"/>
      <c r="G193" s="235"/>
    </row>
    <row r="194" spans="1:7" ht="12.75">
      <c r="A194" s="277" t="s">
        <v>75</v>
      </c>
      <c r="B194" s="278">
        <v>187</v>
      </c>
      <c r="C194" s="301">
        <v>10</v>
      </c>
      <c r="D194" s="101">
        <f>SUM(B194:C194)</f>
        <v>197</v>
      </c>
      <c r="E194" s="52"/>
      <c r="F194" s="36"/>
      <c r="G194" s="235"/>
    </row>
    <row r="195" spans="1:7" ht="12.75">
      <c r="A195" s="277" t="s">
        <v>76</v>
      </c>
      <c r="B195" s="278">
        <v>80</v>
      </c>
      <c r="C195" s="301">
        <v>24</v>
      </c>
      <c r="D195" s="101">
        <f aca="true" t="shared" si="10" ref="D195:D209">SUM(B195:C195)</f>
        <v>104</v>
      </c>
      <c r="E195" s="52"/>
      <c r="F195" s="36"/>
      <c r="G195" s="235"/>
    </row>
    <row r="196" spans="1:7" ht="12.75">
      <c r="A196" s="277" t="s">
        <v>77</v>
      </c>
      <c r="B196" s="278">
        <v>55</v>
      </c>
      <c r="C196" s="301">
        <v>9</v>
      </c>
      <c r="D196" s="101">
        <f t="shared" si="10"/>
        <v>64</v>
      </c>
      <c r="E196" s="52"/>
      <c r="F196" s="36"/>
      <c r="G196" s="235"/>
    </row>
    <row r="197" spans="1:7" ht="12.75">
      <c r="A197" s="277" t="s">
        <v>78</v>
      </c>
      <c r="B197" s="278">
        <v>318</v>
      </c>
      <c r="C197" s="301">
        <v>59</v>
      </c>
      <c r="D197" s="101">
        <f t="shared" si="10"/>
        <v>377</v>
      </c>
      <c r="E197" s="52"/>
      <c r="F197" s="36"/>
      <c r="G197" s="235"/>
    </row>
    <row r="198" spans="1:7" ht="12.75">
      <c r="A198" s="277" t="s">
        <v>79</v>
      </c>
      <c r="B198" s="278">
        <v>300</v>
      </c>
      <c r="C198" s="301">
        <v>19</v>
      </c>
      <c r="D198" s="101">
        <f t="shared" si="10"/>
        <v>319</v>
      </c>
      <c r="E198" s="52"/>
      <c r="F198" s="36"/>
      <c r="G198" s="235"/>
    </row>
    <row r="199" spans="1:7" ht="12.75">
      <c r="A199" s="277" t="s">
        <v>80</v>
      </c>
      <c r="B199" s="278">
        <v>113</v>
      </c>
      <c r="C199" s="301">
        <v>7</v>
      </c>
      <c r="D199" s="101">
        <f t="shared" si="10"/>
        <v>120</v>
      </c>
      <c r="E199" s="52"/>
      <c r="F199" s="36"/>
      <c r="G199" s="235"/>
    </row>
    <row r="200" spans="1:7" ht="12.75">
      <c r="A200" s="277" t="s">
        <v>81</v>
      </c>
      <c r="B200" s="278">
        <v>91</v>
      </c>
      <c r="C200" s="301">
        <v>22</v>
      </c>
      <c r="D200" s="101">
        <f>SUM(B200:C200)</f>
        <v>113</v>
      </c>
      <c r="E200" s="52"/>
      <c r="F200" s="36"/>
      <c r="G200" s="235"/>
    </row>
    <row r="201" spans="1:7" ht="12.75">
      <c r="A201" s="277" t="s">
        <v>82</v>
      </c>
      <c r="B201" s="278">
        <v>217</v>
      </c>
      <c r="C201" s="301">
        <v>36</v>
      </c>
      <c r="D201" s="101">
        <f t="shared" si="10"/>
        <v>253</v>
      </c>
      <c r="E201" s="52"/>
      <c r="F201" s="36"/>
      <c r="G201" s="235"/>
    </row>
    <row r="202" spans="1:7" ht="12.75">
      <c r="A202" s="277" t="s">
        <v>83</v>
      </c>
      <c r="B202" s="278">
        <v>157</v>
      </c>
      <c r="C202" s="301">
        <v>18</v>
      </c>
      <c r="D202" s="101">
        <f t="shared" si="10"/>
        <v>175</v>
      </c>
      <c r="E202" s="52"/>
      <c r="F202" s="36"/>
      <c r="G202" s="235"/>
    </row>
    <row r="203" spans="1:7" ht="12.75">
      <c r="A203" s="277" t="s">
        <v>84</v>
      </c>
      <c r="B203" s="278">
        <v>431</v>
      </c>
      <c r="C203" s="301">
        <v>66</v>
      </c>
      <c r="D203" s="101">
        <f t="shared" si="10"/>
        <v>497</v>
      </c>
      <c r="E203" s="52"/>
      <c r="F203" s="36"/>
      <c r="G203" s="235"/>
    </row>
    <row r="204" spans="1:7" ht="12.75">
      <c r="A204" s="277" t="s">
        <v>85</v>
      </c>
      <c r="B204" s="278">
        <v>13</v>
      </c>
      <c r="C204" s="301"/>
      <c r="D204" s="101">
        <f t="shared" si="10"/>
        <v>13</v>
      </c>
      <c r="E204" s="52"/>
      <c r="F204" s="36"/>
      <c r="G204" s="235"/>
    </row>
    <row r="205" spans="1:7" ht="12.75">
      <c r="A205" s="277" t="s">
        <v>86</v>
      </c>
      <c r="B205" s="278">
        <v>20</v>
      </c>
      <c r="C205" s="301">
        <v>1</v>
      </c>
      <c r="D205" s="101">
        <f>SUM(B205:C205)</f>
        <v>21</v>
      </c>
      <c r="E205" s="52"/>
      <c r="F205" s="36"/>
      <c r="G205" s="235"/>
    </row>
    <row r="206" spans="1:7" ht="12.75">
      <c r="A206" s="277" t="s">
        <v>87</v>
      </c>
      <c r="B206" s="278">
        <v>411</v>
      </c>
      <c r="C206" s="301">
        <v>34</v>
      </c>
      <c r="D206" s="101">
        <f t="shared" si="10"/>
        <v>445</v>
      </c>
      <c r="E206" s="52"/>
      <c r="F206" s="36"/>
      <c r="G206" s="235"/>
    </row>
    <row r="207" spans="1:7" ht="12.75">
      <c r="A207" s="277" t="s">
        <v>88</v>
      </c>
      <c r="B207" s="278">
        <v>393</v>
      </c>
      <c r="C207" s="301">
        <v>75</v>
      </c>
      <c r="D207" s="101">
        <f t="shared" si="10"/>
        <v>468</v>
      </c>
      <c r="E207" s="52"/>
      <c r="F207" s="36"/>
      <c r="G207" s="235"/>
    </row>
    <row r="208" spans="1:7" ht="12.75">
      <c r="A208" s="277" t="s">
        <v>89</v>
      </c>
      <c r="B208" s="278">
        <v>252</v>
      </c>
      <c r="C208" s="301">
        <v>25</v>
      </c>
      <c r="D208" s="101">
        <f t="shared" si="10"/>
        <v>277</v>
      </c>
      <c r="E208" s="52"/>
      <c r="F208" s="36"/>
      <c r="G208" s="235"/>
    </row>
    <row r="209" spans="1:7" ht="12.75">
      <c r="A209" s="277" t="s">
        <v>90</v>
      </c>
      <c r="B209" s="278">
        <v>40</v>
      </c>
      <c r="C209" s="301">
        <v>1</v>
      </c>
      <c r="D209" s="101">
        <f t="shared" si="10"/>
        <v>41</v>
      </c>
      <c r="E209" s="52"/>
      <c r="F209" s="36"/>
      <c r="G209" s="235"/>
    </row>
    <row r="210" spans="1:7" ht="12.75">
      <c r="A210" s="277" t="s">
        <v>91</v>
      </c>
      <c r="B210" s="278"/>
      <c r="C210" s="301"/>
      <c r="D210" s="101"/>
      <c r="E210" s="52"/>
      <c r="F210" s="36"/>
      <c r="G210" s="235"/>
    </row>
    <row r="211" spans="1:7" ht="12.75">
      <c r="A211" s="282" t="s">
        <v>2</v>
      </c>
      <c r="B211" s="14">
        <f>SUM(B194:B210)</f>
        <v>3078</v>
      </c>
      <c r="C211" s="185">
        <f>SUM(C194:C210)</f>
        <v>406</v>
      </c>
      <c r="D211" s="101">
        <f>SUM(D194:D210)</f>
        <v>3484</v>
      </c>
      <c r="E211" s="52"/>
      <c r="F211" s="36"/>
      <c r="G211" s="235"/>
    </row>
    <row r="212" spans="1:7" ht="12.75">
      <c r="A212" s="282" t="s">
        <v>3</v>
      </c>
      <c r="B212" s="7">
        <f>B211/D211</f>
        <v>0.883467278989667</v>
      </c>
      <c r="C212" s="8">
        <f>C211/D211</f>
        <v>0.11653272101033295</v>
      </c>
      <c r="D212" s="271"/>
      <c r="E212" s="36"/>
      <c r="F212" s="36"/>
      <c r="G212" s="235"/>
    </row>
    <row r="213" spans="2:7" ht="12.75">
      <c r="B213" s="30"/>
      <c r="C213" s="31"/>
      <c r="D213" s="32"/>
      <c r="E213" s="36"/>
      <c r="F213" s="36"/>
      <c r="G213" s="235"/>
    </row>
    <row r="214" spans="1:8" ht="12.75">
      <c r="A214" s="23" t="s">
        <v>58</v>
      </c>
      <c r="B214" s="30"/>
      <c r="C214" s="31"/>
      <c r="D214" s="32"/>
      <c r="E214" s="36"/>
      <c r="F214" s="36"/>
      <c r="G214" s="63"/>
      <c r="H214" s="12"/>
    </row>
    <row r="215" spans="1:9" ht="12.75">
      <c r="A215" s="273" t="s">
        <v>211</v>
      </c>
      <c r="B215" s="30"/>
      <c r="C215" s="31"/>
      <c r="D215" s="32"/>
      <c r="E215" s="36"/>
      <c r="F215" s="36"/>
      <c r="G215" s="53"/>
      <c r="H215" s="96"/>
      <c r="I215" s="250"/>
    </row>
    <row r="216" spans="1:10" ht="33.75">
      <c r="A216" s="12"/>
      <c r="B216" s="153" t="s">
        <v>19</v>
      </c>
      <c r="C216" s="79" t="s">
        <v>20</v>
      </c>
      <c r="D216" s="79" t="s">
        <v>271</v>
      </c>
      <c r="E216" s="79" t="s">
        <v>21</v>
      </c>
      <c r="F216" s="79" t="s">
        <v>272</v>
      </c>
      <c r="G216" s="81" t="s">
        <v>127</v>
      </c>
      <c r="H216" s="80" t="s">
        <v>2</v>
      </c>
      <c r="J216" s="235"/>
    </row>
    <row r="217" spans="1:10" ht="12.75">
      <c r="A217" s="277" t="s">
        <v>75</v>
      </c>
      <c r="B217" s="61"/>
      <c r="C217" s="58">
        <v>5</v>
      </c>
      <c r="D217" s="60">
        <v>25</v>
      </c>
      <c r="E217" s="57">
        <v>3</v>
      </c>
      <c r="F217" s="57">
        <v>164</v>
      </c>
      <c r="G217" s="53"/>
      <c r="H217" s="13">
        <f>SUM(B217:G217)</f>
        <v>197</v>
      </c>
      <c r="J217" s="235"/>
    </row>
    <row r="218" spans="1:10" ht="12.75">
      <c r="A218" s="277" t="s">
        <v>76</v>
      </c>
      <c r="B218" s="61">
        <v>1</v>
      </c>
      <c r="C218" s="58">
        <v>1</v>
      </c>
      <c r="D218" s="60">
        <v>8</v>
      </c>
      <c r="E218" s="57">
        <v>1</v>
      </c>
      <c r="F218" s="57">
        <v>91</v>
      </c>
      <c r="G218" s="53">
        <v>1</v>
      </c>
      <c r="H218" s="13">
        <f aca="true" t="shared" si="11" ref="H218:H233">SUM(B218:G218)</f>
        <v>103</v>
      </c>
      <c r="J218" s="235"/>
    </row>
    <row r="219" spans="1:10" ht="12.75">
      <c r="A219" s="277" t="s">
        <v>77</v>
      </c>
      <c r="B219" s="61">
        <v>1</v>
      </c>
      <c r="C219" s="58">
        <v>2</v>
      </c>
      <c r="D219" s="60">
        <v>11</v>
      </c>
      <c r="E219" s="57"/>
      <c r="F219" s="57">
        <v>36</v>
      </c>
      <c r="G219" s="53">
        <v>14</v>
      </c>
      <c r="H219" s="13">
        <f t="shared" si="11"/>
        <v>64</v>
      </c>
      <c r="J219" s="235"/>
    </row>
    <row r="220" spans="1:10" ht="12.75">
      <c r="A220" s="277" t="s">
        <v>78</v>
      </c>
      <c r="B220" s="61"/>
      <c r="C220" s="58">
        <v>16</v>
      </c>
      <c r="D220" s="60">
        <v>65</v>
      </c>
      <c r="E220" s="57">
        <v>55</v>
      </c>
      <c r="F220" s="57">
        <v>235</v>
      </c>
      <c r="G220" s="53">
        <v>8</v>
      </c>
      <c r="H220" s="13">
        <f t="shared" si="11"/>
        <v>379</v>
      </c>
      <c r="J220" s="235"/>
    </row>
    <row r="221" spans="1:10" ht="12.75">
      <c r="A221" s="277" t="s">
        <v>79</v>
      </c>
      <c r="B221" s="61">
        <v>3</v>
      </c>
      <c r="C221" s="58">
        <v>10</v>
      </c>
      <c r="D221" s="60">
        <v>85</v>
      </c>
      <c r="E221" s="57">
        <v>6</v>
      </c>
      <c r="F221" s="57">
        <v>206</v>
      </c>
      <c r="G221" s="53">
        <v>9</v>
      </c>
      <c r="H221" s="13">
        <f t="shared" si="11"/>
        <v>319</v>
      </c>
      <c r="J221" s="235"/>
    </row>
    <row r="222" spans="1:10" ht="12.75">
      <c r="A222" s="277" t="s">
        <v>80</v>
      </c>
      <c r="B222" s="61">
        <v>1</v>
      </c>
      <c r="C222" s="58">
        <v>1</v>
      </c>
      <c r="D222" s="60">
        <v>4</v>
      </c>
      <c r="E222" s="57">
        <v>1</v>
      </c>
      <c r="F222" s="57">
        <v>113</v>
      </c>
      <c r="G222" s="53"/>
      <c r="H222" s="13">
        <f>SUM(B222:G222)</f>
        <v>120</v>
      </c>
      <c r="J222" s="235"/>
    </row>
    <row r="223" spans="1:10" ht="12.75">
      <c r="A223" s="277" t="s">
        <v>81</v>
      </c>
      <c r="B223" s="61">
        <v>2</v>
      </c>
      <c r="C223" s="58">
        <v>1</v>
      </c>
      <c r="D223" s="60">
        <v>12</v>
      </c>
      <c r="E223" s="57">
        <v>2</v>
      </c>
      <c r="F223" s="57">
        <v>85</v>
      </c>
      <c r="G223" s="53"/>
      <c r="H223" s="13">
        <f t="shared" si="11"/>
        <v>102</v>
      </c>
      <c r="J223" s="235"/>
    </row>
    <row r="224" spans="1:10" ht="12.75">
      <c r="A224" s="277" t="s">
        <v>82</v>
      </c>
      <c r="B224" s="61"/>
      <c r="C224" s="58">
        <v>22</v>
      </c>
      <c r="D224" s="60">
        <v>61</v>
      </c>
      <c r="E224" s="57">
        <v>4</v>
      </c>
      <c r="F224" s="57">
        <v>160</v>
      </c>
      <c r="G224" s="53">
        <v>6</v>
      </c>
      <c r="H224" s="13">
        <f t="shared" si="11"/>
        <v>253</v>
      </c>
      <c r="J224" s="235"/>
    </row>
    <row r="225" spans="1:10" ht="12.75">
      <c r="A225" s="277" t="s">
        <v>83</v>
      </c>
      <c r="B225" s="61"/>
      <c r="C225" s="58"/>
      <c r="D225" s="60">
        <v>41</v>
      </c>
      <c r="E225" s="57"/>
      <c r="F225" s="57">
        <v>134</v>
      </c>
      <c r="G225" s="53"/>
      <c r="H225" s="13">
        <f t="shared" si="11"/>
        <v>175</v>
      </c>
      <c r="J225" s="235"/>
    </row>
    <row r="226" spans="1:10" ht="12.75">
      <c r="A226" s="277" t="s">
        <v>84</v>
      </c>
      <c r="B226" s="61">
        <v>7</v>
      </c>
      <c r="C226" s="58">
        <v>7</v>
      </c>
      <c r="D226" s="60">
        <v>65</v>
      </c>
      <c r="E226" s="57">
        <v>5</v>
      </c>
      <c r="F226" s="57">
        <v>411</v>
      </c>
      <c r="G226" s="53">
        <v>2</v>
      </c>
      <c r="H226" s="13">
        <f t="shared" si="11"/>
        <v>497</v>
      </c>
      <c r="J226" s="235"/>
    </row>
    <row r="227" spans="1:10" ht="12.75">
      <c r="A227" s="277" t="s">
        <v>85</v>
      </c>
      <c r="B227" s="61">
        <v>2</v>
      </c>
      <c r="C227" s="58"/>
      <c r="D227" s="60">
        <v>4</v>
      </c>
      <c r="E227" s="57"/>
      <c r="F227" s="57">
        <v>20</v>
      </c>
      <c r="G227" s="53"/>
      <c r="H227" s="13">
        <f t="shared" si="11"/>
        <v>26</v>
      </c>
      <c r="J227" s="235"/>
    </row>
    <row r="228" spans="1:10" ht="12.75">
      <c r="A228" s="277" t="s">
        <v>86</v>
      </c>
      <c r="B228" s="61"/>
      <c r="C228" s="58">
        <v>2</v>
      </c>
      <c r="D228" s="60">
        <v>4</v>
      </c>
      <c r="E228" s="57"/>
      <c r="F228" s="57">
        <v>15</v>
      </c>
      <c r="G228" s="53"/>
      <c r="H228" s="13">
        <f t="shared" si="11"/>
        <v>21</v>
      </c>
      <c r="J228" s="235"/>
    </row>
    <row r="229" spans="1:10" ht="12.75">
      <c r="A229" s="277" t="s">
        <v>87</v>
      </c>
      <c r="B229" s="61">
        <v>1</v>
      </c>
      <c r="C229" s="58">
        <v>4</v>
      </c>
      <c r="D229" s="60">
        <v>39</v>
      </c>
      <c r="E229" s="57">
        <v>8</v>
      </c>
      <c r="F229" s="57">
        <v>360</v>
      </c>
      <c r="G229" s="53">
        <v>1</v>
      </c>
      <c r="H229" s="13">
        <f t="shared" si="11"/>
        <v>413</v>
      </c>
      <c r="J229" s="235"/>
    </row>
    <row r="230" spans="1:10" ht="12.75">
      <c r="A230" s="277" t="s">
        <v>88</v>
      </c>
      <c r="B230" s="61">
        <v>2</v>
      </c>
      <c r="C230" s="58">
        <v>17</v>
      </c>
      <c r="D230" s="60">
        <v>31</v>
      </c>
      <c r="E230" s="57">
        <v>80</v>
      </c>
      <c r="F230" s="57">
        <v>331</v>
      </c>
      <c r="G230" s="53">
        <v>7</v>
      </c>
      <c r="H230" s="13">
        <f t="shared" si="11"/>
        <v>468</v>
      </c>
      <c r="J230" s="235"/>
    </row>
    <row r="231" spans="1:10" ht="12.75">
      <c r="A231" s="277" t="s">
        <v>89</v>
      </c>
      <c r="B231" s="61"/>
      <c r="C231" s="58">
        <v>9</v>
      </c>
      <c r="D231" s="60">
        <v>34</v>
      </c>
      <c r="E231" s="57">
        <v>7</v>
      </c>
      <c r="F231" s="57">
        <v>217</v>
      </c>
      <c r="G231" s="53">
        <v>10</v>
      </c>
      <c r="H231" s="13">
        <f t="shared" si="11"/>
        <v>277</v>
      </c>
      <c r="J231" s="235"/>
    </row>
    <row r="232" spans="1:10" ht="12.75">
      <c r="A232" s="277" t="s">
        <v>90</v>
      </c>
      <c r="B232" s="61"/>
      <c r="C232" s="58"/>
      <c r="D232" s="60"/>
      <c r="E232" s="57"/>
      <c r="F232" s="57">
        <v>39</v>
      </c>
      <c r="G232" s="53">
        <v>2</v>
      </c>
      <c r="H232" s="13">
        <f t="shared" si="11"/>
        <v>41</v>
      </c>
      <c r="J232" s="235"/>
    </row>
    <row r="233" spans="1:10" ht="12.75">
      <c r="A233" s="277" t="s">
        <v>91</v>
      </c>
      <c r="B233" s="61"/>
      <c r="C233" s="58"/>
      <c r="D233" s="60"/>
      <c r="E233" s="57"/>
      <c r="F233" s="57"/>
      <c r="G233" s="53"/>
      <c r="H233" s="13">
        <f t="shared" si="11"/>
        <v>0</v>
      </c>
      <c r="J233" s="235"/>
    </row>
    <row r="234" spans="1:10" ht="12.75">
      <c r="A234" s="282" t="s">
        <v>2</v>
      </c>
      <c r="B234" s="302">
        <f aca="true" t="shared" si="12" ref="B234:G234">SUM(B217:B233)</f>
        <v>20</v>
      </c>
      <c r="C234" s="302">
        <f t="shared" si="12"/>
        <v>97</v>
      </c>
      <c r="D234" s="302">
        <f t="shared" si="12"/>
        <v>489</v>
      </c>
      <c r="E234" s="302">
        <f t="shared" si="12"/>
        <v>172</v>
      </c>
      <c r="F234" s="302">
        <f t="shared" si="12"/>
        <v>2617</v>
      </c>
      <c r="G234" s="303">
        <f t="shared" si="12"/>
        <v>60</v>
      </c>
      <c r="H234" s="101">
        <f>SUM(B234:G234)</f>
        <v>3455</v>
      </c>
      <c r="J234" s="235"/>
    </row>
    <row r="235" spans="1:8" ht="12.75">
      <c r="A235" s="282" t="s">
        <v>3</v>
      </c>
      <c r="B235" s="304">
        <f>B234/H234</f>
        <v>0.005788712011577424</v>
      </c>
      <c r="C235" s="304">
        <f>C234/H234</f>
        <v>0.028075253256150505</v>
      </c>
      <c r="D235" s="304">
        <f>D234/H234</f>
        <v>0.141534008683068</v>
      </c>
      <c r="E235" s="304">
        <f>E234/H234</f>
        <v>0.049782923299565844</v>
      </c>
      <c r="F235" s="304">
        <f>F234/H234</f>
        <v>0.7574529667149059</v>
      </c>
      <c r="G235" s="304">
        <f>G234/H234</f>
        <v>0.017366136034732273</v>
      </c>
      <c r="H235" s="54"/>
    </row>
    <row r="236" spans="2:7" ht="12.75">
      <c r="B236" s="30"/>
      <c r="C236" s="31"/>
      <c r="D236" s="32"/>
      <c r="E236" s="36"/>
      <c r="F236" s="36"/>
      <c r="G236" s="235"/>
    </row>
    <row r="237" spans="1:7" ht="12.75">
      <c r="A237" s="23" t="s">
        <v>212</v>
      </c>
      <c r="B237" s="30"/>
      <c r="C237" s="305"/>
      <c r="D237" s="32"/>
      <c r="E237" s="36"/>
      <c r="F237" s="36"/>
      <c r="G237" s="235"/>
    </row>
    <row r="238" spans="1:7" ht="12.75">
      <c r="A238" s="273" t="s">
        <v>211</v>
      </c>
      <c r="B238" s="30"/>
      <c r="C238" s="306"/>
      <c r="D238" s="32"/>
      <c r="E238" s="36"/>
      <c r="F238" s="36"/>
      <c r="G238" s="235"/>
    </row>
    <row r="239" spans="1:7" ht="36">
      <c r="A239" s="23"/>
      <c r="B239" s="80" t="s">
        <v>195</v>
      </c>
      <c r="C239" s="80" t="s">
        <v>196</v>
      </c>
      <c r="D239" s="80" t="s">
        <v>275</v>
      </c>
      <c r="E239" s="235"/>
      <c r="F239" s="36"/>
      <c r="G239" s="235"/>
    </row>
    <row r="240" spans="1:9" ht="12.75">
      <c r="A240" s="277" t="s">
        <v>75</v>
      </c>
      <c r="B240" s="58">
        <v>197</v>
      </c>
      <c r="C240" s="307">
        <v>5</v>
      </c>
      <c r="D240" s="308">
        <f>C240/B240</f>
        <v>0.025380710659898477</v>
      </c>
      <c r="E240" s="235"/>
      <c r="F240" s="36"/>
      <c r="G240" s="235"/>
      <c r="I240" s="309"/>
    </row>
    <row r="241" spans="1:9" ht="12.75">
      <c r="A241" s="277" t="s">
        <v>76</v>
      </c>
      <c r="B241" s="58">
        <v>104</v>
      </c>
      <c r="C241" s="307">
        <v>4</v>
      </c>
      <c r="D241" s="308">
        <f aca="true" t="shared" si="13" ref="D241:D255">C241/B241</f>
        <v>0.038461538461538464</v>
      </c>
      <c r="E241" s="235"/>
      <c r="F241" s="36"/>
      <c r="G241" s="235"/>
      <c r="I241" s="309"/>
    </row>
    <row r="242" spans="1:9" ht="12.75">
      <c r="A242" s="277" t="s">
        <v>77</v>
      </c>
      <c r="B242" s="58">
        <v>64</v>
      </c>
      <c r="C242" s="307">
        <v>2</v>
      </c>
      <c r="D242" s="308">
        <f t="shared" si="13"/>
        <v>0.03125</v>
      </c>
      <c r="E242" s="235"/>
      <c r="F242" s="36"/>
      <c r="G242" s="235"/>
      <c r="I242" s="309"/>
    </row>
    <row r="243" spans="1:9" ht="12.75">
      <c r="A243" s="277" t="s">
        <v>78</v>
      </c>
      <c r="B243" s="58">
        <v>377</v>
      </c>
      <c r="C243" s="307">
        <v>11</v>
      </c>
      <c r="D243" s="308">
        <f t="shared" si="13"/>
        <v>0.029177718832891247</v>
      </c>
      <c r="E243" s="235"/>
      <c r="F243" s="36"/>
      <c r="G243" s="235"/>
      <c r="I243" s="309"/>
    </row>
    <row r="244" spans="1:9" ht="12.75">
      <c r="A244" s="277" t="s">
        <v>79</v>
      </c>
      <c r="B244" s="58">
        <v>319</v>
      </c>
      <c r="C244" s="307">
        <v>10</v>
      </c>
      <c r="D244" s="308">
        <f t="shared" si="13"/>
        <v>0.03134796238244514</v>
      </c>
      <c r="E244" s="235"/>
      <c r="F244" s="36"/>
      <c r="G244" s="235"/>
      <c r="I244" s="309"/>
    </row>
    <row r="245" spans="1:9" ht="12.75">
      <c r="A245" s="277" t="s">
        <v>80</v>
      </c>
      <c r="B245" s="58">
        <v>120</v>
      </c>
      <c r="C245" s="307">
        <v>4</v>
      </c>
      <c r="D245" s="308">
        <f t="shared" si="13"/>
        <v>0.03333333333333333</v>
      </c>
      <c r="E245" s="235"/>
      <c r="F245" s="36"/>
      <c r="G245" s="235"/>
      <c r="I245" s="309"/>
    </row>
    <row r="246" spans="1:9" ht="12.75">
      <c r="A246" s="277" t="s">
        <v>81</v>
      </c>
      <c r="B246" s="58">
        <v>113</v>
      </c>
      <c r="C246" s="307">
        <v>4</v>
      </c>
      <c r="D246" s="308">
        <f t="shared" si="13"/>
        <v>0.035398230088495575</v>
      </c>
      <c r="E246" s="235"/>
      <c r="F246" s="36"/>
      <c r="G246" s="235"/>
      <c r="I246" s="309"/>
    </row>
    <row r="247" spans="1:9" ht="12.75">
      <c r="A247" s="277" t="s">
        <v>82</v>
      </c>
      <c r="B247" s="58">
        <v>253</v>
      </c>
      <c r="C247" s="307">
        <v>3</v>
      </c>
      <c r="D247" s="308">
        <f t="shared" si="13"/>
        <v>0.011857707509881422</v>
      </c>
      <c r="E247" s="235"/>
      <c r="F247" s="36"/>
      <c r="G247" s="235"/>
      <c r="I247" s="309"/>
    </row>
    <row r="248" spans="1:9" ht="12.75">
      <c r="A248" s="277" t="s">
        <v>83</v>
      </c>
      <c r="B248" s="59">
        <v>175</v>
      </c>
      <c r="C248" s="307">
        <v>6</v>
      </c>
      <c r="D248" s="308">
        <f t="shared" si="13"/>
        <v>0.03428571428571429</v>
      </c>
      <c r="E248" s="235"/>
      <c r="F248" s="37"/>
      <c r="G248" s="235"/>
      <c r="I248" s="309"/>
    </row>
    <row r="249" spans="1:9" ht="12.75">
      <c r="A249" s="277" t="s">
        <v>84</v>
      </c>
      <c r="B249" s="59">
        <v>497</v>
      </c>
      <c r="C249" s="307">
        <v>5</v>
      </c>
      <c r="D249" s="308">
        <f t="shared" si="13"/>
        <v>0.01006036217303823</v>
      </c>
      <c r="E249" s="235"/>
      <c r="F249" s="37"/>
      <c r="G249" s="235"/>
      <c r="I249" s="309"/>
    </row>
    <row r="250" spans="1:9" ht="12.75">
      <c r="A250" s="277" t="s">
        <v>85</v>
      </c>
      <c r="B250" s="59">
        <v>13</v>
      </c>
      <c r="C250" s="307">
        <v>3</v>
      </c>
      <c r="D250" s="308">
        <f t="shared" si="13"/>
        <v>0.23076923076923078</v>
      </c>
      <c r="E250" s="235"/>
      <c r="F250" s="37"/>
      <c r="G250" s="235"/>
      <c r="I250" s="309"/>
    </row>
    <row r="251" spans="1:9" ht="12.75">
      <c r="A251" s="277" t="s">
        <v>86</v>
      </c>
      <c r="B251" s="59">
        <v>21</v>
      </c>
      <c r="C251" s="307">
        <v>3</v>
      </c>
      <c r="D251" s="308">
        <f t="shared" si="13"/>
        <v>0.14285714285714285</v>
      </c>
      <c r="E251" s="235"/>
      <c r="F251" s="37"/>
      <c r="G251" s="235"/>
      <c r="I251" s="309"/>
    </row>
    <row r="252" spans="1:9" ht="12.75">
      <c r="A252" s="277" t="s">
        <v>87</v>
      </c>
      <c r="B252" s="59">
        <v>445</v>
      </c>
      <c r="C252" s="307">
        <v>12</v>
      </c>
      <c r="D252" s="308">
        <f t="shared" si="13"/>
        <v>0.02696629213483146</v>
      </c>
      <c r="E252" s="235"/>
      <c r="F252" s="37"/>
      <c r="G252" s="235"/>
      <c r="I252" s="309"/>
    </row>
    <row r="253" spans="1:9" ht="12.75">
      <c r="A253" s="277" t="s">
        <v>88</v>
      </c>
      <c r="B253" s="59">
        <v>468</v>
      </c>
      <c r="C253" s="307">
        <v>15</v>
      </c>
      <c r="D253" s="308">
        <f t="shared" si="13"/>
        <v>0.03205128205128205</v>
      </c>
      <c r="E253" s="235"/>
      <c r="F253" s="37"/>
      <c r="G253" s="235"/>
      <c r="I253" s="309"/>
    </row>
    <row r="254" spans="1:9" ht="12.75">
      <c r="A254" s="277" t="s">
        <v>89</v>
      </c>
      <c r="B254" s="59">
        <v>277</v>
      </c>
      <c r="C254" s="307">
        <v>7</v>
      </c>
      <c r="D254" s="308">
        <f t="shared" si="13"/>
        <v>0.02527075812274368</v>
      </c>
      <c r="E254" s="235"/>
      <c r="F254" s="37"/>
      <c r="G254" s="235"/>
      <c r="I254" s="309"/>
    </row>
    <row r="255" spans="1:9" ht="12.75">
      <c r="A255" s="277" t="s">
        <v>90</v>
      </c>
      <c r="B255" s="59">
        <v>41</v>
      </c>
      <c r="C255" s="307">
        <v>2</v>
      </c>
      <c r="D255" s="308">
        <f t="shared" si="13"/>
        <v>0.04878048780487805</v>
      </c>
      <c r="E255" s="235"/>
      <c r="F255" s="37"/>
      <c r="G255" s="235"/>
      <c r="I255" s="309"/>
    </row>
    <row r="256" spans="1:9" ht="12.75">
      <c r="A256" s="277" t="s">
        <v>91</v>
      </c>
      <c r="B256" s="59"/>
      <c r="C256" s="307"/>
      <c r="D256" s="308"/>
      <c r="E256" s="235"/>
      <c r="F256" s="37"/>
      <c r="G256" s="235"/>
      <c r="I256" s="309"/>
    </row>
    <row r="257" spans="1:9" ht="12.75">
      <c r="A257" s="282" t="s">
        <v>2</v>
      </c>
      <c r="B257" s="147">
        <f>SUM(B240:B256)</f>
        <v>3484</v>
      </c>
      <c r="C257" s="50">
        <f>SUM(C240:C256)</f>
        <v>96</v>
      </c>
      <c r="D257" s="308"/>
      <c r="E257" s="235"/>
      <c r="F257" s="37"/>
      <c r="G257" s="235"/>
      <c r="I257" s="41"/>
    </row>
    <row r="258" spans="1:7" ht="12.75">
      <c r="A258" s="282"/>
      <c r="B258" s="77"/>
      <c r="C258" s="310">
        <f>C257/B257</f>
        <v>0.027554535017221583</v>
      </c>
      <c r="D258" s="50"/>
      <c r="E258" s="311"/>
      <c r="F258" s="37"/>
      <c r="G258" s="235"/>
    </row>
    <row r="259" spans="3:7" ht="12.75">
      <c r="C259" s="312"/>
      <c r="D259" s="13"/>
      <c r="E259" s="311"/>
      <c r="F259" s="37"/>
      <c r="G259" s="235"/>
    </row>
    <row r="260" spans="1:8" ht="12.75">
      <c r="A260" s="228" t="s">
        <v>38</v>
      </c>
      <c r="B260" s="229"/>
      <c r="C260" s="229"/>
      <c r="D260" s="229"/>
      <c r="E260" s="229"/>
      <c r="F260" s="229"/>
      <c r="G260" s="229"/>
      <c r="H260" s="230"/>
    </row>
    <row r="262" ht="12.75">
      <c r="A262" s="21" t="s">
        <v>197</v>
      </c>
    </row>
    <row r="263" spans="1:6" s="318" customFormat="1" ht="12.75">
      <c r="A263" s="313" t="s">
        <v>213</v>
      </c>
      <c r="B263" s="314"/>
      <c r="C263" s="315"/>
      <c r="D263" s="316"/>
      <c r="E263" s="317"/>
      <c r="F263" s="317"/>
    </row>
    <row r="264" spans="1:7" ht="24">
      <c r="A264" s="319"/>
      <c r="B264" s="17" t="s">
        <v>15</v>
      </c>
      <c r="C264" s="17" t="s">
        <v>16</v>
      </c>
      <c r="D264" s="17" t="s">
        <v>2</v>
      </c>
      <c r="E264" s="80" t="s">
        <v>186</v>
      </c>
      <c r="F264" s="55"/>
      <c r="G264" s="235"/>
    </row>
    <row r="265" spans="1:7" ht="12.75">
      <c r="A265" s="320" t="s">
        <v>75</v>
      </c>
      <c r="B265" s="311"/>
      <c r="C265" s="311"/>
      <c r="D265" s="311"/>
      <c r="E265" s="13"/>
      <c r="F265" s="321"/>
      <c r="G265" s="235"/>
    </row>
    <row r="266" spans="1:7" ht="12.75">
      <c r="A266" s="320" t="s">
        <v>76</v>
      </c>
      <c r="B266" s="311"/>
      <c r="C266" s="311">
        <v>1</v>
      </c>
      <c r="D266" s="311">
        <f aca="true" t="shared" si="14" ref="D266:D281">SUM(B266:C266)</f>
        <v>1</v>
      </c>
      <c r="E266" s="13"/>
      <c r="F266" s="321"/>
      <c r="G266" s="235"/>
    </row>
    <row r="267" spans="1:7" ht="14.25">
      <c r="A267" s="320" t="s">
        <v>133</v>
      </c>
      <c r="B267" s="311"/>
      <c r="C267" s="311"/>
      <c r="D267" s="311"/>
      <c r="E267" s="13"/>
      <c r="F267" s="321"/>
      <c r="G267" s="235"/>
    </row>
    <row r="268" spans="1:7" ht="12.75">
      <c r="A268" s="320" t="s">
        <v>78</v>
      </c>
      <c r="B268" s="311"/>
      <c r="C268" s="311">
        <v>5</v>
      </c>
      <c r="D268" s="311">
        <f t="shared" si="14"/>
        <v>5</v>
      </c>
      <c r="E268" s="13"/>
      <c r="F268" s="321"/>
      <c r="G268" s="235"/>
    </row>
    <row r="269" spans="1:7" ht="12.75">
      <c r="A269" s="320" t="s">
        <v>79</v>
      </c>
      <c r="B269" s="311">
        <v>1</v>
      </c>
      <c r="C269" s="311">
        <v>2</v>
      </c>
      <c r="D269" s="311">
        <f t="shared" si="14"/>
        <v>3</v>
      </c>
      <c r="E269" s="13">
        <v>2</v>
      </c>
      <c r="F269" s="321"/>
      <c r="G269" s="235"/>
    </row>
    <row r="270" spans="1:7" ht="12.75">
      <c r="A270" s="320" t="s">
        <v>80</v>
      </c>
      <c r="B270" s="311"/>
      <c r="C270" s="311">
        <v>1</v>
      </c>
      <c r="D270" s="311">
        <f t="shared" si="14"/>
        <v>1</v>
      </c>
      <c r="E270" s="13"/>
      <c r="F270" s="321"/>
      <c r="G270" s="235"/>
    </row>
    <row r="271" spans="1:7" ht="12.75">
      <c r="A271" s="320" t="s">
        <v>81</v>
      </c>
      <c r="B271" s="311"/>
      <c r="C271" s="311">
        <v>1</v>
      </c>
      <c r="D271" s="311">
        <f t="shared" si="14"/>
        <v>1</v>
      </c>
      <c r="E271" s="13"/>
      <c r="F271" s="321"/>
      <c r="G271" s="235"/>
    </row>
    <row r="272" spans="1:7" ht="12.75">
      <c r="A272" s="320" t="s">
        <v>82</v>
      </c>
      <c r="B272" s="311"/>
      <c r="C272" s="311">
        <v>3</v>
      </c>
      <c r="D272" s="311">
        <f t="shared" si="14"/>
        <v>3</v>
      </c>
      <c r="E272" s="13"/>
      <c r="F272" s="321"/>
      <c r="G272" s="235"/>
    </row>
    <row r="273" spans="1:7" ht="12.75">
      <c r="A273" s="320" t="s">
        <v>83</v>
      </c>
      <c r="B273" s="311"/>
      <c r="C273" s="311">
        <v>2</v>
      </c>
      <c r="D273" s="311">
        <f t="shared" si="14"/>
        <v>2</v>
      </c>
      <c r="E273" s="13"/>
      <c r="F273" s="321"/>
      <c r="G273" s="235"/>
    </row>
    <row r="274" spans="1:7" ht="12.75">
      <c r="A274" s="320" t="s">
        <v>84</v>
      </c>
      <c r="B274" s="311">
        <v>1</v>
      </c>
      <c r="C274" s="311">
        <v>2</v>
      </c>
      <c r="D274" s="311">
        <f t="shared" si="14"/>
        <v>3</v>
      </c>
      <c r="E274" s="13">
        <v>3</v>
      </c>
      <c r="F274" s="321"/>
      <c r="G274" s="235"/>
    </row>
    <row r="275" spans="1:7" ht="12.75">
      <c r="A275" s="320" t="s">
        <v>85</v>
      </c>
      <c r="B275" s="311"/>
      <c r="C275" s="311"/>
      <c r="D275" s="311"/>
      <c r="E275" s="13"/>
      <c r="F275" s="321"/>
      <c r="G275" s="235"/>
    </row>
    <row r="276" spans="1:7" ht="12.75">
      <c r="A276" s="320" t="s">
        <v>86</v>
      </c>
      <c r="B276" s="311"/>
      <c r="C276" s="311">
        <v>2</v>
      </c>
      <c r="D276" s="311">
        <f t="shared" si="14"/>
        <v>2</v>
      </c>
      <c r="E276" s="13"/>
      <c r="F276" s="321"/>
      <c r="G276" s="235"/>
    </row>
    <row r="277" spans="1:7" ht="12.75">
      <c r="A277" s="320" t="s">
        <v>87</v>
      </c>
      <c r="B277" s="311">
        <v>1</v>
      </c>
      <c r="C277" s="311">
        <v>3</v>
      </c>
      <c r="D277" s="311">
        <f t="shared" si="14"/>
        <v>4</v>
      </c>
      <c r="E277" s="13"/>
      <c r="F277" s="321"/>
      <c r="G277" s="235"/>
    </row>
    <row r="278" spans="1:7" ht="12.75">
      <c r="A278" s="320" t="s">
        <v>88</v>
      </c>
      <c r="B278" s="311">
        <v>1</v>
      </c>
      <c r="C278" s="311">
        <v>4</v>
      </c>
      <c r="D278" s="311">
        <f t="shared" si="14"/>
        <v>5</v>
      </c>
      <c r="E278" s="13">
        <v>1</v>
      </c>
      <c r="F278" s="321"/>
      <c r="G278" s="235"/>
    </row>
    <row r="279" spans="1:7" ht="12.75">
      <c r="A279" s="320" t="s">
        <v>89</v>
      </c>
      <c r="B279" s="311">
        <v>2</v>
      </c>
      <c r="C279" s="311">
        <v>2</v>
      </c>
      <c r="D279" s="311">
        <f t="shared" si="14"/>
        <v>4</v>
      </c>
      <c r="E279" s="13">
        <v>5</v>
      </c>
      <c r="F279" s="321"/>
      <c r="G279" s="235"/>
    </row>
    <row r="280" spans="1:7" ht="12.75">
      <c r="A280" s="320" t="s">
        <v>90</v>
      </c>
      <c r="B280" s="311"/>
      <c r="C280" s="311">
        <v>1</v>
      </c>
      <c r="D280" s="311">
        <f t="shared" si="14"/>
        <v>1</v>
      </c>
      <c r="E280" s="13"/>
      <c r="F280" s="321"/>
      <c r="G280" s="235"/>
    </row>
    <row r="281" spans="1:7" ht="12.75">
      <c r="A281" s="320" t="s">
        <v>91</v>
      </c>
      <c r="B281" s="311"/>
      <c r="C281" s="311">
        <v>1</v>
      </c>
      <c r="D281" s="311">
        <f t="shared" si="14"/>
        <v>1</v>
      </c>
      <c r="E281" s="13"/>
      <c r="F281" s="321"/>
      <c r="G281" s="235"/>
    </row>
    <row r="282" spans="1:7" ht="12.75">
      <c r="A282" s="322" t="s">
        <v>2</v>
      </c>
      <c r="B282" s="13">
        <f>SUM(B265:B281)</f>
        <v>6</v>
      </c>
      <c r="C282" s="13">
        <f>SUM(C265:C281)</f>
        <v>30</v>
      </c>
      <c r="D282" s="13">
        <f>SUM(D265:D281)</f>
        <v>36</v>
      </c>
      <c r="E282" s="13">
        <f>SUM(E265:E281)</f>
        <v>11</v>
      </c>
      <c r="F282" s="321"/>
      <c r="G282" s="235"/>
    </row>
    <row r="283" spans="1:6" ht="12.75">
      <c r="A283" s="323" t="s">
        <v>3</v>
      </c>
      <c r="B283" s="45">
        <f>(B282/D282)</f>
        <v>0.16666666666666666</v>
      </c>
      <c r="C283" s="45">
        <f>(C282/D282)</f>
        <v>0.8333333333333334</v>
      </c>
      <c r="D283" s="45"/>
      <c r="E283" s="54"/>
      <c r="F283" s="271"/>
    </row>
    <row r="284" ht="13.5">
      <c r="A284" s="324" t="s">
        <v>305</v>
      </c>
    </row>
    <row r="285" ht="14.25">
      <c r="A285" s="28"/>
    </row>
    <row r="286" spans="1:4" ht="12.75">
      <c r="A286" s="21" t="s">
        <v>199</v>
      </c>
      <c r="B286" s="12"/>
      <c r="C286" s="12"/>
      <c r="D286" s="12"/>
    </row>
    <row r="287" spans="1:4" ht="12.75">
      <c r="A287" s="325" t="s">
        <v>213</v>
      </c>
      <c r="B287" s="12"/>
      <c r="C287" s="12"/>
      <c r="D287" s="12"/>
    </row>
    <row r="288" spans="1:4" ht="12.75">
      <c r="A288" s="12" t="s">
        <v>0</v>
      </c>
      <c r="B288" s="254" t="s">
        <v>261</v>
      </c>
      <c r="C288" s="109"/>
      <c r="D288" s="109"/>
    </row>
    <row r="289" spans="1:4" ht="12.75">
      <c r="A289" s="12"/>
      <c r="B289" s="16" t="s">
        <v>15</v>
      </c>
      <c r="C289" s="16" t="s">
        <v>16</v>
      </c>
      <c r="D289" s="112" t="s">
        <v>2</v>
      </c>
    </row>
    <row r="290" spans="1:4" ht="12.75">
      <c r="A290" s="244" t="s">
        <v>75</v>
      </c>
      <c r="B290" s="6"/>
      <c r="D290" s="12"/>
    </row>
    <row r="291" spans="1:4" ht="12.75">
      <c r="A291" s="244" t="s">
        <v>76</v>
      </c>
      <c r="B291" s="12">
        <v>1</v>
      </c>
      <c r="D291" s="12"/>
    </row>
    <row r="292" spans="1:4" ht="14.25">
      <c r="A292" s="244" t="s">
        <v>133</v>
      </c>
      <c r="B292" s="12"/>
      <c r="D292" s="12"/>
    </row>
    <row r="293" spans="1:4" ht="12.75">
      <c r="A293" s="244" t="s">
        <v>78</v>
      </c>
      <c r="B293" s="12">
        <v>4</v>
      </c>
      <c r="C293" s="231">
        <v>1</v>
      </c>
      <c r="D293" s="12">
        <f>SUM(B293:C293)</f>
        <v>5</v>
      </c>
    </row>
    <row r="294" spans="1:4" ht="12.75">
      <c r="A294" s="244" t="s">
        <v>79</v>
      </c>
      <c r="B294" s="12">
        <v>3</v>
      </c>
      <c r="D294" s="12">
        <f aca="true" t="shared" si="15" ref="D294:D306">SUM(B294:C294)</f>
        <v>3</v>
      </c>
    </row>
    <row r="295" spans="1:4" ht="12.75">
      <c r="A295" s="244" t="s">
        <v>80</v>
      </c>
      <c r="B295" s="12">
        <v>1</v>
      </c>
      <c r="D295" s="12"/>
    </row>
    <row r="296" spans="1:4" ht="12.75">
      <c r="A296" s="244" t="s">
        <v>81</v>
      </c>
      <c r="B296" s="12">
        <v>1</v>
      </c>
      <c r="D296" s="12">
        <f t="shared" si="15"/>
        <v>1</v>
      </c>
    </row>
    <row r="297" spans="1:4" ht="12.75">
      <c r="A297" s="244" t="s">
        <v>82</v>
      </c>
      <c r="B297" s="12">
        <v>1</v>
      </c>
      <c r="C297" s="231">
        <v>2</v>
      </c>
      <c r="D297" s="12">
        <f t="shared" si="15"/>
        <v>3</v>
      </c>
    </row>
    <row r="298" spans="1:4" ht="12.75">
      <c r="A298" s="244" t="s">
        <v>83</v>
      </c>
      <c r="B298" s="12">
        <v>2</v>
      </c>
      <c r="D298" s="12">
        <f t="shared" si="15"/>
        <v>2</v>
      </c>
    </row>
    <row r="299" spans="1:4" ht="12.75">
      <c r="A299" s="244" t="s">
        <v>84</v>
      </c>
      <c r="B299" s="12">
        <v>3</v>
      </c>
      <c r="D299" s="12">
        <f t="shared" si="15"/>
        <v>3</v>
      </c>
    </row>
    <row r="300" spans="1:4" ht="12.75">
      <c r="A300" s="244" t="s">
        <v>85</v>
      </c>
      <c r="B300" s="12"/>
      <c r="D300" s="12"/>
    </row>
    <row r="301" spans="1:4" ht="12.75">
      <c r="A301" s="244" t="s">
        <v>86</v>
      </c>
      <c r="B301" s="12">
        <v>2</v>
      </c>
      <c r="D301" s="12">
        <f t="shared" si="15"/>
        <v>2</v>
      </c>
    </row>
    <row r="302" spans="1:4" ht="12.75">
      <c r="A302" s="244" t="s">
        <v>87</v>
      </c>
      <c r="B302" s="12">
        <v>1</v>
      </c>
      <c r="C302" s="231">
        <v>3</v>
      </c>
      <c r="D302" s="12">
        <f t="shared" si="15"/>
        <v>4</v>
      </c>
    </row>
    <row r="303" spans="1:4" ht="12.75">
      <c r="A303" s="244" t="s">
        <v>88</v>
      </c>
      <c r="B303" s="12">
        <v>4</v>
      </c>
      <c r="C303" s="231">
        <v>1</v>
      </c>
      <c r="D303" s="12">
        <f t="shared" si="15"/>
        <v>5</v>
      </c>
    </row>
    <row r="304" spans="1:4" ht="12.75">
      <c r="A304" s="244" t="s">
        <v>89</v>
      </c>
      <c r="B304" s="12">
        <v>3</v>
      </c>
      <c r="C304" s="231">
        <v>1</v>
      </c>
      <c r="D304" s="12">
        <f t="shared" si="15"/>
        <v>4</v>
      </c>
    </row>
    <row r="305" spans="1:4" ht="12.75">
      <c r="A305" s="244" t="s">
        <v>90</v>
      </c>
      <c r="B305" s="12">
        <v>1</v>
      </c>
      <c r="D305" s="12">
        <f t="shared" si="15"/>
        <v>1</v>
      </c>
    </row>
    <row r="306" spans="1:4" ht="12.75">
      <c r="A306" s="244" t="s">
        <v>91</v>
      </c>
      <c r="B306" s="12">
        <v>1</v>
      </c>
      <c r="D306" s="12">
        <f t="shared" si="15"/>
        <v>1</v>
      </c>
    </row>
    <row r="307" spans="1:4" ht="12.75">
      <c r="A307" s="23" t="s">
        <v>2</v>
      </c>
      <c r="B307" s="6">
        <f>SUM(B290:B306)</f>
        <v>28</v>
      </c>
      <c r="C307" s="6">
        <f>SUM(C290:C306)</f>
        <v>8</v>
      </c>
      <c r="D307" s="6">
        <f>SUM(B307:C307)</f>
        <v>36</v>
      </c>
    </row>
    <row r="308" spans="1:4" ht="12.75">
      <c r="A308" s="23" t="s">
        <v>3</v>
      </c>
      <c r="B308" s="7">
        <f>(B307/D307)</f>
        <v>0.7777777777777778</v>
      </c>
      <c r="C308" s="7">
        <f>(C307/D307)</f>
        <v>0.2222222222222222</v>
      </c>
      <c r="D308" s="7"/>
    </row>
    <row r="309" spans="1:4" ht="13.5">
      <c r="A309" s="324" t="s">
        <v>306</v>
      </c>
      <c r="B309" s="7"/>
      <c r="C309" s="7"/>
      <c r="D309" s="7"/>
    </row>
    <row r="311" ht="12.75">
      <c r="A311" s="21" t="s">
        <v>201</v>
      </c>
    </row>
    <row r="312" spans="1:5" s="318" customFormat="1" ht="12.75">
      <c r="A312" s="313" t="s">
        <v>213</v>
      </c>
      <c r="B312" s="326"/>
      <c r="C312" s="327"/>
      <c r="D312" s="327"/>
      <c r="E312" s="328"/>
    </row>
    <row r="313" spans="1:6" ht="36">
      <c r="A313" s="329"/>
      <c r="B313" s="79" t="s">
        <v>146</v>
      </c>
      <c r="C313" s="79" t="s">
        <v>143</v>
      </c>
      <c r="D313" s="79" t="s">
        <v>144</v>
      </c>
      <c r="E313" s="121" t="s">
        <v>200</v>
      </c>
      <c r="F313" s="79" t="s">
        <v>207</v>
      </c>
    </row>
    <row r="314" spans="1:6" ht="12.75">
      <c r="A314" s="268" t="s">
        <v>75</v>
      </c>
      <c r="F314" s="6"/>
    </row>
    <row r="315" spans="1:6" ht="12.75">
      <c r="A315" s="268" t="s">
        <v>76</v>
      </c>
      <c r="C315" s="231">
        <v>1</v>
      </c>
      <c r="F315" s="6">
        <f aca="true" t="shared" si="16" ref="F315:F325">SUM(B315:E315)</f>
        <v>1</v>
      </c>
    </row>
    <row r="316" spans="1:6" ht="14.25">
      <c r="A316" s="268" t="s">
        <v>133</v>
      </c>
      <c r="F316" s="6">
        <f t="shared" si="16"/>
        <v>0</v>
      </c>
    </row>
    <row r="317" spans="1:6" ht="12.75">
      <c r="A317" s="268" t="s">
        <v>78</v>
      </c>
      <c r="B317" s="231">
        <v>1</v>
      </c>
      <c r="C317" s="231">
        <v>4</v>
      </c>
      <c r="D317" s="231">
        <v>1</v>
      </c>
      <c r="F317" s="6">
        <f t="shared" si="16"/>
        <v>6</v>
      </c>
    </row>
    <row r="318" spans="1:6" ht="12.75">
      <c r="A318" s="268" t="s">
        <v>79</v>
      </c>
      <c r="B318" s="231">
        <v>1</v>
      </c>
      <c r="C318" s="231">
        <v>1</v>
      </c>
      <c r="F318" s="6">
        <f t="shared" si="16"/>
        <v>2</v>
      </c>
    </row>
    <row r="319" spans="1:6" ht="12.75">
      <c r="A319" s="268" t="s">
        <v>80</v>
      </c>
      <c r="C319" s="231">
        <v>1</v>
      </c>
      <c r="F319" s="6">
        <f t="shared" si="16"/>
        <v>1</v>
      </c>
    </row>
    <row r="320" spans="1:6" ht="12.75">
      <c r="A320" s="268" t="s">
        <v>81</v>
      </c>
      <c r="F320" s="6">
        <f t="shared" si="16"/>
        <v>0</v>
      </c>
    </row>
    <row r="321" spans="1:6" ht="12.75">
      <c r="A321" s="268" t="s">
        <v>82</v>
      </c>
      <c r="B321" s="231">
        <v>1</v>
      </c>
      <c r="F321" s="6">
        <f t="shared" si="16"/>
        <v>1</v>
      </c>
    </row>
    <row r="322" spans="1:6" ht="12.75">
      <c r="A322" s="268" t="s">
        <v>83</v>
      </c>
      <c r="B322" s="231">
        <v>1</v>
      </c>
      <c r="C322" s="231">
        <v>2</v>
      </c>
      <c r="F322" s="6">
        <f t="shared" si="16"/>
        <v>3</v>
      </c>
    </row>
    <row r="323" spans="1:6" ht="12.75">
      <c r="A323" s="268" t="s">
        <v>84</v>
      </c>
      <c r="C323" s="231">
        <v>2</v>
      </c>
      <c r="D323" s="231">
        <v>1</v>
      </c>
      <c r="F323" s="6">
        <f t="shared" si="16"/>
        <v>3</v>
      </c>
    </row>
    <row r="324" spans="1:6" ht="12.75">
      <c r="A324" s="268" t="s">
        <v>85</v>
      </c>
      <c r="F324" s="6">
        <f t="shared" si="16"/>
        <v>0</v>
      </c>
    </row>
    <row r="325" spans="1:6" ht="12.75">
      <c r="A325" s="268" t="s">
        <v>86</v>
      </c>
      <c r="C325" s="231">
        <v>2</v>
      </c>
      <c r="F325" s="6">
        <f t="shared" si="16"/>
        <v>2</v>
      </c>
    </row>
    <row r="326" spans="1:6" ht="12.75">
      <c r="A326" s="268" t="s">
        <v>87</v>
      </c>
      <c r="B326" s="231">
        <v>2</v>
      </c>
      <c r="C326" s="231">
        <v>1</v>
      </c>
      <c r="D326" s="231">
        <v>1</v>
      </c>
      <c r="E326" s="231">
        <v>1</v>
      </c>
      <c r="F326" s="6">
        <f aca="true" t="shared" si="17" ref="F326:F331">SUM(B326:E326)</f>
        <v>5</v>
      </c>
    </row>
    <row r="327" spans="1:6" ht="12.75">
      <c r="A327" s="268" t="s">
        <v>88</v>
      </c>
      <c r="B327" s="231">
        <v>3</v>
      </c>
      <c r="C327" s="231">
        <v>3</v>
      </c>
      <c r="D327" s="231">
        <v>2</v>
      </c>
      <c r="F327" s="6">
        <f t="shared" si="17"/>
        <v>8</v>
      </c>
    </row>
    <row r="328" spans="1:6" ht="12.75">
      <c r="A328" s="268" t="s">
        <v>89</v>
      </c>
      <c r="B328" s="231">
        <v>3</v>
      </c>
      <c r="C328" s="231">
        <v>1</v>
      </c>
      <c r="D328" s="231">
        <v>2</v>
      </c>
      <c r="F328" s="6">
        <f t="shared" si="17"/>
        <v>6</v>
      </c>
    </row>
    <row r="329" spans="1:6" ht="12.75">
      <c r="A329" s="268" t="s">
        <v>90</v>
      </c>
      <c r="C329" s="231">
        <v>1</v>
      </c>
      <c r="F329" s="6">
        <f t="shared" si="17"/>
        <v>1</v>
      </c>
    </row>
    <row r="330" spans="1:6" ht="12.75">
      <c r="A330" s="268" t="s">
        <v>91</v>
      </c>
      <c r="F330" s="6">
        <f t="shared" si="17"/>
        <v>0</v>
      </c>
    </row>
    <row r="331" spans="1:6" ht="12.75">
      <c r="A331" s="24" t="s">
        <v>2</v>
      </c>
      <c r="B331" s="6">
        <f>SUM(B314:B330)</f>
        <v>12</v>
      </c>
      <c r="C331" s="6">
        <f>SUM(C314:C330)</f>
        <v>19</v>
      </c>
      <c r="D331" s="6">
        <f>SUM(D314:D330)</f>
        <v>7</v>
      </c>
      <c r="E331" s="6">
        <f>SUM(E314:E330)</f>
        <v>1</v>
      </c>
      <c r="F331" s="6">
        <f t="shared" si="17"/>
        <v>39</v>
      </c>
    </row>
    <row r="332" spans="1:6" ht="12.75">
      <c r="A332" s="330" t="s">
        <v>221</v>
      </c>
      <c r="B332" s="7">
        <f>B331/F331</f>
        <v>0.3076923076923077</v>
      </c>
      <c r="C332" s="7">
        <f>C331/F331</f>
        <v>0.48717948717948717</v>
      </c>
      <c r="D332" s="7">
        <f>D331/F331</f>
        <v>0.1794871794871795</v>
      </c>
      <c r="E332" s="7">
        <f>E331/F331</f>
        <v>0.02564102564102564</v>
      </c>
      <c r="F332" s="6"/>
    </row>
    <row r="333" ht="13.5">
      <c r="A333" s="33" t="s">
        <v>306</v>
      </c>
    </row>
    <row r="334" ht="13.5">
      <c r="A334" s="33"/>
    </row>
    <row r="335" spans="1:6" ht="12.75">
      <c r="A335" s="21" t="s">
        <v>202</v>
      </c>
      <c r="B335" s="12"/>
      <c r="C335" s="12"/>
      <c r="D335" s="12"/>
      <c r="E335" s="12"/>
      <c r="F335" s="12"/>
    </row>
    <row r="336" spans="1:6" ht="12.75">
      <c r="A336" s="6"/>
      <c r="B336" s="12"/>
      <c r="C336" s="12"/>
      <c r="D336" s="12"/>
      <c r="E336" s="96"/>
      <c r="F336" s="96"/>
    </row>
    <row r="337" spans="1:7" ht="12.75">
      <c r="A337" s="23" t="s">
        <v>294</v>
      </c>
      <c r="B337" s="12"/>
      <c r="C337" s="96"/>
      <c r="D337" s="175"/>
      <c r="E337" s="272"/>
      <c r="F337" s="272"/>
      <c r="G337" s="235"/>
    </row>
    <row r="338" spans="1:7" ht="12.75">
      <c r="A338" s="331" t="s">
        <v>213</v>
      </c>
      <c r="B338" s="12"/>
      <c r="C338" s="175"/>
      <c r="D338" s="127"/>
      <c r="E338" s="272"/>
      <c r="F338" s="272"/>
      <c r="G338" s="235"/>
    </row>
    <row r="339" spans="1:7" ht="25.5">
      <c r="A339" s="15" t="s">
        <v>0</v>
      </c>
      <c r="B339" s="16" t="s">
        <v>295</v>
      </c>
      <c r="C339" s="111" t="s">
        <v>296</v>
      </c>
      <c r="D339" s="180" t="s">
        <v>2</v>
      </c>
      <c r="E339" s="134" t="s">
        <v>18</v>
      </c>
      <c r="F339" s="332" t="s">
        <v>214</v>
      </c>
      <c r="G339" s="235"/>
    </row>
    <row r="340" spans="1:7" ht="12.75">
      <c r="A340" s="277" t="s">
        <v>75</v>
      </c>
      <c r="C340" s="269"/>
      <c r="D340" s="11"/>
      <c r="E340" s="204"/>
      <c r="F340" s="148"/>
      <c r="G340" s="235"/>
    </row>
    <row r="341" spans="1:7" ht="12.75">
      <c r="A341" s="277" t="s">
        <v>76</v>
      </c>
      <c r="B341" s="231">
        <v>14</v>
      </c>
      <c r="C341" s="269">
        <v>20</v>
      </c>
      <c r="D341" s="11">
        <f>SUM(B341:C341)</f>
        <v>34</v>
      </c>
      <c r="E341" s="206">
        <v>5</v>
      </c>
      <c r="F341" s="283"/>
      <c r="G341" s="235"/>
    </row>
    <row r="342" spans="1:7" ht="14.25">
      <c r="A342" s="277" t="s">
        <v>133</v>
      </c>
      <c r="D342" s="11"/>
      <c r="E342" s="206"/>
      <c r="F342" s="283"/>
      <c r="G342" s="235"/>
    </row>
    <row r="343" spans="1:7" ht="12.75">
      <c r="A343" s="277" t="s">
        <v>78</v>
      </c>
      <c r="B343" s="231">
        <v>36</v>
      </c>
      <c r="C343" s="269">
        <v>112</v>
      </c>
      <c r="D343" s="11">
        <f>SUM(B343:C343)</f>
        <v>148</v>
      </c>
      <c r="E343" s="206">
        <v>47</v>
      </c>
      <c r="F343" s="283">
        <v>2</v>
      </c>
      <c r="G343" s="235"/>
    </row>
    <row r="344" spans="1:7" ht="12.75">
      <c r="A344" s="277" t="s">
        <v>79</v>
      </c>
      <c r="B344" s="231">
        <v>38</v>
      </c>
      <c r="C344" s="269">
        <v>46</v>
      </c>
      <c r="D344" s="11">
        <f aca="true" t="shared" si="18" ref="D344:D355">SUM(B344:C344)</f>
        <v>84</v>
      </c>
      <c r="E344" s="206">
        <v>25</v>
      </c>
      <c r="F344" s="283">
        <v>1</v>
      </c>
      <c r="G344" s="235"/>
    </row>
    <row r="345" spans="1:7" ht="12.75">
      <c r="A345" s="277" t="s">
        <v>80</v>
      </c>
      <c r="B345" s="231">
        <v>26</v>
      </c>
      <c r="C345" s="269">
        <v>25</v>
      </c>
      <c r="D345" s="11">
        <f t="shared" si="18"/>
        <v>51</v>
      </c>
      <c r="E345" s="206">
        <v>11</v>
      </c>
      <c r="F345" s="283"/>
      <c r="G345" s="235"/>
    </row>
    <row r="346" spans="1:7" ht="12.75">
      <c r="A346" s="277" t="s">
        <v>81</v>
      </c>
      <c r="B346" s="231">
        <v>4</v>
      </c>
      <c r="C346" s="269">
        <v>36</v>
      </c>
      <c r="D346" s="11">
        <f t="shared" si="18"/>
        <v>40</v>
      </c>
      <c r="E346" s="206">
        <v>10</v>
      </c>
      <c r="F346" s="283"/>
      <c r="G346" s="235"/>
    </row>
    <row r="347" spans="1:7" ht="12.75">
      <c r="A347" s="277" t="s">
        <v>82</v>
      </c>
      <c r="B347" s="231">
        <v>56</v>
      </c>
      <c r="C347" s="269">
        <v>59</v>
      </c>
      <c r="D347" s="11">
        <f t="shared" si="18"/>
        <v>115</v>
      </c>
      <c r="E347" s="206">
        <v>25</v>
      </c>
      <c r="F347" s="283"/>
      <c r="G347" s="235"/>
    </row>
    <row r="348" spans="1:7" ht="12.75">
      <c r="A348" s="277" t="s">
        <v>83</v>
      </c>
      <c r="B348" s="231">
        <v>21</v>
      </c>
      <c r="C348" s="269">
        <v>16</v>
      </c>
      <c r="D348" s="11">
        <f t="shared" si="18"/>
        <v>37</v>
      </c>
      <c r="E348" s="206">
        <v>8</v>
      </c>
      <c r="F348" s="283"/>
      <c r="G348" s="235"/>
    </row>
    <row r="349" spans="1:7" ht="12.75">
      <c r="A349" s="277" t="s">
        <v>84</v>
      </c>
      <c r="B349" s="231">
        <v>42</v>
      </c>
      <c r="C349" s="269">
        <v>47</v>
      </c>
      <c r="D349" s="11">
        <f t="shared" si="18"/>
        <v>89</v>
      </c>
      <c r="E349" s="206">
        <v>28</v>
      </c>
      <c r="F349" s="283"/>
      <c r="G349" s="235"/>
    </row>
    <row r="350" spans="1:7" ht="12.75">
      <c r="A350" s="277" t="s">
        <v>85</v>
      </c>
      <c r="D350" s="11"/>
      <c r="E350" s="206"/>
      <c r="F350" s="283"/>
      <c r="G350" s="235"/>
    </row>
    <row r="351" spans="1:7" ht="12.75">
      <c r="A351" s="277" t="s">
        <v>86</v>
      </c>
      <c r="B351" s="231">
        <v>29</v>
      </c>
      <c r="C351" s="269">
        <v>38</v>
      </c>
      <c r="D351" s="11">
        <f>SUM(B351:C351)</f>
        <v>67</v>
      </c>
      <c r="E351" s="206">
        <v>28</v>
      </c>
      <c r="F351" s="283">
        <v>1</v>
      </c>
      <c r="G351" s="235"/>
    </row>
    <row r="352" spans="1:7" ht="12.75">
      <c r="A352" s="277" t="s">
        <v>87</v>
      </c>
      <c r="B352" s="231">
        <v>120</v>
      </c>
      <c r="C352" s="269">
        <v>34</v>
      </c>
      <c r="D352" s="11">
        <f>SUM(B352:C352)</f>
        <v>154</v>
      </c>
      <c r="E352" s="206">
        <v>61</v>
      </c>
      <c r="F352" s="283">
        <v>2</v>
      </c>
      <c r="G352" s="235"/>
    </row>
    <row r="353" spans="1:7" ht="12.75">
      <c r="A353" s="277" t="s">
        <v>88</v>
      </c>
      <c r="B353" s="231">
        <v>43</v>
      </c>
      <c r="C353" s="269">
        <v>84</v>
      </c>
      <c r="D353" s="11">
        <f t="shared" si="18"/>
        <v>127</v>
      </c>
      <c r="E353" s="206">
        <v>39</v>
      </c>
      <c r="F353" s="283">
        <v>5</v>
      </c>
      <c r="G353" s="235"/>
    </row>
    <row r="354" spans="1:7" ht="12.75">
      <c r="A354" s="277" t="s">
        <v>89</v>
      </c>
      <c r="B354" s="231">
        <v>79</v>
      </c>
      <c r="C354" s="269">
        <v>81</v>
      </c>
      <c r="D354" s="11">
        <f t="shared" si="18"/>
        <v>160</v>
      </c>
      <c r="E354" s="206">
        <v>43</v>
      </c>
      <c r="F354" s="283">
        <v>4</v>
      </c>
      <c r="G354" s="235"/>
    </row>
    <row r="355" spans="1:7" ht="12.75">
      <c r="A355" s="277" t="s">
        <v>90</v>
      </c>
      <c r="C355" s="269">
        <v>20</v>
      </c>
      <c r="D355" s="11">
        <f t="shared" si="18"/>
        <v>20</v>
      </c>
      <c r="E355" s="204"/>
      <c r="F355" s="283"/>
      <c r="G355" s="235"/>
    </row>
    <row r="356" spans="1:7" ht="12.75">
      <c r="A356" s="277" t="s">
        <v>91</v>
      </c>
      <c r="C356" s="269"/>
      <c r="D356" s="11"/>
      <c r="E356" s="204">
        <v>5</v>
      </c>
      <c r="F356" s="283"/>
      <c r="G356" s="235"/>
    </row>
    <row r="357" spans="1:7" ht="12.75">
      <c r="A357" s="282" t="s">
        <v>2</v>
      </c>
      <c r="B357" s="6">
        <f>SUM(B340:B356)</f>
        <v>508</v>
      </c>
      <c r="C357" s="6">
        <f>SUM(C340:C356)</f>
        <v>618</v>
      </c>
      <c r="D357" s="185">
        <f>SUM(D340:D356)</f>
        <v>1126</v>
      </c>
      <c r="E357" s="206">
        <f>SUM(E340:E356)</f>
        <v>335</v>
      </c>
      <c r="F357" s="141">
        <f>SUM(F340:F356)</f>
        <v>15</v>
      </c>
      <c r="G357" s="235"/>
    </row>
    <row r="358" spans="1:7" ht="12.75">
      <c r="A358" s="282" t="s">
        <v>3</v>
      </c>
      <c r="B358" s="7">
        <f>(B357/D357)</f>
        <v>0.4511545293072824</v>
      </c>
      <c r="C358" s="7">
        <f>(C357/D357)</f>
        <v>0.5488454706927176</v>
      </c>
      <c r="D358" s="312"/>
      <c r="E358" s="333">
        <f>E357/D357</f>
        <v>0.2975133214920071</v>
      </c>
      <c r="F358" s="281"/>
      <c r="G358" s="235"/>
    </row>
    <row r="359" spans="1:7" ht="13.5">
      <c r="A359" s="334" t="s">
        <v>306</v>
      </c>
      <c r="B359" s="7"/>
      <c r="C359" s="7"/>
      <c r="D359" s="312"/>
      <c r="E359" s="29"/>
      <c r="F359" s="335"/>
      <c r="G359" s="235"/>
    </row>
    <row r="360" spans="1:7" ht="12.75">
      <c r="A360" s="23"/>
      <c r="B360" s="7"/>
      <c r="C360" s="7"/>
      <c r="D360" s="312"/>
      <c r="E360" s="29"/>
      <c r="F360" s="335"/>
      <c r="G360" s="235"/>
    </row>
    <row r="361" ht="12.75">
      <c r="A361" s="23" t="s">
        <v>58</v>
      </c>
    </row>
    <row r="362" spans="1:8" s="241" customFormat="1" ht="13.5">
      <c r="A362" s="336" t="s">
        <v>213</v>
      </c>
      <c r="B362" s="337"/>
      <c r="C362" s="338"/>
      <c r="D362" s="338"/>
      <c r="E362" s="338"/>
      <c r="F362" s="338"/>
      <c r="G362" s="338"/>
      <c r="H362" s="339"/>
    </row>
    <row r="363" spans="1:8" ht="36">
      <c r="A363" s="340" t="s">
        <v>0</v>
      </c>
      <c r="B363" s="79" t="s">
        <v>19</v>
      </c>
      <c r="C363" s="79" t="s">
        <v>20</v>
      </c>
      <c r="D363" s="79" t="s">
        <v>271</v>
      </c>
      <c r="E363" s="79" t="s">
        <v>21</v>
      </c>
      <c r="F363" s="79" t="s">
        <v>272</v>
      </c>
      <c r="G363" s="79" t="s">
        <v>14</v>
      </c>
      <c r="H363" s="79" t="s">
        <v>2</v>
      </c>
    </row>
    <row r="364" spans="1:8" ht="12.75">
      <c r="A364" s="268" t="s">
        <v>75</v>
      </c>
      <c r="H364" s="6"/>
    </row>
    <row r="365" spans="1:8" ht="12.75">
      <c r="A365" s="268" t="s">
        <v>76</v>
      </c>
      <c r="C365" s="231">
        <v>1</v>
      </c>
      <c r="D365" s="231">
        <v>1</v>
      </c>
      <c r="E365" s="231">
        <v>2</v>
      </c>
      <c r="F365" s="231">
        <v>30</v>
      </c>
      <c r="H365" s="6">
        <f>SUM(B365:G365)</f>
        <v>34</v>
      </c>
    </row>
    <row r="366" spans="1:8" ht="14.25">
      <c r="A366" s="268" t="s">
        <v>133</v>
      </c>
      <c r="H366" s="6"/>
    </row>
    <row r="367" spans="1:8" ht="12.75">
      <c r="A367" s="268" t="s">
        <v>78</v>
      </c>
      <c r="C367" s="231">
        <v>6</v>
      </c>
      <c r="D367" s="231">
        <v>26</v>
      </c>
      <c r="E367" s="231">
        <v>10</v>
      </c>
      <c r="F367" s="231">
        <v>99</v>
      </c>
      <c r="G367" s="231">
        <v>4</v>
      </c>
      <c r="H367" s="6">
        <f aca="true" t="shared" si="19" ref="H367:H373">SUM(B367:G367)</f>
        <v>145</v>
      </c>
    </row>
    <row r="368" spans="1:8" ht="12.75">
      <c r="A368" s="268" t="s">
        <v>79</v>
      </c>
      <c r="C368" s="231">
        <v>3</v>
      </c>
      <c r="D368" s="231">
        <v>17</v>
      </c>
      <c r="F368" s="231">
        <v>51</v>
      </c>
      <c r="G368" s="231">
        <v>1</v>
      </c>
      <c r="H368" s="6">
        <f t="shared" si="19"/>
        <v>72</v>
      </c>
    </row>
    <row r="369" spans="1:8" ht="12.75">
      <c r="A369" s="268" t="s">
        <v>80</v>
      </c>
      <c r="C369" s="231">
        <v>3</v>
      </c>
      <c r="D369" s="231">
        <v>3</v>
      </c>
      <c r="F369" s="231">
        <v>40</v>
      </c>
      <c r="G369" s="231">
        <v>5</v>
      </c>
      <c r="H369" s="6">
        <f t="shared" si="19"/>
        <v>51</v>
      </c>
    </row>
    <row r="370" spans="1:8" ht="12.75">
      <c r="A370" s="268" t="s">
        <v>81</v>
      </c>
      <c r="C370" s="231">
        <v>1</v>
      </c>
      <c r="D370" s="231">
        <v>7</v>
      </c>
      <c r="F370" s="231">
        <v>32</v>
      </c>
      <c r="H370" s="6">
        <f t="shared" si="19"/>
        <v>40</v>
      </c>
    </row>
    <row r="371" spans="1:8" ht="12.75">
      <c r="A371" s="268" t="s">
        <v>82</v>
      </c>
      <c r="B371" s="231">
        <v>1</v>
      </c>
      <c r="C371" s="231">
        <v>8</v>
      </c>
      <c r="D371" s="231">
        <v>8</v>
      </c>
      <c r="E371" s="231">
        <v>1</v>
      </c>
      <c r="F371" s="231">
        <v>85</v>
      </c>
      <c r="G371" s="231">
        <v>12</v>
      </c>
      <c r="H371" s="6">
        <f t="shared" si="19"/>
        <v>115</v>
      </c>
    </row>
    <row r="372" spans="1:8" ht="12.75">
      <c r="A372" s="268" t="s">
        <v>83</v>
      </c>
      <c r="D372" s="231">
        <v>8</v>
      </c>
      <c r="F372" s="231">
        <v>28</v>
      </c>
      <c r="G372" s="231">
        <v>1</v>
      </c>
      <c r="H372" s="6">
        <f t="shared" si="19"/>
        <v>37</v>
      </c>
    </row>
    <row r="373" spans="1:8" ht="12.75">
      <c r="A373" s="268" t="s">
        <v>84</v>
      </c>
      <c r="B373" s="231">
        <v>1</v>
      </c>
      <c r="C373" s="231">
        <v>13</v>
      </c>
      <c r="D373" s="231">
        <v>11</v>
      </c>
      <c r="E373" s="231">
        <v>1</v>
      </c>
      <c r="F373" s="231">
        <v>63</v>
      </c>
      <c r="H373" s="6">
        <f t="shared" si="19"/>
        <v>89</v>
      </c>
    </row>
    <row r="374" spans="1:8" ht="12.75">
      <c r="A374" s="268" t="s">
        <v>85</v>
      </c>
      <c r="H374" s="6"/>
    </row>
    <row r="375" spans="1:8" ht="12.75">
      <c r="A375" s="268" t="s">
        <v>86</v>
      </c>
      <c r="B375" s="231">
        <v>1</v>
      </c>
      <c r="D375" s="231">
        <v>10</v>
      </c>
      <c r="E375" s="231">
        <v>1</v>
      </c>
      <c r="F375" s="231">
        <v>48</v>
      </c>
      <c r="G375" s="231">
        <v>7</v>
      </c>
      <c r="H375" s="6">
        <f aca="true" t="shared" si="20" ref="H375:H380">SUM(B375:G375)</f>
        <v>67</v>
      </c>
    </row>
    <row r="376" spans="1:8" ht="12.75">
      <c r="A376" s="268" t="s">
        <v>87</v>
      </c>
      <c r="B376" s="231">
        <v>1</v>
      </c>
      <c r="C376" s="231">
        <v>5</v>
      </c>
      <c r="D376" s="231">
        <v>20</v>
      </c>
      <c r="E376" s="231">
        <v>4</v>
      </c>
      <c r="F376" s="231">
        <v>123</v>
      </c>
      <c r="G376" s="231">
        <v>1</v>
      </c>
      <c r="H376" s="6">
        <f t="shared" si="20"/>
        <v>154</v>
      </c>
    </row>
    <row r="377" spans="1:8" ht="12.75">
      <c r="A377" s="268" t="s">
        <v>88</v>
      </c>
      <c r="B377" s="231">
        <v>1</v>
      </c>
      <c r="C377" s="231">
        <v>3</v>
      </c>
      <c r="D377" s="231">
        <v>16</v>
      </c>
      <c r="E377" s="231">
        <v>15</v>
      </c>
      <c r="F377" s="231">
        <v>83</v>
      </c>
      <c r="G377" s="231">
        <v>9</v>
      </c>
      <c r="H377" s="6">
        <f t="shared" si="20"/>
        <v>127</v>
      </c>
    </row>
    <row r="378" spans="1:8" ht="12.75">
      <c r="A378" s="268" t="s">
        <v>89</v>
      </c>
      <c r="C378" s="231">
        <v>16</v>
      </c>
      <c r="D378" s="231">
        <v>37</v>
      </c>
      <c r="E378" s="231">
        <v>2</v>
      </c>
      <c r="F378" s="231">
        <v>95</v>
      </c>
      <c r="G378" s="231">
        <v>10</v>
      </c>
      <c r="H378" s="6">
        <f t="shared" si="20"/>
        <v>160</v>
      </c>
    </row>
    <row r="379" spans="1:8" ht="12.75">
      <c r="A379" s="268" t="s">
        <v>90</v>
      </c>
      <c r="F379" s="231">
        <v>20</v>
      </c>
      <c r="H379" s="6">
        <f t="shared" si="20"/>
        <v>20</v>
      </c>
    </row>
    <row r="380" spans="1:8" ht="12.75">
      <c r="A380" s="268" t="s">
        <v>91</v>
      </c>
      <c r="C380" s="231">
        <v>6</v>
      </c>
      <c r="D380" s="231">
        <v>2</v>
      </c>
      <c r="E380" s="231">
        <v>1</v>
      </c>
      <c r="F380" s="231">
        <v>15</v>
      </c>
      <c r="G380" s="231">
        <v>7</v>
      </c>
      <c r="H380" s="6">
        <f t="shared" si="20"/>
        <v>31</v>
      </c>
    </row>
    <row r="381" spans="1:8" ht="12.75">
      <c r="A381" s="24" t="s">
        <v>2</v>
      </c>
      <c r="B381" s="6">
        <f aca="true" t="shared" si="21" ref="B381:G381">SUM(B364:B380)</f>
        <v>5</v>
      </c>
      <c r="C381" s="6">
        <f t="shared" si="21"/>
        <v>65</v>
      </c>
      <c r="D381" s="6">
        <f t="shared" si="21"/>
        <v>166</v>
      </c>
      <c r="E381" s="6">
        <f t="shared" si="21"/>
        <v>37</v>
      </c>
      <c r="F381" s="6">
        <f>SUM(F364:F380)</f>
        <v>812</v>
      </c>
      <c r="G381" s="6">
        <f t="shared" si="21"/>
        <v>57</v>
      </c>
      <c r="H381" s="14">
        <f>SUM(B381:G381)</f>
        <v>1142</v>
      </c>
    </row>
    <row r="382" spans="1:8" ht="12.75">
      <c r="A382" s="24" t="s">
        <v>3</v>
      </c>
      <c r="B382" s="341">
        <f>B381/H381</f>
        <v>0.0043782837127845885</v>
      </c>
      <c r="C382" s="7">
        <f>C381/H381</f>
        <v>0.05691768826619965</v>
      </c>
      <c r="D382" s="7">
        <f>D381/H381</f>
        <v>0.14535901926444833</v>
      </c>
      <c r="E382" s="7">
        <f>E381/H381</f>
        <v>0.03239929947460595</v>
      </c>
      <c r="F382" s="7">
        <f>F381/H381</f>
        <v>0.7110332749562172</v>
      </c>
      <c r="G382" s="7">
        <f>G381/H381</f>
        <v>0.049912434325744305</v>
      </c>
      <c r="H382" s="7">
        <f>SUM(B382:G382)</f>
        <v>1</v>
      </c>
    </row>
    <row r="383" ht="13.5">
      <c r="A383" s="324" t="s">
        <v>306</v>
      </c>
    </row>
    <row r="384" ht="12.75">
      <c r="A384" s="342"/>
    </row>
    <row r="385" ht="12.75">
      <c r="A385" s="23" t="s">
        <v>59</v>
      </c>
    </row>
    <row r="386" spans="1:4" s="241" customFormat="1" ht="13.5">
      <c r="A386" s="336" t="s">
        <v>213</v>
      </c>
      <c r="B386" s="343"/>
      <c r="C386" s="344"/>
      <c r="D386" s="345"/>
    </row>
    <row r="387" spans="1:4" ht="12.75">
      <c r="A387" s="340" t="s">
        <v>0</v>
      </c>
      <c r="B387" s="16" t="s">
        <v>22</v>
      </c>
      <c r="C387" s="16" t="s">
        <v>23</v>
      </c>
      <c r="D387" s="16" t="s">
        <v>2</v>
      </c>
    </row>
    <row r="388" spans="1:4" ht="12.75">
      <c r="A388" s="268" t="s">
        <v>75</v>
      </c>
      <c r="D388" s="6"/>
    </row>
    <row r="389" spans="1:4" ht="12.75">
      <c r="A389" s="268" t="s">
        <v>76</v>
      </c>
      <c r="B389" s="231">
        <v>2</v>
      </c>
      <c r="C389" s="231">
        <v>32</v>
      </c>
      <c r="D389" s="6">
        <f>SUM(B389:C389)</f>
        <v>34</v>
      </c>
    </row>
    <row r="390" spans="1:4" ht="14.25">
      <c r="A390" s="268" t="s">
        <v>133</v>
      </c>
      <c r="D390" s="6"/>
    </row>
    <row r="391" spans="1:4" ht="12.75">
      <c r="A391" s="268" t="s">
        <v>78</v>
      </c>
      <c r="B391" s="231">
        <v>11</v>
      </c>
      <c r="C391" s="231">
        <v>136</v>
      </c>
      <c r="D391" s="6">
        <f aca="true" t="shared" si="22" ref="D391:D397">SUM(B391:C391)</f>
        <v>147</v>
      </c>
    </row>
    <row r="392" spans="1:4" ht="12.75">
      <c r="A392" s="268" t="s">
        <v>79</v>
      </c>
      <c r="B392" s="231">
        <v>3</v>
      </c>
      <c r="C392" s="231">
        <v>70</v>
      </c>
      <c r="D392" s="6">
        <f t="shared" si="22"/>
        <v>73</v>
      </c>
    </row>
    <row r="393" spans="1:4" ht="12.75">
      <c r="A393" s="268" t="s">
        <v>80</v>
      </c>
      <c r="B393" s="231">
        <v>5</v>
      </c>
      <c r="C393" s="231">
        <v>46</v>
      </c>
      <c r="D393" s="6">
        <f t="shared" si="22"/>
        <v>51</v>
      </c>
    </row>
    <row r="394" spans="1:4" ht="12.75">
      <c r="A394" s="268" t="s">
        <v>81</v>
      </c>
      <c r="B394" s="231">
        <v>1</v>
      </c>
      <c r="C394" s="231">
        <v>39</v>
      </c>
      <c r="D394" s="6">
        <f t="shared" si="22"/>
        <v>40</v>
      </c>
    </row>
    <row r="395" spans="1:4" ht="12.75">
      <c r="A395" s="268" t="s">
        <v>82</v>
      </c>
      <c r="B395" s="231">
        <v>11</v>
      </c>
      <c r="C395" s="231">
        <v>104</v>
      </c>
      <c r="D395" s="6">
        <f t="shared" si="22"/>
        <v>115</v>
      </c>
    </row>
    <row r="396" spans="1:4" ht="12.75">
      <c r="A396" s="268" t="s">
        <v>83</v>
      </c>
      <c r="B396" s="231">
        <v>6</v>
      </c>
      <c r="C396" s="231">
        <v>31</v>
      </c>
      <c r="D396" s="6">
        <f t="shared" si="22"/>
        <v>37</v>
      </c>
    </row>
    <row r="397" spans="1:4" ht="12.75">
      <c r="A397" s="268" t="s">
        <v>84</v>
      </c>
      <c r="B397" s="231">
        <v>8</v>
      </c>
      <c r="C397" s="231">
        <v>81</v>
      </c>
      <c r="D397" s="6">
        <f t="shared" si="22"/>
        <v>89</v>
      </c>
    </row>
    <row r="398" spans="1:4" ht="12.75">
      <c r="A398" s="268" t="s">
        <v>85</v>
      </c>
      <c r="D398" s="6"/>
    </row>
    <row r="399" spans="1:4" ht="12.75">
      <c r="A399" s="268" t="s">
        <v>86</v>
      </c>
      <c r="B399" s="231">
        <v>7</v>
      </c>
      <c r="C399" s="231">
        <v>60</v>
      </c>
      <c r="D399" s="6">
        <f aca="true" t="shared" si="23" ref="D399:D404">SUM(B399:C399)</f>
        <v>67</v>
      </c>
    </row>
    <row r="400" spans="1:4" ht="12.75">
      <c r="A400" s="268" t="s">
        <v>87</v>
      </c>
      <c r="B400" s="231">
        <v>12</v>
      </c>
      <c r="C400" s="231">
        <v>142</v>
      </c>
      <c r="D400" s="6">
        <f t="shared" si="23"/>
        <v>154</v>
      </c>
    </row>
    <row r="401" spans="1:4" ht="12.75">
      <c r="A401" s="268" t="s">
        <v>88</v>
      </c>
      <c r="B401" s="231">
        <v>14</v>
      </c>
      <c r="C401" s="231">
        <v>113</v>
      </c>
      <c r="D401" s="6">
        <f t="shared" si="23"/>
        <v>127</v>
      </c>
    </row>
    <row r="402" spans="1:4" ht="12.75">
      <c r="A402" s="268" t="s">
        <v>89</v>
      </c>
      <c r="B402" s="231">
        <v>8</v>
      </c>
      <c r="C402" s="231">
        <v>152</v>
      </c>
      <c r="D402" s="6">
        <f t="shared" si="23"/>
        <v>160</v>
      </c>
    </row>
    <row r="403" spans="1:4" ht="12.75">
      <c r="A403" s="268" t="s">
        <v>90</v>
      </c>
      <c r="B403" s="231">
        <v>2</v>
      </c>
      <c r="C403" s="231">
        <v>18</v>
      </c>
      <c r="D403" s="6">
        <f t="shared" si="23"/>
        <v>20</v>
      </c>
    </row>
    <row r="404" spans="1:4" ht="12.75">
      <c r="A404" s="268" t="s">
        <v>91</v>
      </c>
      <c r="C404" s="231">
        <v>31</v>
      </c>
      <c r="D404" s="6">
        <f t="shared" si="23"/>
        <v>31</v>
      </c>
    </row>
    <row r="405" spans="1:9" ht="12.75">
      <c r="A405" s="24" t="s">
        <v>2</v>
      </c>
      <c r="B405" s="6">
        <f>SUM(B388:B404)</f>
        <v>90</v>
      </c>
      <c r="C405" s="14">
        <f>SUM(C388:C404)</f>
        <v>1055</v>
      </c>
      <c r="D405" s="14">
        <f>SUM(D388:D404)</f>
        <v>1145</v>
      </c>
      <c r="I405" s="278"/>
    </row>
    <row r="406" spans="1:3" ht="12.75">
      <c r="A406" s="24" t="s">
        <v>3</v>
      </c>
      <c r="B406" s="7">
        <f>(B405/D405)</f>
        <v>0.07860262008733625</v>
      </c>
      <c r="C406" s="7">
        <f>(C405/D405)</f>
        <v>0.9213973799126638</v>
      </c>
    </row>
    <row r="407" spans="1:3" ht="13.5">
      <c r="A407" s="324" t="s">
        <v>306</v>
      </c>
      <c r="B407" s="7"/>
      <c r="C407" s="7"/>
    </row>
    <row r="409" spans="1:6" ht="12.75">
      <c r="A409" s="6" t="s">
        <v>309</v>
      </c>
      <c r="B409" s="12"/>
      <c r="C409" s="12"/>
      <c r="D409" s="12"/>
      <c r="E409" s="12"/>
      <c r="F409" s="12"/>
    </row>
    <row r="410" spans="1:6" ht="12.75">
      <c r="A410" s="346" t="s">
        <v>213</v>
      </c>
      <c r="B410" s="12"/>
      <c r="C410" s="12"/>
      <c r="D410" s="12"/>
      <c r="E410" s="12"/>
      <c r="F410" s="12"/>
    </row>
    <row r="411" spans="1:6" ht="12.75">
      <c r="A411" s="347" t="s">
        <v>0</v>
      </c>
      <c r="B411" s="112" t="s">
        <v>215</v>
      </c>
      <c r="C411" s="17" t="s">
        <v>216</v>
      </c>
      <c r="D411" s="201" t="s">
        <v>217</v>
      </c>
      <c r="E411" s="17" t="s">
        <v>218</v>
      </c>
      <c r="F411" s="17" t="s">
        <v>2</v>
      </c>
    </row>
    <row r="412" spans="1:6" ht="12.75">
      <c r="A412" s="244" t="s">
        <v>75</v>
      </c>
      <c r="B412" s="12"/>
      <c r="C412" s="12"/>
      <c r="D412" s="12"/>
      <c r="E412" s="12"/>
      <c r="F412" s="12"/>
    </row>
    <row r="413" spans="1:6" ht="12.75">
      <c r="A413" s="244" t="s">
        <v>76</v>
      </c>
      <c r="B413" s="12"/>
      <c r="C413" s="12"/>
      <c r="D413" s="12"/>
      <c r="E413" s="12">
        <v>34</v>
      </c>
      <c r="F413" s="6">
        <f aca="true" t="shared" si="24" ref="F413:F423">SUM(B413:E413)</f>
        <v>34</v>
      </c>
    </row>
    <row r="414" spans="1:6" ht="14.25">
      <c r="A414" s="244" t="s">
        <v>133</v>
      </c>
      <c r="B414" s="12"/>
      <c r="C414" s="12"/>
      <c r="D414" s="12"/>
      <c r="E414" s="12"/>
      <c r="F414" s="6">
        <f t="shared" si="24"/>
        <v>0</v>
      </c>
    </row>
    <row r="415" spans="1:6" ht="12.75">
      <c r="A415" s="244" t="s">
        <v>78</v>
      </c>
      <c r="B415" s="12"/>
      <c r="C415" s="12"/>
      <c r="D415" s="12">
        <v>15</v>
      </c>
      <c r="E415" s="12">
        <v>133</v>
      </c>
      <c r="F415" s="6">
        <f t="shared" si="24"/>
        <v>148</v>
      </c>
    </row>
    <row r="416" spans="1:6" ht="12.75">
      <c r="A416" s="244" t="s">
        <v>79</v>
      </c>
      <c r="B416" s="12">
        <v>29</v>
      </c>
      <c r="C416" s="12"/>
      <c r="D416" s="12"/>
      <c r="E416" s="12">
        <v>44</v>
      </c>
      <c r="F416" s="6">
        <f t="shared" si="24"/>
        <v>73</v>
      </c>
    </row>
    <row r="417" spans="1:6" ht="12.75">
      <c r="A417" s="244" t="s">
        <v>80</v>
      </c>
      <c r="B417" s="12">
        <v>30</v>
      </c>
      <c r="C417" s="12"/>
      <c r="D417" s="12"/>
      <c r="E417" s="12">
        <v>51</v>
      </c>
      <c r="F417" s="6">
        <f t="shared" si="24"/>
        <v>81</v>
      </c>
    </row>
    <row r="418" spans="1:6" ht="12.75">
      <c r="A418" s="244" t="s">
        <v>81</v>
      </c>
      <c r="B418" s="12"/>
      <c r="C418" s="12">
        <v>40</v>
      </c>
      <c r="D418" s="12"/>
      <c r="E418" s="12"/>
      <c r="F418" s="6">
        <f t="shared" si="24"/>
        <v>40</v>
      </c>
    </row>
    <row r="419" spans="1:6" ht="12.75">
      <c r="A419" s="244" t="s">
        <v>82</v>
      </c>
      <c r="B419" s="12"/>
      <c r="C419" s="12"/>
      <c r="D419" s="12"/>
      <c r="E419" s="12">
        <v>115</v>
      </c>
      <c r="F419" s="6">
        <f t="shared" si="24"/>
        <v>115</v>
      </c>
    </row>
    <row r="420" spans="1:6" ht="12.75">
      <c r="A420" s="244" t="s">
        <v>83</v>
      </c>
      <c r="B420" s="12"/>
      <c r="C420" s="12"/>
      <c r="D420" s="12"/>
      <c r="E420" s="12">
        <v>37</v>
      </c>
      <c r="F420" s="6">
        <f t="shared" si="24"/>
        <v>37</v>
      </c>
    </row>
    <row r="421" spans="1:6" ht="12.75">
      <c r="A421" s="244" t="s">
        <v>84</v>
      </c>
      <c r="B421" s="12"/>
      <c r="C421" s="12"/>
      <c r="D421" s="12"/>
      <c r="E421" s="12">
        <v>89</v>
      </c>
      <c r="F421" s="6">
        <f t="shared" si="24"/>
        <v>89</v>
      </c>
    </row>
    <row r="422" spans="1:6" ht="12.75">
      <c r="A422" s="244" t="s">
        <v>85</v>
      </c>
      <c r="B422" s="12"/>
      <c r="C422" s="12"/>
      <c r="D422" s="12"/>
      <c r="E422" s="12"/>
      <c r="F422" s="6">
        <f t="shared" si="24"/>
        <v>0</v>
      </c>
    </row>
    <row r="423" spans="1:6" ht="12.75">
      <c r="A423" s="244" t="s">
        <v>86</v>
      </c>
      <c r="B423" s="12">
        <v>30</v>
      </c>
      <c r="C423" s="12"/>
      <c r="D423" s="12"/>
      <c r="E423" s="12">
        <v>37</v>
      </c>
      <c r="F423" s="6">
        <f t="shared" si="24"/>
        <v>67</v>
      </c>
    </row>
    <row r="424" spans="1:6" ht="12.75">
      <c r="A424" s="244" t="s">
        <v>87</v>
      </c>
      <c r="B424" s="12">
        <v>42</v>
      </c>
      <c r="C424" s="12">
        <v>20</v>
      </c>
      <c r="D424" s="12">
        <v>22</v>
      </c>
      <c r="E424" s="12">
        <v>70</v>
      </c>
      <c r="F424" s="6">
        <f aca="true" t="shared" si="25" ref="F424:F429">SUM(B424:E424)</f>
        <v>154</v>
      </c>
    </row>
    <row r="425" spans="1:6" ht="12.75">
      <c r="A425" s="244" t="s">
        <v>88</v>
      </c>
      <c r="B425" s="12"/>
      <c r="C425" s="12">
        <v>39</v>
      </c>
      <c r="D425" s="12"/>
      <c r="E425" s="12">
        <v>88</v>
      </c>
      <c r="F425" s="6">
        <f t="shared" si="25"/>
        <v>127</v>
      </c>
    </row>
    <row r="426" spans="1:6" ht="12.75">
      <c r="A426" s="244" t="s">
        <v>89</v>
      </c>
      <c r="B426" s="12"/>
      <c r="C426" s="12">
        <v>20</v>
      </c>
      <c r="D426" s="12"/>
      <c r="E426" s="12">
        <v>160</v>
      </c>
      <c r="F426" s="6">
        <f t="shared" si="25"/>
        <v>180</v>
      </c>
    </row>
    <row r="427" spans="1:6" ht="12.75">
      <c r="A427" s="244" t="s">
        <v>90</v>
      </c>
      <c r="B427" s="12"/>
      <c r="C427" s="12"/>
      <c r="D427" s="12"/>
      <c r="E427" s="12"/>
      <c r="F427" s="6">
        <f t="shared" si="25"/>
        <v>0</v>
      </c>
    </row>
    <row r="428" spans="1:6" ht="12.75">
      <c r="A428" s="244" t="s">
        <v>91</v>
      </c>
      <c r="B428" s="12"/>
      <c r="C428" s="12"/>
      <c r="D428" s="12"/>
      <c r="E428" s="12"/>
      <c r="F428" s="6">
        <f t="shared" si="25"/>
        <v>0</v>
      </c>
    </row>
    <row r="429" spans="1:6" ht="12.75">
      <c r="A429" s="23" t="s">
        <v>2</v>
      </c>
      <c r="B429" s="14">
        <f>SUM(B412:B428)</f>
        <v>131</v>
      </c>
      <c r="C429" s="14">
        <f>SUM(C412:C428)</f>
        <v>119</v>
      </c>
      <c r="D429" s="14">
        <f>SUM(D412:D428)</f>
        <v>37</v>
      </c>
      <c r="E429" s="14">
        <f>SUM(E412:E428)</f>
        <v>858</v>
      </c>
      <c r="F429" s="14">
        <f t="shared" si="25"/>
        <v>1145</v>
      </c>
    </row>
    <row r="430" spans="1:6" ht="12.75">
      <c r="A430" s="23" t="s">
        <v>3</v>
      </c>
      <c r="B430" s="7">
        <f>B429/F429</f>
        <v>0.11441048034934498</v>
      </c>
      <c r="C430" s="7">
        <f>C429/F429</f>
        <v>0.10393013100436681</v>
      </c>
      <c r="D430" s="7">
        <f>D429/F429</f>
        <v>0.032314410480349345</v>
      </c>
      <c r="E430" s="7">
        <f>E429/F429</f>
        <v>0.7493449781659388</v>
      </c>
      <c r="F430" s="12"/>
    </row>
    <row r="431" spans="1:5" ht="13.5">
      <c r="A431" s="324" t="s">
        <v>306</v>
      </c>
      <c r="B431" s="12"/>
      <c r="C431" s="12"/>
      <c r="D431" s="12"/>
      <c r="E431" s="12"/>
    </row>
    <row r="433" spans="1:4" ht="12.75">
      <c r="A433" s="21" t="s">
        <v>310</v>
      </c>
      <c r="B433" s="12"/>
      <c r="C433" s="12"/>
      <c r="D433" s="12"/>
    </row>
    <row r="434" spans="1:4" ht="12.75">
      <c r="A434" s="346" t="s">
        <v>213</v>
      </c>
      <c r="B434" s="12"/>
      <c r="C434" s="12"/>
      <c r="D434" s="12"/>
    </row>
    <row r="435" spans="2:4" s="6" customFormat="1" ht="25.5">
      <c r="B435" s="16" t="s">
        <v>190</v>
      </c>
      <c r="C435" s="16" t="s">
        <v>191</v>
      </c>
      <c r="D435" s="348" t="s">
        <v>279</v>
      </c>
    </row>
    <row r="436" spans="1:4" ht="12.75">
      <c r="A436" s="244" t="s">
        <v>75</v>
      </c>
      <c r="B436" s="6"/>
      <c r="D436" s="12"/>
    </row>
    <row r="437" spans="1:4" ht="12.75">
      <c r="A437" s="244" t="s">
        <v>76</v>
      </c>
      <c r="B437" s="6">
        <v>1</v>
      </c>
      <c r="D437" s="12">
        <f aca="true" t="shared" si="26" ref="D437:D452">SUM(B437:C437)</f>
        <v>1</v>
      </c>
    </row>
    <row r="438" spans="1:4" ht="14.25">
      <c r="A438" s="244" t="s">
        <v>133</v>
      </c>
      <c r="B438" s="6"/>
      <c r="D438" s="12"/>
    </row>
    <row r="439" spans="1:4" ht="12.75">
      <c r="A439" s="244" t="s">
        <v>78</v>
      </c>
      <c r="B439" s="6">
        <v>3</v>
      </c>
      <c r="C439" s="231">
        <v>2</v>
      </c>
      <c r="D439" s="12">
        <f t="shared" si="26"/>
        <v>5</v>
      </c>
    </row>
    <row r="440" spans="1:4" ht="12.75">
      <c r="A440" s="244" t="s">
        <v>79</v>
      </c>
      <c r="B440" s="6">
        <v>1</v>
      </c>
      <c r="C440" s="231">
        <v>2</v>
      </c>
      <c r="D440" s="12">
        <f t="shared" si="26"/>
        <v>3</v>
      </c>
    </row>
    <row r="441" spans="1:4" ht="12.75">
      <c r="A441" s="244" t="s">
        <v>80</v>
      </c>
      <c r="B441" s="6">
        <v>1</v>
      </c>
      <c r="D441" s="12">
        <f t="shared" si="26"/>
        <v>1</v>
      </c>
    </row>
    <row r="442" spans="1:4" ht="12.75">
      <c r="A442" s="244" t="s">
        <v>81</v>
      </c>
      <c r="B442" s="6">
        <v>1</v>
      </c>
      <c r="D442" s="12">
        <f t="shared" si="26"/>
        <v>1</v>
      </c>
    </row>
    <row r="443" spans="1:4" ht="12.75">
      <c r="A443" s="244" t="s">
        <v>82</v>
      </c>
      <c r="B443" s="6">
        <v>3</v>
      </c>
      <c r="D443" s="12">
        <f t="shared" si="26"/>
        <v>3</v>
      </c>
    </row>
    <row r="444" spans="1:4" ht="12.75">
      <c r="A444" s="244" t="s">
        <v>83</v>
      </c>
      <c r="B444" s="6">
        <v>1</v>
      </c>
      <c r="C444" s="231">
        <v>1</v>
      </c>
      <c r="D444" s="12">
        <f t="shared" si="26"/>
        <v>2</v>
      </c>
    </row>
    <row r="445" spans="1:4" ht="12.75">
      <c r="A445" s="244" t="s">
        <v>84</v>
      </c>
      <c r="B445" s="6">
        <v>3</v>
      </c>
      <c r="D445" s="12">
        <f t="shared" si="26"/>
        <v>3</v>
      </c>
    </row>
    <row r="446" spans="1:4" ht="12.75">
      <c r="A446" s="244" t="s">
        <v>85</v>
      </c>
      <c r="B446" s="6"/>
      <c r="D446" s="12"/>
    </row>
    <row r="447" spans="1:4" ht="12.75">
      <c r="A447" s="244" t="s">
        <v>86</v>
      </c>
      <c r="B447" s="6">
        <v>2</v>
      </c>
      <c r="D447" s="12">
        <f t="shared" si="26"/>
        <v>2</v>
      </c>
    </row>
    <row r="448" spans="1:4" ht="12.75">
      <c r="A448" s="244" t="s">
        <v>87</v>
      </c>
      <c r="B448" s="6">
        <v>3</v>
      </c>
      <c r="C448" s="231">
        <v>1</v>
      </c>
      <c r="D448" s="12">
        <f t="shared" si="26"/>
        <v>4</v>
      </c>
    </row>
    <row r="449" spans="1:4" ht="12.75">
      <c r="A449" s="244" t="s">
        <v>88</v>
      </c>
      <c r="B449" s="6">
        <v>5</v>
      </c>
      <c r="D449" s="12">
        <f t="shared" si="26"/>
        <v>5</v>
      </c>
    </row>
    <row r="450" spans="1:4" ht="12.75">
      <c r="A450" s="244" t="s">
        <v>89</v>
      </c>
      <c r="B450" s="6">
        <v>2</v>
      </c>
      <c r="C450" s="231">
        <v>2</v>
      </c>
      <c r="D450" s="12">
        <f t="shared" si="26"/>
        <v>4</v>
      </c>
    </row>
    <row r="451" spans="1:4" ht="12.75">
      <c r="A451" s="244" t="s">
        <v>90</v>
      </c>
      <c r="B451" s="6">
        <v>1</v>
      </c>
      <c r="D451" s="12">
        <f t="shared" si="26"/>
        <v>1</v>
      </c>
    </row>
    <row r="452" spans="1:4" ht="12.75">
      <c r="A452" s="244" t="s">
        <v>91</v>
      </c>
      <c r="B452" s="6">
        <v>1</v>
      </c>
      <c r="D452" s="12">
        <f t="shared" si="26"/>
        <v>1</v>
      </c>
    </row>
    <row r="453" spans="1:4" ht="12.75">
      <c r="A453" s="23" t="s">
        <v>2</v>
      </c>
      <c r="B453" s="6">
        <f>SUM(B436:B452)</f>
        <v>28</v>
      </c>
      <c r="C453" s="6">
        <f>SUM(C436:C452)</f>
        <v>8</v>
      </c>
      <c r="D453" s="6">
        <f>SUM(B453:C453)</f>
        <v>36</v>
      </c>
    </row>
    <row r="454" spans="1:4" ht="12.75">
      <c r="A454" s="23" t="s">
        <v>3</v>
      </c>
      <c r="B454" s="7">
        <f>(B453/D453)</f>
        <v>0.7777777777777778</v>
      </c>
      <c r="C454" s="7">
        <f>(C453/D453)</f>
        <v>0.2222222222222222</v>
      </c>
      <c r="D454" s="7"/>
    </row>
    <row r="455" ht="13.5">
      <c r="A455" s="324" t="s">
        <v>306</v>
      </c>
    </row>
    <row r="456" ht="14.25">
      <c r="A456" s="27"/>
    </row>
    <row r="457" spans="1:6" ht="12.75">
      <c r="A457" s="21" t="s">
        <v>311</v>
      </c>
      <c r="B457" s="12"/>
      <c r="C457" s="12"/>
      <c r="D457" s="12"/>
      <c r="E457" s="12"/>
      <c r="F457" s="12"/>
    </row>
    <row r="458" spans="1:6" ht="12.75">
      <c r="A458" s="346" t="s">
        <v>213</v>
      </c>
      <c r="B458" s="12"/>
      <c r="C458" s="12"/>
      <c r="D458" s="12"/>
      <c r="E458" s="12"/>
      <c r="F458" s="96"/>
    </row>
    <row r="459" spans="2:7" s="6" customFormat="1" ht="24">
      <c r="B459" s="97" t="s">
        <v>34</v>
      </c>
      <c r="C459" s="97" t="s">
        <v>35</v>
      </c>
      <c r="D459" s="97" t="s">
        <v>36</v>
      </c>
      <c r="E459" s="98" t="s">
        <v>37</v>
      </c>
      <c r="F459" s="349" t="s">
        <v>280</v>
      </c>
      <c r="G459" s="10"/>
    </row>
    <row r="460" spans="1:7" ht="12.75">
      <c r="A460" s="244" t="s">
        <v>75</v>
      </c>
      <c r="E460" s="269"/>
      <c r="F460" s="350"/>
      <c r="G460" s="235"/>
    </row>
    <row r="461" spans="1:7" ht="12.75">
      <c r="A461" s="244" t="s">
        <v>76</v>
      </c>
      <c r="C461" s="231">
        <v>1</v>
      </c>
      <c r="E461" s="269"/>
      <c r="F461" s="350">
        <f aca="true" t="shared" si="27" ref="F461:F477">SUM(B461:E461)</f>
        <v>1</v>
      </c>
      <c r="G461" s="235"/>
    </row>
    <row r="462" spans="1:7" ht="14.25">
      <c r="A462" s="244" t="s">
        <v>133</v>
      </c>
      <c r="E462" s="269"/>
      <c r="F462" s="350"/>
      <c r="G462" s="235"/>
    </row>
    <row r="463" spans="1:7" ht="12.75">
      <c r="A463" s="244" t="s">
        <v>78</v>
      </c>
      <c r="B463" s="231">
        <v>1</v>
      </c>
      <c r="C463" s="231">
        <v>1</v>
      </c>
      <c r="D463" s="231">
        <v>1</v>
      </c>
      <c r="E463" s="269"/>
      <c r="F463" s="350">
        <f t="shared" si="27"/>
        <v>3</v>
      </c>
      <c r="G463" s="235"/>
    </row>
    <row r="464" spans="1:7" ht="12.75">
      <c r="A464" s="244" t="s">
        <v>79</v>
      </c>
      <c r="D464" s="231">
        <v>1</v>
      </c>
      <c r="E464" s="269"/>
      <c r="F464" s="350">
        <f t="shared" si="27"/>
        <v>1</v>
      </c>
      <c r="G464" s="235"/>
    </row>
    <row r="465" spans="1:7" ht="12.75">
      <c r="A465" s="244" t="s">
        <v>80</v>
      </c>
      <c r="D465" s="231">
        <v>1</v>
      </c>
      <c r="E465" s="269"/>
      <c r="F465" s="350">
        <f t="shared" si="27"/>
        <v>1</v>
      </c>
      <c r="G465" s="235"/>
    </row>
    <row r="466" spans="1:7" ht="12.75">
      <c r="A466" s="244" t="s">
        <v>81</v>
      </c>
      <c r="E466" s="269">
        <v>1</v>
      </c>
      <c r="F466" s="350">
        <f t="shared" si="27"/>
        <v>1</v>
      </c>
      <c r="G466" s="235"/>
    </row>
    <row r="467" spans="1:7" ht="12.75">
      <c r="A467" s="244" t="s">
        <v>82</v>
      </c>
      <c r="C467" s="231">
        <v>1</v>
      </c>
      <c r="D467" s="231">
        <v>2</v>
      </c>
      <c r="E467" s="269"/>
      <c r="F467" s="350">
        <f t="shared" si="27"/>
        <v>3</v>
      </c>
      <c r="G467" s="235"/>
    </row>
    <row r="468" spans="1:7" ht="12.75">
      <c r="A468" s="244" t="s">
        <v>83</v>
      </c>
      <c r="D468" s="231">
        <v>1</v>
      </c>
      <c r="E468" s="269"/>
      <c r="F468" s="350">
        <f t="shared" si="27"/>
        <v>1</v>
      </c>
      <c r="G468" s="235"/>
    </row>
    <row r="469" spans="1:7" ht="12.75">
      <c r="A469" s="244" t="s">
        <v>84</v>
      </c>
      <c r="C469" s="231">
        <v>1</v>
      </c>
      <c r="D469" s="231">
        <v>2</v>
      </c>
      <c r="E469" s="269"/>
      <c r="F469" s="350">
        <f t="shared" si="27"/>
        <v>3</v>
      </c>
      <c r="G469" s="235"/>
    </row>
    <row r="470" spans="1:7" ht="12.75">
      <c r="A470" s="244" t="s">
        <v>85</v>
      </c>
      <c r="E470" s="269"/>
      <c r="F470" s="350"/>
      <c r="G470" s="235"/>
    </row>
    <row r="471" spans="1:7" ht="12.75">
      <c r="A471" s="244" t="s">
        <v>86</v>
      </c>
      <c r="C471" s="231">
        <v>1</v>
      </c>
      <c r="D471" s="231">
        <v>1</v>
      </c>
      <c r="E471" s="269"/>
      <c r="F471" s="350">
        <f t="shared" si="27"/>
        <v>2</v>
      </c>
      <c r="G471" s="235"/>
    </row>
    <row r="472" spans="1:7" ht="12.75">
      <c r="A472" s="244" t="s">
        <v>87</v>
      </c>
      <c r="D472" s="231">
        <v>3</v>
      </c>
      <c r="E472" s="269"/>
      <c r="F472" s="350">
        <f t="shared" si="27"/>
        <v>3</v>
      </c>
      <c r="G472" s="235"/>
    </row>
    <row r="473" spans="1:7" ht="12.75">
      <c r="A473" s="244" t="s">
        <v>88</v>
      </c>
      <c r="B473" s="231">
        <v>2</v>
      </c>
      <c r="C473" s="231">
        <v>1</v>
      </c>
      <c r="D473" s="231">
        <v>1</v>
      </c>
      <c r="E473" s="269">
        <v>1</v>
      </c>
      <c r="F473" s="350">
        <f t="shared" si="27"/>
        <v>5</v>
      </c>
      <c r="G473" s="235"/>
    </row>
    <row r="474" spans="1:7" ht="12.75">
      <c r="A474" s="244" t="s">
        <v>89</v>
      </c>
      <c r="D474" s="231">
        <v>1</v>
      </c>
      <c r="E474" s="269">
        <v>1</v>
      </c>
      <c r="F474" s="350">
        <f t="shared" si="27"/>
        <v>2</v>
      </c>
      <c r="G474" s="235"/>
    </row>
    <row r="475" spans="1:7" ht="12.75">
      <c r="A475" s="244" t="s">
        <v>90</v>
      </c>
      <c r="C475" s="231">
        <v>1</v>
      </c>
      <c r="E475" s="269"/>
      <c r="F475" s="350">
        <f t="shared" si="27"/>
        <v>1</v>
      </c>
      <c r="G475" s="235"/>
    </row>
    <row r="476" spans="1:7" ht="12.75">
      <c r="A476" s="244" t="s">
        <v>91</v>
      </c>
      <c r="C476" s="231">
        <v>1</v>
      </c>
      <c r="E476" s="269"/>
      <c r="F476" s="350">
        <f t="shared" si="27"/>
        <v>1</v>
      </c>
      <c r="G476" s="235"/>
    </row>
    <row r="477" spans="1:7" ht="12.75">
      <c r="A477" s="23" t="s">
        <v>2</v>
      </c>
      <c r="B477" s="6">
        <f>SUM(B460:B476)</f>
        <v>3</v>
      </c>
      <c r="C477" s="6">
        <f>SUM(C460:C476)</f>
        <v>8</v>
      </c>
      <c r="D477" s="6">
        <f>SUM(D460:D476)</f>
        <v>14</v>
      </c>
      <c r="E477" s="77">
        <f>SUM(E460:E476)</f>
        <v>3</v>
      </c>
      <c r="F477" s="350">
        <f t="shared" si="27"/>
        <v>28</v>
      </c>
      <c r="G477" s="235"/>
    </row>
    <row r="478" spans="1:7" s="6" customFormat="1" ht="12.75">
      <c r="A478" s="351" t="s">
        <v>221</v>
      </c>
      <c r="B478" s="352">
        <f>(B477/F477)</f>
        <v>0.10714285714285714</v>
      </c>
      <c r="C478" s="352">
        <f>C477/F477</f>
        <v>0.2857142857142857</v>
      </c>
      <c r="D478" s="352">
        <f>D477/F477</f>
        <v>0.5</v>
      </c>
      <c r="E478" s="353">
        <f>(E477/F477)</f>
        <v>0.10714285714285714</v>
      </c>
      <c r="F478" s="350"/>
      <c r="G478" s="354"/>
    </row>
    <row r="479" spans="1:6" ht="13.5">
      <c r="A479" s="355" t="s">
        <v>306</v>
      </c>
      <c r="B479" s="235"/>
      <c r="F479" s="271"/>
    </row>
    <row r="480" ht="12.75">
      <c r="A480" s="271"/>
    </row>
    <row r="481" spans="1:6" ht="12.75">
      <c r="A481" s="21" t="s">
        <v>312</v>
      </c>
      <c r="B481" s="12"/>
      <c r="C481" s="12"/>
      <c r="D481" s="96"/>
      <c r="E481" s="250"/>
      <c r="F481" s="250"/>
    </row>
    <row r="482" spans="1:6" ht="12.75">
      <c r="A482" s="23" t="s">
        <v>208</v>
      </c>
      <c r="B482" s="356"/>
      <c r="C482" s="46"/>
      <c r="D482" s="46"/>
      <c r="E482" s="46"/>
      <c r="F482" s="357"/>
    </row>
    <row r="483" spans="1:6" ht="12.75">
      <c r="A483" s="331" t="s">
        <v>213</v>
      </c>
      <c r="B483" s="46"/>
      <c r="C483" s="46"/>
      <c r="D483" s="46"/>
      <c r="E483" s="46"/>
      <c r="F483" s="358"/>
    </row>
    <row r="484" spans="1:7" ht="12.75">
      <c r="A484" s="12"/>
      <c r="B484" s="16" t="s">
        <v>22</v>
      </c>
      <c r="C484" s="111" t="s">
        <v>23</v>
      </c>
      <c r="D484" s="180" t="s">
        <v>2</v>
      </c>
      <c r="F484" s="56"/>
      <c r="G484" s="235"/>
    </row>
    <row r="485" spans="1:7" ht="12.75">
      <c r="A485" s="277" t="s">
        <v>75</v>
      </c>
      <c r="C485" s="269"/>
      <c r="F485" s="38"/>
      <c r="G485" s="235"/>
    </row>
    <row r="486" spans="1:7" ht="12.75">
      <c r="A486" s="277" t="s">
        <v>76</v>
      </c>
      <c r="C486" s="269">
        <v>2</v>
      </c>
      <c r="D486" s="359">
        <f>SUM(B486:C486)</f>
        <v>2</v>
      </c>
      <c r="E486" s="360"/>
      <c r="F486" s="38"/>
      <c r="G486" s="235"/>
    </row>
    <row r="487" spans="1:7" ht="14.25">
      <c r="A487" s="277" t="s">
        <v>133</v>
      </c>
      <c r="C487" s="269"/>
      <c r="D487" s="359"/>
      <c r="E487" s="360"/>
      <c r="F487" s="38"/>
      <c r="G487" s="235"/>
    </row>
    <row r="488" spans="1:7" ht="12.75">
      <c r="A488" s="277" t="s">
        <v>78</v>
      </c>
      <c r="B488" s="231">
        <v>2</v>
      </c>
      <c r="C488" s="269">
        <v>19</v>
      </c>
      <c r="D488" s="359">
        <f aca="true" t="shared" si="28" ref="D488:D499">SUM(B488:C488)</f>
        <v>21</v>
      </c>
      <c r="E488" s="360"/>
      <c r="F488" s="38"/>
      <c r="G488" s="235"/>
    </row>
    <row r="489" spans="1:7" ht="12.75">
      <c r="A489" s="277" t="s">
        <v>79</v>
      </c>
      <c r="B489" s="231">
        <v>1</v>
      </c>
      <c r="C489" s="269">
        <v>9</v>
      </c>
      <c r="D489" s="359">
        <f t="shared" si="28"/>
        <v>10</v>
      </c>
      <c r="E489" s="360"/>
      <c r="F489" s="38"/>
      <c r="G489" s="235"/>
    </row>
    <row r="490" spans="1:7" ht="12.75">
      <c r="A490" s="277" t="s">
        <v>80</v>
      </c>
      <c r="B490" s="231">
        <v>4</v>
      </c>
      <c r="C490" s="269">
        <v>2</v>
      </c>
      <c r="D490" s="359">
        <f t="shared" si="28"/>
        <v>6</v>
      </c>
      <c r="E490" s="360"/>
      <c r="F490" s="38"/>
      <c r="G490" s="235"/>
    </row>
    <row r="491" spans="1:7" ht="12.75">
      <c r="A491" s="277" t="s">
        <v>81</v>
      </c>
      <c r="C491" s="269">
        <v>4</v>
      </c>
      <c r="D491" s="359">
        <f t="shared" si="28"/>
        <v>4</v>
      </c>
      <c r="E491" s="360"/>
      <c r="F491" s="38"/>
      <c r="G491" s="235"/>
    </row>
    <row r="492" spans="1:7" ht="12.75">
      <c r="A492" s="277" t="s">
        <v>82</v>
      </c>
      <c r="B492" s="231">
        <v>2</v>
      </c>
      <c r="C492" s="269">
        <v>24</v>
      </c>
      <c r="D492" s="359">
        <f t="shared" si="28"/>
        <v>26</v>
      </c>
      <c r="E492" s="360"/>
      <c r="F492" s="38"/>
      <c r="G492" s="235"/>
    </row>
    <row r="493" spans="1:7" ht="12.75">
      <c r="A493" s="277" t="s">
        <v>83</v>
      </c>
      <c r="B493" s="231">
        <v>2</v>
      </c>
      <c r="C493" s="269">
        <v>8</v>
      </c>
      <c r="D493" s="359">
        <f t="shared" si="28"/>
        <v>10</v>
      </c>
      <c r="E493" s="360"/>
      <c r="F493" s="38"/>
      <c r="G493" s="235"/>
    </row>
    <row r="494" spans="1:7" ht="12.75">
      <c r="A494" s="277" t="s">
        <v>84</v>
      </c>
      <c r="B494" s="231">
        <v>1</v>
      </c>
      <c r="C494" s="269">
        <v>7</v>
      </c>
      <c r="D494" s="359">
        <f t="shared" si="28"/>
        <v>8</v>
      </c>
      <c r="E494" s="360"/>
      <c r="F494" s="38"/>
      <c r="G494" s="235"/>
    </row>
    <row r="495" spans="1:7" ht="12.75">
      <c r="A495" s="277" t="s">
        <v>85</v>
      </c>
      <c r="C495" s="269"/>
      <c r="D495" s="359"/>
      <c r="E495" s="360"/>
      <c r="F495" s="38"/>
      <c r="G495" s="235"/>
    </row>
    <row r="496" spans="1:7" ht="12.75">
      <c r="A496" s="277" t="s">
        <v>86</v>
      </c>
      <c r="B496" s="231">
        <v>1</v>
      </c>
      <c r="C496" s="269">
        <v>6</v>
      </c>
      <c r="D496" s="359">
        <f t="shared" si="28"/>
        <v>7</v>
      </c>
      <c r="E496" s="360"/>
      <c r="F496" s="38"/>
      <c r="G496" s="235"/>
    </row>
    <row r="497" spans="1:7" ht="12.75">
      <c r="A497" s="277" t="s">
        <v>87</v>
      </c>
      <c r="B497" s="231">
        <v>2</v>
      </c>
      <c r="C497" s="269">
        <v>27</v>
      </c>
      <c r="D497" s="359">
        <f t="shared" si="28"/>
        <v>29</v>
      </c>
      <c r="E497" s="360"/>
      <c r="F497" s="38"/>
      <c r="G497" s="235"/>
    </row>
    <row r="498" spans="1:7" ht="12.75">
      <c r="A498" s="277" t="s">
        <v>88</v>
      </c>
      <c r="B498" s="231">
        <v>1</v>
      </c>
      <c r="C498" s="269">
        <v>12</v>
      </c>
      <c r="D498" s="359">
        <f t="shared" si="28"/>
        <v>13</v>
      </c>
      <c r="E498" s="360"/>
      <c r="F498" s="38"/>
      <c r="G498" s="235"/>
    </row>
    <row r="499" spans="1:7" ht="12.75">
      <c r="A499" s="277" t="s">
        <v>89</v>
      </c>
      <c r="B499" s="231">
        <v>1</v>
      </c>
      <c r="C499" s="269">
        <v>27</v>
      </c>
      <c r="D499" s="359">
        <f t="shared" si="28"/>
        <v>28</v>
      </c>
      <c r="E499" s="360"/>
      <c r="F499" s="38"/>
      <c r="G499" s="235"/>
    </row>
    <row r="500" spans="1:7" ht="12.75">
      <c r="A500" s="277" t="s">
        <v>90</v>
      </c>
      <c r="C500" s="269"/>
      <c r="D500" s="359"/>
      <c r="E500" s="360"/>
      <c r="F500" s="38"/>
      <c r="G500" s="235"/>
    </row>
    <row r="501" spans="1:7" ht="12.75">
      <c r="A501" s="277" t="s">
        <v>91</v>
      </c>
      <c r="C501" s="269"/>
      <c r="D501" s="359"/>
      <c r="E501" s="360"/>
      <c r="F501" s="38"/>
      <c r="G501" s="235"/>
    </row>
    <row r="502" spans="1:7" ht="12.75">
      <c r="A502" s="282" t="s">
        <v>2</v>
      </c>
      <c r="B502" s="6">
        <f>SUM(B485:B501)</f>
        <v>17</v>
      </c>
      <c r="C502" s="6">
        <f>SUM(C485:C501)</f>
        <v>147</v>
      </c>
      <c r="D502" s="361">
        <f>SUM(D486:D501)</f>
        <v>164</v>
      </c>
      <c r="E502" s="360"/>
      <c r="F502" s="38"/>
      <c r="G502" s="235"/>
    </row>
    <row r="503" spans="1:7" ht="12.75">
      <c r="A503" s="282" t="s">
        <v>3</v>
      </c>
      <c r="B503" s="7">
        <f>B502/D502</f>
        <v>0.10365853658536585</v>
      </c>
      <c r="C503" s="7">
        <f>C502/D502</f>
        <v>0.8963414634146342</v>
      </c>
      <c r="D503" s="312"/>
      <c r="F503" s="311"/>
      <c r="G503" s="235"/>
    </row>
    <row r="504" spans="1:6" ht="13.5">
      <c r="A504" s="334" t="s">
        <v>306</v>
      </c>
      <c r="E504" s="271"/>
      <c r="F504" s="271"/>
    </row>
    <row r="506" spans="1:8" s="363" customFormat="1" ht="36">
      <c r="A506" s="23" t="s">
        <v>219</v>
      </c>
      <c r="B506" s="79" t="s">
        <v>19</v>
      </c>
      <c r="C506" s="362" t="s">
        <v>20</v>
      </c>
      <c r="D506" s="362" t="s">
        <v>271</v>
      </c>
      <c r="E506" s="362" t="s">
        <v>21</v>
      </c>
      <c r="F506" s="362" t="s">
        <v>272</v>
      </c>
      <c r="G506" s="362" t="s">
        <v>14</v>
      </c>
      <c r="H506" s="362" t="s">
        <v>2</v>
      </c>
    </row>
    <row r="507" spans="1:8" s="360" customFormat="1" ht="12.75">
      <c r="A507" s="336" t="s">
        <v>213</v>
      </c>
      <c r="B507" s="241"/>
      <c r="C507" s="241"/>
      <c r="D507" s="241"/>
      <c r="E507" s="241"/>
      <c r="F507" s="241"/>
      <c r="G507" s="241"/>
      <c r="H507" s="364"/>
    </row>
    <row r="508" spans="1:8" s="360" customFormat="1" ht="12.75">
      <c r="A508" s="365" t="s">
        <v>75</v>
      </c>
      <c r="H508" s="364"/>
    </row>
    <row r="509" spans="1:8" s="360" customFormat="1" ht="12.75">
      <c r="A509" s="365" t="s">
        <v>76</v>
      </c>
      <c r="F509" s="360">
        <v>2</v>
      </c>
      <c r="H509" s="364">
        <f>SUM(B509:G509)</f>
        <v>2</v>
      </c>
    </row>
    <row r="510" spans="1:8" s="360" customFormat="1" ht="14.25">
      <c r="A510" s="365" t="s">
        <v>133</v>
      </c>
      <c r="H510" s="364">
        <f aca="true" t="shared" si="29" ref="H510:H524">SUM(B510:G510)</f>
        <v>0</v>
      </c>
    </row>
    <row r="511" spans="1:8" s="360" customFormat="1" ht="12.75">
      <c r="A511" s="365" t="s">
        <v>78</v>
      </c>
      <c r="D511" s="360">
        <v>3</v>
      </c>
      <c r="F511" s="360">
        <v>15</v>
      </c>
      <c r="H511" s="364">
        <f t="shared" si="29"/>
        <v>18</v>
      </c>
    </row>
    <row r="512" spans="1:8" s="360" customFormat="1" ht="12.75">
      <c r="A512" s="365" t="s">
        <v>79</v>
      </c>
      <c r="D512" s="360">
        <v>2</v>
      </c>
      <c r="F512" s="360">
        <v>8</v>
      </c>
      <c r="H512" s="364">
        <f t="shared" si="29"/>
        <v>10</v>
      </c>
    </row>
    <row r="513" spans="1:8" s="360" customFormat="1" ht="12.75">
      <c r="A513" s="365" t="s">
        <v>80</v>
      </c>
      <c r="F513" s="360">
        <v>4</v>
      </c>
      <c r="G513" s="360">
        <v>2</v>
      </c>
      <c r="H513" s="364">
        <f t="shared" si="29"/>
        <v>6</v>
      </c>
    </row>
    <row r="514" spans="1:8" s="360" customFormat="1" ht="12.75">
      <c r="A514" s="365" t="s">
        <v>81</v>
      </c>
      <c r="C514" s="360">
        <v>1</v>
      </c>
      <c r="F514" s="360">
        <v>3</v>
      </c>
      <c r="H514" s="364">
        <f t="shared" si="29"/>
        <v>4</v>
      </c>
    </row>
    <row r="515" spans="1:8" s="360" customFormat="1" ht="12.75">
      <c r="A515" s="365" t="s">
        <v>82</v>
      </c>
      <c r="C515" s="360">
        <v>2</v>
      </c>
      <c r="F515" s="360">
        <v>17</v>
      </c>
      <c r="G515" s="360">
        <v>7</v>
      </c>
      <c r="H515" s="364">
        <f t="shared" si="29"/>
        <v>26</v>
      </c>
    </row>
    <row r="516" spans="1:8" s="360" customFormat="1" ht="12.75">
      <c r="A516" s="365" t="s">
        <v>83</v>
      </c>
      <c r="F516" s="360">
        <v>7</v>
      </c>
      <c r="H516" s="364">
        <f t="shared" si="29"/>
        <v>7</v>
      </c>
    </row>
    <row r="517" spans="1:8" s="360" customFormat="1" ht="12.75">
      <c r="A517" s="365" t="s">
        <v>84</v>
      </c>
      <c r="C517" s="360">
        <v>2</v>
      </c>
      <c r="D517" s="360">
        <v>1</v>
      </c>
      <c r="F517" s="360">
        <v>5</v>
      </c>
      <c r="H517" s="364">
        <f t="shared" si="29"/>
        <v>8</v>
      </c>
    </row>
    <row r="518" spans="1:8" s="360" customFormat="1" ht="12.75">
      <c r="A518" s="365" t="s">
        <v>85</v>
      </c>
      <c r="H518" s="364">
        <f t="shared" si="29"/>
        <v>0</v>
      </c>
    </row>
    <row r="519" spans="1:8" s="360" customFormat="1" ht="12.75">
      <c r="A519" s="365" t="s">
        <v>86</v>
      </c>
      <c r="D519" s="360">
        <v>1</v>
      </c>
      <c r="F519" s="360">
        <v>6</v>
      </c>
      <c r="H519" s="364">
        <f t="shared" si="29"/>
        <v>7</v>
      </c>
    </row>
    <row r="520" spans="1:8" s="360" customFormat="1" ht="12.75">
      <c r="A520" s="365" t="s">
        <v>87</v>
      </c>
      <c r="C520" s="360">
        <v>1</v>
      </c>
      <c r="D520" s="360">
        <v>5</v>
      </c>
      <c r="E520" s="360">
        <v>1</v>
      </c>
      <c r="F520" s="360">
        <v>22</v>
      </c>
      <c r="H520" s="364">
        <f t="shared" si="29"/>
        <v>29</v>
      </c>
    </row>
    <row r="521" spans="1:8" s="360" customFormat="1" ht="12.75">
      <c r="A521" s="365" t="s">
        <v>88</v>
      </c>
      <c r="C521" s="360">
        <v>1</v>
      </c>
      <c r="D521" s="360">
        <v>1</v>
      </c>
      <c r="E521" s="360">
        <v>1</v>
      </c>
      <c r="F521" s="360">
        <v>10</v>
      </c>
      <c r="H521" s="364">
        <f t="shared" si="29"/>
        <v>13</v>
      </c>
    </row>
    <row r="522" spans="1:8" s="360" customFormat="1" ht="12.75">
      <c r="A522" s="365" t="s">
        <v>89</v>
      </c>
      <c r="C522" s="360">
        <v>3</v>
      </c>
      <c r="D522" s="360">
        <v>3</v>
      </c>
      <c r="F522" s="360">
        <v>21</v>
      </c>
      <c r="G522" s="360">
        <v>2</v>
      </c>
      <c r="H522" s="364">
        <f t="shared" si="29"/>
        <v>29</v>
      </c>
    </row>
    <row r="523" spans="1:8" s="360" customFormat="1" ht="12.75">
      <c r="A523" s="365" t="s">
        <v>90</v>
      </c>
      <c r="H523" s="364">
        <f t="shared" si="29"/>
        <v>0</v>
      </c>
    </row>
    <row r="524" spans="1:8" s="360" customFormat="1" ht="12.75">
      <c r="A524" s="365" t="s">
        <v>91</v>
      </c>
      <c r="H524" s="364">
        <f t="shared" si="29"/>
        <v>0</v>
      </c>
    </row>
    <row r="525" spans="1:8" s="360" customFormat="1" ht="12.75">
      <c r="A525" s="282" t="s">
        <v>2</v>
      </c>
      <c r="B525" s="6"/>
      <c r="C525" s="6">
        <f>SUM(C508:C524)</f>
        <v>10</v>
      </c>
      <c r="D525" s="6">
        <f>SUM(D508:D524)</f>
        <v>16</v>
      </c>
      <c r="E525" s="6">
        <f>SUM(E508:E524)</f>
        <v>2</v>
      </c>
      <c r="F525" s="6">
        <f>SUM(F508:F524)</f>
        <v>120</v>
      </c>
      <c r="G525" s="6">
        <f>SUM(G508:G524)</f>
        <v>11</v>
      </c>
      <c r="H525" s="364">
        <f>SUM(B525:G525)</f>
        <v>159</v>
      </c>
    </row>
    <row r="526" spans="1:8" ht="12.75">
      <c r="A526" s="282" t="s">
        <v>3</v>
      </c>
      <c r="B526" s="7"/>
      <c r="C526" s="7">
        <f>C525/H525</f>
        <v>0.06289308176100629</v>
      </c>
      <c r="D526" s="7">
        <f>D525/H525</f>
        <v>0.10062893081761007</v>
      </c>
      <c r="E526" s="7">
        <f>E525/H525</f>
        <v>0.012578616352201259</v>
      </c>
      <c r="F526" s="7">
        <f>F525/H525</f>
        <v>0.7547169811320755</v>
      </c>
      <c r="G526" s="7">
        <f>G525/H525</f>
        <v>0.06918238993710692</v>
      </c>
      <c r="H526" s="12"/>
    </row>
    <row r="527" spans="1:8" ht="13.5">
      <c r="A527" s="334" t="s">
        <v>305</v>
      </c>
      <c r="B527" s="12"/>
      <c r="C527" s="12"/>
      <c r="D527" s="12"/>
      <c r="E527" s="12"/>
      <c r="F527" s="12"/>
      <c r="G527" s="12"/>
      <c r="H527" s="12"/>
    </row>
    <row r="529" ht="12.75">
      <c r="A529" s="23" t="s">
        <v>212</v>
      </c>
    </row>
    <row r="530" spans="2:4" ht="33.75">
      <c r="B530" s="70" t="s">
        <v>195</v>
      </c>
      <c r="C530" s="366" t="s">
        <v>220</v>
      </c>
      <c r="D530" s="367"/>
    </row>
    <row r="531" spans="1:3" s="360" customFormat="1" ht="12.75">
      <c r="A531" s="277" t="s">
        <v>75</v>
      </c>
      <c r="B531" s="12"/>
      <c r="C531" s="368"/>
    </row>
    <row r="532" spans="1:4" s="360" customFormat="1" ht="12.75">
      <c r="A532" s="365" t="s">
        <v>76</v>
      </c>
      <c r="B532" s="12">
        <v>2</v>
      </c>
      <c r="C532" s="368"/>
      <c r="D532" s="369"/>
    </row>
    <row r="533" spans="1:4" s="360" customFormat="1" ht="14.25">
      <c r="A533" s="365" t="s">
        <v>133</v>
      </c>
      <c r="B533" s="12"/>
      <c r="C533" s="368"/>
      <c r="D533" s="369"/>
    </row>
    <row r="534" spans="1:4" s="360" customFormat="1" ht="12.75">
      <c r="A534" s="365" t="s">
        <v>78</v>
      </c>
      <c r="B534" s="12">
        <v>21</v>
      </c>
      <c r="C534" s="368">
        <v>5</v>
      </c>
      <c r="D534" s="369">
        <f>C534/B534</f>
        <v>0.23809523809523808</v>
      </c>
    </row>
    <row r="535" spans="1:4" s="360" customFormat="1" ht="12.75">
      <c r="A535" s="365" t="s">
        <v>79</v>
      </c>
      <c r="B535" s="12">
        <v>10</v>
      </c>
      <c r="C535" s="368"/>
      <c r="D535" s="369"/>
    </row>
    <row r="536" spans="1:4" s="360" customFormat="1" ht="12.75">
      <c r="A536" s="365" t="s">
        <v>80</v>
      </c>
      <c r="B536" s="12">
        <v>6</v>
      </c>
      <c r="C536" s="368">
        <v>1</v>
      </c>
      <c r="D536" s="369">
        <f>C536/B536</f>
        <v>0.16666666666666666</v>
      </c>
    </row>
    <row r="537" spans="1:4" s="360" customFormat="1" ht="12.75">
      <c r="A537" s="365" t="s">
        <v>81</v>
      </c>
      <c r="B537" s="12">
        <v>4</v>
      </c>
      <c r="C537" s="368">
        <v>2</v>
      </c>
      <c r="D537" s="369">
        <f>C537/B537</f>
        <v>0.5</v>
      </c>
    </row>
    <row r="538" spans="1:4" s="360" customFormat="1" ht="12.75">
      <c r="A538" s="365" t="s">
        <v>82</v>
      </c>
      <c r="B538" s="12">
        <v>26</v>
      </c>
      <c r="C538" s="368">
        <v>5</v>
      </c>
      <c r="D538" s="369">
        <f>C538/B538</f>
        <v>0.19230769230769232</v>
      </c>
    </row>
    <row r="539" spans="1:4" s="360" customFormat="1" ht="12.75">
      <c r="A539" s="365" t="s">
        <v>83</v>
      </c>
      <c r="B539" s="12">
        <v>10</v>
      </c>
      <c r="C539" s="368">
        <v>4</v>
      </c>
      <c r="D539" s="369">
        <f>C539/B539</f>
        <v>0.4</v>
      </c>
    </row>
    <row r="540" spans="1:4" s="360" customFormat="1" ht="12.75">
      <c r="A540" s="365" t="s">
        <v>84</v>
      </c>
      <c r="B540" s="12">
        <v>8</v>
      </c>
      <c r="C540" s="368">
        <v>4</v>
      </c>
      <c r="D540" s="369">
        <f>C540/B540</f>
        <v>0.5</v>
      </c>
    </row>
    <row r="541" spans="1:4" s="360" customFormat="1" ht="12.75">
      <c r="A541" s="365" t="s">
        <v>85</v>
      </c>
      <c r="B541" s="12"/>
      <c r="C541" s="368"/>
      <c r="D541" s="369"/>
    </row>
    <row r="542" spans="1:4" s="360" customFormat="1" ht="12.75">
      <c r="A542" s="365" t="s">
        <v>86</v>
      </c>
      <c r="B542" s="12">
        <v>7</v>
      </c>
      <c r="C542" s="368">
        <v>1</v>
      </c>
      <c r="D542" s="369">
        <f>C542/B542</f>
        <v>0.14285714285714285</v>
      </c>
    </row>
    <row r="543" spans="1:4" s="360" customFormat="1" ht="12.75">
      <c r="A543" s="365" t="s">
        <v>87</v>
      </c>
      <c r="B543" s="12">
        <v>29</v>
      </c>
      <c r="C543" s="368">
        <v>16</v>
      </c>
      <c r="D543" s="369">
        <f>C543/B543</f>
        <v>0.5517241379310345</v>
      </c>
    </row>
    <row r="544" spans="1:4" s="360" customFormat="1" ht="12.75">
      <c r="A544" s="365" t="s">
        <v>88</v>
      </c>
      <c r="B544" s="12">
        <v>13</v>
      </c>
      <c r="C544" s="368">
        <v>9</v>
      </c>
      <c r="D544" s="369">
        <f>C544/B544</f>
        <v>0.6923076923076923</v>
      </c>
    </row>
    <row r="545" spans="1:4" s="360" customFormat="1" ht="12.75">
      <c r="A545" s="365" t="s">
        <v>89</v>
      </c>
      <c r="B545" s="12">
        <v>28</v>
      </c>
      <c r="C545" s="368">
        <v>3</v>
      </c>
      <c r="D545" s="369">
        <f>C545/B545</f>
        <v>0.10714285714285714</v>
      </c>
    </row>
    <row r="546" spans="1:4" s="360" customFormat="1" ht="12.75">
      <c r="A546" s="365" t="s">
        <v>90</v>
      </c>
      <c r="B546" s="12"/>
      <c r="C546" s="368"/>
      <c r="D546" s="369"/>
    </row>
    <row r="547" spans="1:4" s="360" customFormat="1" ht="12.75">
      <c r="A547" s="365" t="s">
        <v>91</v>
      </c>
      <c r="B547" s="12"/>
      <c r="C547" s="368"/>
      <c r="D547" s="369"/>
    </row>
    <row r="548" spans="1:4" s="360" customFormat="1" ht="12.75">
      <c r="A548" s="282" t="s">
        <v>2</v>
      </c>
      <c r="B548" s="47">
        <f>SUM(B532:B547)</f>
        <v>164</v>
      </c>
      <c r="C548" s="368">
        <f>SUM(C531:C547)</f>
        <v>50</v>
      </c>
      <c r="D548" s="369">
        <f>C548/B548</f>
        <v>0.3048780487804878</v>
      </c>
    </row>
    <row r="549" spans="1:4" ht="13.5">
      <c r="A549" s="334" t="s">
        <v>306</v>
      </c>
      <c r="B549" s="12"/>
      <c r="C549" s="12"/>
      <c r="D549" s="12"/>
    </row>
  </sheetData>
  <mergeCells count="6">
    <mergeCell ref="A1:H1"/>
    <mergeCell ref="A260:H260"/>
    <mergeCell ref="B386:D386"/>
    <mergeCell ref="B288:D288"/>
    <mergeCell ref="E77:F77"/>
    <mergeCell ref="B28:D28"/>
  </mergeCells>
  <printOptions horizontalCentered="1"/>
  <pageMargins left="0.75" right="0.75" top="0.75" bottom="0.75" header="0.5" footer="0.5"/>
  <pageSetup horizontalDpi="600" verticalDpi="600" orientation="landscape" scale="72" r:id="rId1"/>
  <headerFooter alignWithMargins="0">
    <oddHeader>&amp;C&amp;"Arial Black,Regular"2006 Annual Survey Results</oddHeader>
    <oddFooter>&amp;L&amp;"Arial Black,Regular"&amp;9Note: Percentages may not equal 100 because of rounding.&amp;C&amp;"Arial Black,Regular"&amp;9&amp;D&amp;R&amp;"Arial Black,Regular"&amp;9Graduate Programs/&amp;P of  &amp;N</oddFooter>
  </headerFooter>
  <rowBreaks count="11" manualBreakCount="11">
    <brk id="49" max="7" man="1"/>
    <brk id="97" max="7" man="1"/>
    <brk id="143" max="7" man="1"/>
    <brk id="189" max="7" man="1"/>
    <brk id="236" max="7" man="1"/>
    <brk id="285" max="7" man="1"/>
    <brk id="334" max="7" man="1"/>
    <brk id="384" max="7" man="1"/>
    <brk id="432" max="7" man="1"/>
    <brk id="480" max="7" man="1"/>
    <brk id="528" max="7" man="1"/>
  </rowBreaks>
  <ignoredErrors>
    <ignoredError sqref="F9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47">
      <selection activeCell="M58" sqref="M58"/>
    </sheetView>
  </sheetViews>
  <sheetFormatPr defaultColWidth="9.140625" defaultRowHeight="12.75"/>
  <cols>
    <col min="1" max="1" width="20.8515625" style="12" customWidth="1"/>
    <col min="2" max="2" width="9.57421875" style="12" customWidth="1"/>
    <col min="3" max="3" width="11.00390625" style="12" customWidth="1"/>
    <col min="4" max="16384" width="9.140625" style="12" customWidth="1"/>
  </cols>
  <sheetData>
    <row r="1" spans="1:7" ht="15.75">
      <c r="A1" s="85" t="s">
        <v>262</v>
      </c>
      <c r="B1" s="370"/>
      <c r="C1" s="370"/>
      <c r="D1" s="370"/>
      <c r="E1" s="371"/>
      <c r="F1" s="371"/>
      <c r="G1" s="372"/>
    </row>
    <row r="2" spans="1:7" ht="12.75" customHeight="1">
      <c r="A2" s="373"/>
      <c r="B2" s="374"/>
      <c r="C2" s="374"/>
      <c r="D2" s="374"/>
      <c r="E2" s="371"/>
      <c r="F2" s="371"/>
      <c r="G2" s="371"/>
    </row>
    <row r="3" spans="1:4" ht="12.75">
      <c r="A3" s="375" t="s">
        <v>270</v>
      </c>
      <c r="B3" s="96"/>
      <c r="C3" s="96"/>
      <c r="D3" s="96"/>
    </row>
    <row r="4" spans="1:7" ht="12.75">
      <c r="A4" s="11"/>
      <c r="B4" s="376" t="s">
        <v>222</v>
      </c>
      <c r="C4" s="377"/>
      <c r="D4" s="378"/>
      <c r="E4" s="379"/>
      <c r="F4" s="379"/>
      <c r="G4" s="380"/>
    </row>
    <row r="5" spans="1:4" ht="12.75">
      <c r="A5" s="381"/>
      <c r="B5" s="382" t="s">
        <v>295</v>
      </c>
      <c r="C5" s="382" t="s">
        <v>296</v>
      </c>
      <c r="D5" s="180" t="s">
        <v>2</v>
      </c>
    </row>
    <row r="6" spans="1:4" ht="12.75">
      <c r="A6" s="383" t="s">
        <v>75</v>
      </c>
      <c r="B6" s="384">
        <v>319</v>
      </c>
      <c r="C6" s="384">
        <v>149</v>
      </c>
      <c r="D6" s="183">
        <f>SUM(B6:C6)</f>
        <v>468</v>
      </c>
    </row>
    <row r="7" spans="1:4" ht="12.75">
      <c r="A7" s="383" t="s">
        <v>76</v>
      </c>
      <c r="B7" s="384">
        <v>187</v>
      </c>
      <c r="C7" s="384">
        <v>97</v>
      </c>
      <c r="D7" s="183">
        <f aca="true" t="shared" si="0" ref="D7:D22">SUM(B7:C7)</f>
        <v>284</v>
      </c>
    </row>
    <row r="8" spans="1:4" ht="12.75">
      <c r="A8" s="383" t="s">
        <v>77</v>
      </c>
      <c r="B8" s="384">
        <v>69</v>
      </c>
      <c r="C8" s="12">
        <v>40</v>
      </c>
      <c r="D8" s="183">
        <f t="shared" si="0"/>
        <v>109</v>
      </c>
    </row>
    <row r="9" spans="1:4" ht="12.75">
      <c r="A9" s="383" t="s">
        <v>78</v>
      </c>
      <c r="B9" s="385">
        <v>549</v>
      </c>
      <c r="C9" s="384">
        <v>303</v>
      </c>
      <c r="D9" s="183">
        <f t="shared" si="0"/>
        <v>852</v>
      </c>
    </row>
    <row r="10" spans="1:4" ht="12.75">
      <c r="A10" s="383" t="s">
        <v>79</v>
      </c>
      <c r="B10" s="385">
        <v>460</v>
      </c>
      <c r="C10" s="385">
        <v>177</v>
      </c>
      <c r="D10" s="183">
        <f t="shared" si="0"/>
        <v>637</v>
      </c>
    </row>
    <row r="11" spans="1:4" ht="12.75">
      <c r="A11" s="383" t="s">
        <v>80</v>
      </c>
      <c r="B11" s="385">
        <v>185</v>
      </c>
      <c r="C11" s="385">
        <v>126</v>
      </c>
      <c r="D11" s="183">
        <f t="shared" si="0"/>
        <v>311</v>
      </c>
    </row>
    <row r="12" spans="1:4" ht="12.75">
      <c r="A12" s="383" t="s">
        <v>81</v>
      </c>
      <c r="B12" s="385">
        <v>374</v>
      </c>
      <c r="C12" s="385">
        <v>83</v>
      </c>
      <c r="D12" s="183">
        <f t="shared" si="0"/>
        <v>457</v>
      </c>
    </row>
    <row r="13" spans="1:4" ht="12.75">
      <c r="A13" s="383" t="s">
        <v>82</v>
      </c>
      <c r="B13" s="385">
        <v>194</v>
      </c>
      <c r="C13" s="385">
        <v>51</v>
      </c>
      <c r="D13" s="183">
        <f t="shared" si="0"/>
        <v>245</v>
      </c>
    </row>
    <row r="14" spans="1:4" ht="12.75">
      <c r="A14" s="383" t="s">
        <v>83</v>
      </c>
      <c r="B14" s="385">
        <v>458</v>
      </c>
      <c r="C14" s="385">
        <v>80</v>
      </c>
      <c r="D14" s="183">
        <f t="shared" si="0"/>
        <v>538</v>
      </c>
    </row>
    <row r="15" spans="1:4" ht="12.75">
      <c r="A15" s="383" t="s">
        <v>84</v>
      </c>
      <c r="B15" s="385">
        <v>496</v>
      </c>
      <c r="C15" s="385">
        <v>192</v>
      </c>
      <c r="D15" s="183">
        <f t="shared" si="0"/>
        <v>688</v>
      </c>
    </row>
    <row r="16" spans="1:4" ht="12.75">
      <c r="A16" s="383" t="s">
        <v>85</v>
      </c>
      <c r="B16" s="385">
        <v>200</v>
      </c>
      <c r="C16" s="385">
        <v>185</v>
      </c>
      <c r="D16" s="183">
        <f t="shared" si="0"/>
        <v>385</v>
      </c>
    </row>
    <row r="17" spans="1:4" ht="12.75">
      <c r="A17" s="383" t="s">
        <v>86</v>
      </c>
      <c r="B17" s="385">
        <v>333</v>
      </c>
      <c r="C17" s="385">
        <v>202</v>
      </c>
      <c r="D17" s="183">
        <f t="shared" si="0"/>
        <v>535</v>
      </c>
    </row>
    <row r="18" spans="1:4" ht="12.75">
      <c r="A18" s="383" t="s">
        <v>87</v>
      </c>
      <c r="B18" s="385">
        <v>679</v>
      </c>
      <c r="C18" s="385">
        <v>298</v>
      </c>
      <c r="D18" s="183">
        <f t="shared" si="0"/>
        <v>977</v>
      </c>
    </row>
    <row r="19" spans="1:4" ht="12.75">
      <c r="A19" s="383" t="s">
        <v>88</v>
      </c>
      <c r="B19" s="385">
        <v>840</v>
      </c>
      <c r="C19" s="385">
        <v>234</v>
      </c>
      <c r="D19" s="183">
        <f t="shared" si="0"/>
        <v>1074</v>
      </c>
    </row>
    <row r="20" spans="1:4" ht="12.75">
      <c r="A20" s="383" t="s">
        <v>89</v>
      </c>
      <c r="B20" s="385">
        <v>304</v>
      </c>
      <c r="C20" s="385">
        <v>222</v>
      </c>
      <c r="D20" s="183">
        <f t="shared" si="0"/>
        <v>526</v>
      </c>
    </row>
    <row r="21" spans="1:4" ht="12.75">
      <c r="A21" s="383" t="s">
        <v>90</v>
      </c>
      <c r="B21" s="385">
        <v>157</v>
      </c>
      <c r="C21" s="385">
        <v>62</v>
      </c>
      <c r="D21" s="183">
        <f>SUM(B21:C21)</f>
        <v>219</v>
      </c>
    </row>
    <row r="22" spans="1:4" ht="12.75">
      <c r="A22" s="386" t="s">
        <v>91</v>
      </c>
      <c r="B22" s="385">
        <v>19</v>
      </c>
      <c r="C22" s="384"/>
      <c r="D22" s="183">
        <f t="shared" si="0"/>
        <v>19</v>
      </c>
    </row>
    <row r="23" spans="1:4" ht="12.75">
      <c r="A23" s="387" t="s">
        <v>2</v>
      </c>
      <c r="B23" s="183">
        <f>SUM(B6:B22)</f>
        <v>5823</v>
      </c>
      <c r="C23" s="183">
        <f>SUM(C6:C22)</f>
        <v>2501</v>
      </c>
      <c r="D23" s="183">
        <f>SUM(D6:D22)</f>
        <v>8324</v>
      </c>
    </row>
    <row r="24" spans="1:4" ht="12.75">
      <c r="A24" s="387" t="s">
        <v>3</v>
      </c>
      <c r="B24" s="26">
        <f>B23/D23</f>
        <v>0.6995434887073523</v>
      </c>
      <c r="C24" s="26">
        <f>C23/D23</f>
        <v>0.3004565112926478</v>
      </c>
      <c r="D24" s="127"/>
    </row>
    <row r="25" spans="1:4" ht="12.75">
      <c r="A25" s="54"/>
      <c r="B25" s="54"/>
      <c r="C25" s="54"/>
      <c r="D25" s="54"/>
    </row>
    <row r="26" ht="12.75">
      <c r="A26" s="21" t="s">
        <v>269</v>
      </c>
    </row>
    <row r="27" spans="1:4" ht="12.75">
      <c r="A27" s="211"/>
      <c r="B27" s="388" t="s">
        <v>222</v>
      </c>
      <c r="C27" s="389"/>
      <c r="D27" s="390"/>
    </row>
    <row r="28" spans="1:4" ht="12.75">
      <c r="A28" s="12" t="s">
        <v>0</v>
      </c>
      <c r="B28" s="382" t="s">
        <v>295</v>
      </c>
      <c r="C28" s="382" t="s">
        <v>296</v>
      </c>
      <c r="D28" s="180" t="s">
        <v>2</v>
      </c>
    </row>
    <row r="29" spans="1:4" ht="12.75">
      <c r="A29" s="99" t="s">
        <v>75</v>
      </c>
      <c r="B29" s="63">
        <v>27</v>
      </c>
      <c r="C29" s="12">
        <v>19</v>
      </c>
      <c r="D29" s="12">
        <f>B29+C29</f>
        <v>46</v>
      </c>
    </row>
    <row r="30" spans="1:4" ht="12.75">
      <c r="A30" s="99" t="s">
        <v>76</v>
      </c>
      <c r="B30" s="63">
        <v>4</v>
      </c>
      <c r="C30" s="12">
        <v>24</v>
      </c>
      <c r="D30" s="12">
        <f aca="true" t="shared" si="1" ref="D30:D46">B30+C30</f>
        <v>28</v>
      </c>
    </row>
    <row r="31" spans="1:4" ht="12.75">
      <c r="A31" s="99" t="s">
        <v>77</v>
      </c>
      <c r="B31" s="63">
        <v>9</v>
      </c>
      <c r="C31" s="12">
        <v>8</v>
      </c>
      <c r="D31" s="12">
        <f t="shared" si="1"/>
        <v>17</v>
      </c>
    </row>
    <row r="32" spans="1:4" ht="12.75">
      <c r="A32" s="99" t="s">
        <v>78</v>
      </c>
      <c r="B32" s="63">
        <v>40</v>
      </c>
      <c r="C32" s="12">
        <v>52</v>
      </c>
      <c r="D32" s="12">
        <f t="shared" si="1"/>
        <v>92</v>
      </c>
    </row>
    <row r="33" spans="1:4" ht="12.75">
      <c r="A33" s="99" t="s">
        <v>79</v>
      </c>
      <c r="B33" s="63">
        <v>66</v>
      </c>
      <c r="C33" s="12">
        <v>13</v>
      </c>
      <c r="D33" s="12">
        <f t="shared" si="1"/>
        <v>79</v>
      </c>
    </row>
    <row r="34" spans="1:4" ht="12.75">
      <c r="A34" s="99" t="s">
        <v>80</v>
      </c>
      <c r="B34" s="63">
        <v>9</v>
      </c>
      <c r="C34" s="12">
        <v>30</v>
      </c>
      <c r="D34" s="12">
        <f t="shared" si="1"/>
        <v>39</v>
      </c>
    </row>
    <row r="35" spans="1:4" ht="12.75">
      <c r="A35" s="99" t="s">
        <v>81</v>
      </c>
      <c r="B35" s="63">
        <v>17</v>
      </c>
      <c r="C35" s="12">
        <v>11</v>
      </c>
      <c r="D35" s="12">
        <f t="shared" si="1"/>
        <v>28</v>
      </c>
    </row>
    <row r="36" spans="1:4" ht="12.75">
      <c r="A36" s="99" t="s">
        <v>82</v>
      </c>
      <c r="B36" s="63">
        <v>17</v>
      </c>
      <c r="C36" s="12">
        <v>20</v>
      </c>
      <c r="D36" s="12">
        <f t="shared" si="1"/>
        <v>37</v>
      </c>
    </row>
    <row r="37" spans="1:4" ht="12.75">
      <c r="A37" s="99" t="s">
        <v>83</v>
      </c>
      <c r="B37" s="63">
        <v>26</v>
      </c>
      <c r="C37" s="12">
        <v>9</v>
      </c>
      <c r="D37" s="12">
        <f t="shared" si="1"/>
        <v>35</v>
      </c>
    </row>
    <row r="38" spans="1:4" ht="12.75">
      <c r="A38" s="99" t="s">
        <v>84</v>
      </c>
      <c r="B38" s="63">
        <v>42</v>
      </c>
      <c r="C38" s="12">
        <v>13</v>
      </c>
      <c r="D38" s="12">
        <f t="shared" si="1"/>
        <v>55</v>
      </c>
    </row>
    <row r="39" spans="1:4" ht="12.75">
      <c r="A39" s="99" t="s">
        <v>85</v>
      </c>
      <c r="B39" s="63">
        <v>16</v>
      </c>
      <c r="C39" s="12">
        <v>23</v>
      </c>
      <c r="D39" s="12">
        <f t="shared" si="1"/>
        <v>39</v>
      </c>
    </row>
    <row r="40" spans="1:4" ht="12.75">
      <c r="A40" s="99" t="s">
        <v>86</v>
      </c>
      <c r="B40" s="63">
        <v>32</v>
      </c>
      <c r="C40" s="12">
        <v>24</v>
      </c>
      <c r="D40" s="12">
        <f t="shared" si="1"/>
        <v>56</v>
      </c>
    </row>
    <row r="41" spans="1:4" ht="12.75">
      <c r="A41" s="99" t="s">
        <v>87</v>
      </c>
      <c r="B41" s="63">
        <v>56</v>
      </c>
      <c r="C41" s="12">
        <v>24</v>
      </c>
      <c r="D41" s="12">
        <f t="shared" si="1"/>
        <v>80</v>
      </c>
    </row>
    <row r="42" spans="1:4" ht="12.75">
      <c r="A42" s="99" t="s">
        <v>88</v>
      </c>
      <c r="B42" s="63">
        <v>22</v>
      </c>
      <c r="C42" s="12">
        <v>22</v>
      </c>
      <c r="D42" s="12">
        <f t="shared" si="1"/>
        <v>44</v>
      </c>
    </row>
    <row r="43" spans="1:4" ht="12.75">
      <c r="A43" s="99" t="s">
        <v>89</v>
      </c>
      <c r="B43" s="63">
        <v>27</v>
      </c>
      <c r="C43" s="12">
        <v>15</v>
      </c>
      <c r="D43" s="12">
        <f t="shared" si="1"/>
        <v>42</v>
      </c>
    </row>
    <row r="44" spans="1:4" ht="12.75">
      <c r="A44" s="99" t="s">
        <v>90</v>
      </c>
      <c r="B44" s="63">
        <v>17</v>
      </c>
      <c r="C44" s="12">
        <v>11</v>
      </c>
      <c r="D44" s="12">
        <f t="shared" si="1"/>
        <v>28</v>
      </c>
    </row>
    <row r="45" spans="1:4" ht="12.75">
      <c r="A45" s="99" t="s">
        <v>91</v>
      </c>
      <c r="B45" s="63">
        <v>9</v>
      </c>
      <c r="C45" s="12">
        <v>4</v>
      </c>
      <c r="D45" s="12">
        <f t="shared" si="1"/>
        <v>13</v>
      </c>
    </row>
    <row r="46" spans="1:4" ht="12.75">
      <c r="A46" s="23" t="s">
        <v>2</v>
      </c>
      <c r="B46" s="183">
        <f>SUM(B29:B45)</f>
        <v>436</v>
      </c>
      <c r="C46" s="183">
        <f>SUM(C29:C45)</f>
        <v>322</v>
      </c>
      <c r="D46" s="12">
        <f t="shared" si="1"/>
        <v>758</v>
      </c>
    </row>
    <row r="47" spans="1:4" ht="12.75">
      <c r="A47" s="23" t="s">
        <v>3</v>
      </c>
      <c r="B47" s="392">
        <f>B46/D23</f>
        <v>0.052378664103796255</v>
      </c>
      <c r="C47" s="157">
        <f>C46/D23</f>
        <v>0.038683325324363284</v>
      </c>
      <c r="D47" s="393">
        <f>B47+C47</f>
        <v>0.09106198942815955</v>
      </c>
    </row>
    <row r="48" spans="1:4" ht="12.75">
      <c r="A48" s="284"/>
      <c r="B48" s="394"/>
      <c r="C48" s="394"/>
      <c r="D48" s="394"/>
    </row>
    <row r="49" spans="1:7" ht="12.75">
      <c r="A49" s="89" t="s">
        <v>346</v>
      </c>
      <c r="B49" s="395"/>
      <c r="C49" s="395"/>
      <c r="D49" s="395"/>
      <c r="E49" s="396"/>
      <c r="F49" s="396"/>
      <c r="G49" s="397"/>
    </row>
    <row r="50" spans="1:7" ht="12.75">
      <c r="A50" s="89"/>
      <c r="B50" s="177" t="s">
        <v>222</v>
      </c>
      <c r="C50" s="177"/>
      <c r="D50" s="177"/>
      <c r="E50" s="398"/>
      <c r="F50" s="398"/>
      <c r="G50" s="398"/>
    </row>
    <row r="51" spans="1:8" ht="12.75">
      <c r="A51" s="12" t="s">
        <v>0</v>
      </c>
      <c r="B51" s="382" t="s">
        <v>295</v>
      </c>
      <c r="C51" s="382" t="s">
        <v>296</v>
      </c>
      <c r="D51" s="111" t="s">
        <v>2</v>
      </c>
      <c r="E51" s="399"/>
      <c r="F51" s="400"/>
      <c r="G51" s="401"/>
      <c r="H51" s="63"/>
    </row>
    <row r="52" spans="1:8" ht="12.75">
      <c r="A52" s="99" t="s">
        <v>75</v>
      </c>
      <c r="B52" s="40">
        <v>14</v>
      </c>
      <c r="C52" s="40"/>
      <c r="D52" s="185">
        <f>B52+C52</f>
        <v>14</v>
      </c>
      <c r="E52" s="402"/>
      <c r="F52" s="403"/>
      <c r="G52" s="404"/>
      <c r="H52" s="63"/>
    </row>
    <row r="53" spans="1:8" ht="12.75">
      <c r="A53" s="99" t="s">
        <v>76</v>
      </c>
      <c r="B53" s="40">
        <v>6</v>
      </c>
      <c r="C53" s="40"/>
      <c r="D53" s="185">
        <f aca="true" t="shared" si="2" ref="D53:D68">B53+C53</f>
        <v>6</v>
      </c>
      <c r="E53" s="402"/>
      <c r="F53" s="403"/>
      <c r="G53" s="404"/>
      <c r="H53" s="63"/>
    </row>
    <row r="54" spans="1:8" ht="12.75">
      <c r="A54" s="99" t="s">
        <v>77</v>
      </c>
      <c r="B54" s="40">
        <v>11</v>
      </c>
      <c r="C54" s="40">
        <v>1</v>
      </c>
      <c r="D54" s="185">
        <f t="shared" si="2"/>
        <v>12</v>
      </c>
      <c r="E54" s="402"/>
      <c r="F54" s="403"/>
      <c r="G54" s="404"/>
      <c r="H54" s="63"/>
    </row>
    <row r="55" spans="1:8" ht="12.75">
      <c r="A55" s="99" t="s">
        <v>78</v>
      </c>
      <c r="B55" s="40">
        <v>42</v>
      </c>
      <c r="C55" s="40">
        <v>4</v>
      </c>
      <c r="D55" s="185">
        <f t="shared" si="2"/>
        <v>46</v>
      </c>
      <c r="E55" s="402"/>
      <c r="F55" s="403"/>
      <c r="G55" s="404"/>
      <c r="H55" s="63"/>
    </row>
    <row r="56" spans="1:8" ht="12.75">
      <c r="A56" s="99" t="s">
        <v>79</v>
      </c>
      <c r="B56" s="40">
        <v>30</v>
      </c>
      <c r="C56" s="40">
        <v>5</v>
      </c>
      <c r="D56" s="185">
        <f t="shared" si="2"/>
        <v>35</v>
      </c>
      <c r="E56" s="402"/>
      <c r="F56" s="403"/>
      <c r="G56" s="404"/>
      <c r="H56" s="63"/>
    </row>
    <row r="57" spans="1:8" ht="12.75">
      <c r="A57" s="99" t="s">
        <v>80</v>
      </c>
      <c r="B57" s="40">
        <v>7</v>
      </c>
      <c r="C57" s="40"/>
      <c r="D57" s="185">
        <f t="shared" si="2"/>
        <v>7</v>
      </c>
      <c r="E57" s="402"/>
      <c r="F57" s="403"/>
      <c r="G57" s="404"/>
      <c r="H57" s="63"/>
    </row>
    <row r="58" spans="1:8" ht="12.75">
      <c r="A58" s="99" t="s">
        <v>81</v>
      </c>
      <c r="B58" s="40">
        <v>29</v>
      </c>
      <c r="C58" s="40"/>
      <c r="D58" s="185">
        <f t="shared" si="2"/>
        <v>29</v>
      </c>
      <c r="E58" s="402"/>
      <c r="F58" s="403"/>
      <c r="G58" s="404"/>
      <c r="H58" s="63"/>
    </row>
    <row r="59" spans="1:8" ht="12.75">
      <c r="A59" s="99" t="s">
        <v>82</v>
      </c>
      <c r="B59" s="40">
        <v>7</v>
      </c>
      <c r="C59" s="40">
        <v>1</v>
      </c>
      <c r="D59" s="185">
        <f t="shared" si="2"/>
        <v>8</v>
      </c>
      <c r="E59" s="402"/>
      <c r="F59" s="403"/>
      <c r="G59" s="404"/>
      <c r="H59" s="63"/>
    </row>
    <row r="60" spans="1:8" ht="12.75">
      <c r="A60" s="99" t="s">
        <v>83</v>
      </c>
      <c r="B60" s="40">
        <v>40</v>
      </c>
      <c r="C60" s="40">
        <v>9</v>
      </c>
      <c r="D60" s="185">
        <f t="shared" si="2"/>
        <v>49</v>
      </c>
      <c r="E60" s="402"/>
      <c r="F60" s="403"/>
      <c r="G60" s="404"/>
      <c r="H60" s="63"/>
    </row>
    <row r="61" spans="1:8" ht="12.75">
      <c r="A61" s="99" t="s">
        <v>84</v>
      </c>
      <c r="B61" s="40">
        <v>31</v>
      </c>
      <c r="C61" s="40">
        <v>13</v>
      </c>
      <c r="D61" s="185">
        <f t="shared" si="2"/>
        <v>44</v>
      </c>
      <c r="E61" s="402"/>
      <c r="F61" s="403"/>
      <c r="G61" s="404"/>
      <c r="H61" s="63"/>
    </row>
    <row r="62" spans="1:8" ht="12.75">
      <c r="A62" s="99" t="s">
        <v>85</v>
      </c>
      <c r="B62" s="40">
        <v>8</v>
      </c>
      <c r="C62" s="40"/>
      <c r="D62" s="185">
        <f t="shared" si="2"/>
        <v>8</v>
      </c>
      <c r="E62" s="402"/>
      <c r="F62" s="403"/>
      <c r="G62" s="404"/>
      <c r="H62" s="63"/>
    </row>
    <row r="63" spans="1:8" ht="12.75">
      <c r="A63" s="99" t="s">
        <v>86</v>
      </c>
      <c r="B63" s="40">
        <v>19</v>
      </c>
      <c r="C63" s="40">
        <v>4</v>
      </c>
      <c r="D63" s="185">
        <f t="shared" si="2"/>
        <v>23</v>
      </c>
      <c r="E63" s="402"/>
      <c r="F63" s="403"/>
      <c r="G63" s="404"/>
      <c r="H63" s="63"/>
    </row>
    <row r="64" spans="1:8" ht="12.75">
      <c r="A64" s="99" t="s">
        <v>87</v>
      </c>
      <c r="B64" s="40">
        <v>8</v>
      </c>
      <c r="C64" s="40">
        <v>5</v>
      </c>
      <c r="D64" s="185">
        <f t="shared" si="2"/>
        <v>13</v>
      </c>
      <c r="E64" s="402"/>
      <c r="F64" s="403"/>
      <c r="G64" s="404"/>
      <c r="H64" s="63"/>
    </row>
    <row r="65" spans="1:8" ht="12.75">
      <c r="A65" s="99" t="s">
        <v>88</v>
      </c>
      <c r="B65" s="40">
        <v>42</v>
      </c>
      <c r="C65" s="40">
        <v>10</v>
      </c>
      <c r="D65" s="185">
        <f t="shared" si="2"/>
        <v>52</v>
      </c>
      <c r="E65" s="402"/>
      <c r="F65" s="403"/>
      <c r="G65" s="404"/>
      <c r="H65" s="63"/>
    </row>
    <row r="66" spans="1:8" ht="12.75">
      <c r="A66" s="99" t="s">
        <v>89</v>
      </c>
      <c r="B66" s="40">
        <v>27</v>
      </c>
      <c r="C66" s="40"/>
      <c r="D66" s="185">
        <f t="shared" si="2"/>
        <v>27</v>
      </c>
      <c r="E66" s="402"/>
      <c r="F66" s="403"/>
      <c r="G66" s="404"/>
      <c r="H66" s="63"/>
    </row>
    <row r="67" spans="1:8" ht="12.75">
      <c r="A67" s="99" t="s">
        <v>90</v>
      </c>
      <c r="B67" s="40">
        <v>5</v>
      </c>
      <c r="C67" s="40">
        <v>3</v>
      </c>
      <c r="D67" s="185">
        <f t="shared" si="2"/>
        <v>8</v>
      </c>
      <c r="E67" s="402"/>
      <c r="F67" s="403"/>
      <c r="G67" s="404"/>
      <c r="H67" s="63"/>
    </row>
    <row r="68" spans="1:8" ht="12.75">
      <c r="A68" s="99" t="s">
        <v>91</v>
      </c>
      <c r="B68" s="40">
        <v>3</v>
      </c>
      <c r="C68" s="40"/>
      <c r="D68" s="185">
        <f t="shared" si="2"/>
        <v>3</v>
      </c>
      <c r="E68" s="402"/>
      <c r="F68" s="403"/>
      <c r="G68" s="404"/>
      <c r="H68" s="63"/>
    </row>
    <row r="69" spans="1:8" ht="12.75">
      <c r="A69" s="23" t="s">
        <v>2</v>
      </c>
      <c r="B69" s="14">
        <f>SUM(B52:B68)</f>
        <v>329</v>
      </c>
      <c r="C69" s="14">
        <f>SUM(C52:C68)</f>
        <v>55</v>
      </c>
      <c r="D69" s="185">
        <f>SUM(D52:D68)</f>
        <v>384</v>
      </c>
      <c r="E69" s="405"/>
      <c r="F69" s="406"/>
      <c r="G69" s="404"/>
      <c r="H69" s="63"/>
    </row>
    <row r="70" spans="1:8" ht="12.75">
      <c r="A70" s="23" t="s">
        <v>3</v>
      </c>
      <c r="B70" s="7">
        <f>B69/D69</f>
        <v>0.8567708333333334</v>
      </c>
      <c r="C70" s="7">
        <f>C69/D69</f>
        <v>0.14322916666666666</v>
      </c>
      <c r="D70" s="47"/>
      <c r="E70" s="407"/>
      <c r="F70" s="408"/>
      <c r="G70" s="404"/>
      <c r="H70" s="63"/>
    </row>
    <row r="71" spans="1:7" ht="12.75">
      <c r="A71" s="21"/>
      <c r="B71" s="7"/>
      <c r="C71" s="7"/>
      <c r="E71" s="54"/>
      <c r="F71" s="54"/>
      <c r="G71" s="54"/>
    </row>
  </sheetData>
  <mergeCells count="4">
    <mergeCell ref="B50:D50"/>
    <mergeCell ref="B4:D4"/>
    <mergeCell ref="A1:D1"/>
    <mergeCell ref="B27:D27"/>
  </mergeCells>
  <printOptions horizontalCentered="1"/>
  <pageMargins left="0.75" right="0.75" top="1" bottom="1" header="0" footer="0"/>
  <pageSetup fitToHeight="0" fitToWidth="0" horizontalDpi="600" verticalDpi="600" orientation="portrait" scale="95" r:id="rId1"/>
  <headerFooter alignWithMargins="0">
    <oddHeader>&amp;C&amp;"Arial Black,Regular"200 Annual Survey Results</oddHeader>
    <oddFooter>&amp;L&amp;"Arial,Bold"&amp;8Note: Percentages may not equal 100 because of rounding.&amp;R&amp;"Arial,Bold"&amp;8&amp;D/Faculty Positions/&amp;P of &amp;N</oddFooter>
  </headerFooter>
  <rowBreaks count="2" manualBreakCount="2">
    <brk id="48" max="3" man="1"/>
    <brk id="7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23">
      <selection activeCell="A162" sqref="A162"/>
    </sheetView>
  </sheetViews>
  <sheetFormatPr defaultColWidth="9.140625" defaultRowHeight="12.75"/>
  <cols>
    <col min="1" max="1" width="24.421875" style="12" customWidth="1"/>
    <col min="2" max="2" width="13.140625" style="12" customWidth="1"/>
    <col min="3" max="3" width="14.140625" style="12" customWidth="1"/>
    <col min="4" max="4" width="11.140625" style="12" customWidth="1"/>
    <col min="5" max="5" width="12.00390625" style="12" customWidth="1"/>
    <col min="6" max="6" width="12.8515625" style="12" customWidth="1"/>
    <col min="7" max="7" width="12.421875" style="12" customWidth="1"/>
    <col min="8" max="8" width="11.57421875" style="12" customWidth="1"/>
    <col min="9" max="9" width="13.57421875" style="12" customWidth="1"/>
    <col min="10" max="10" width="9.140625" style="12" customWidth="1"/>
    <col min="11" max="11" width="10.28125" style="12" customWidth="1"/>
    <col min="12" max="13" width="9.140625" style="12" customWidth="1"/>
    <col min="14" max="14" width="10.57421875" style="12" customWidth="1"/>
    <col min="15" max="16384" width="9.140625" style="12" customWidth="1"/>
  </cols>
  <sheetData>
    <row r="1" spans="1:11" ht="15.75">
      <c r="A1" s="85" t="s">
        <v>129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ht="12.75">
      <c r="A2" s="19"/>
    </row>
    <row r="3" ht="12.75">
      <c r="A3" s="21" t="s">
        <v>263</v>
      </c>
    </row>
    <row r="4" spans="1:4" ht="12.75">
      <c r="A4" s="12" t="s">
        <v>0</v>
      </c>
      <c r="B4" s="97" t="s">
        <v>22</v>
      </c>
      <c r="C4" s="97" t="s">
        <v>23</v>
      </c>
      <c r="D4" s="97" t="s">
        <v>2</v>
      </c>
    </row>
    <row r="5" spans="1:4" ht="12.75">
      <c r="A5" s="99" t="s">
        <v>75</v>
      </c>
      <c r="B5" s="12">
        <v>12</v>
      </c>
      <c r="C5" s="12">
        <v>291</v>
      </c>
      <c r="D5" s="12">
        <f>SUM(B5:C5)</f>
        <v>303</v>
      </c>
    </row>
    <row r="6" spans="1:4" ht="12.75">
      <c r="A6" s="99" t="s">
        <v>76</v>
      </c>
      <c r="B6" s="12">
        <v>10</v>
      </c>
      <c r="C6" s="12">
        <v>164</v>
      </c>
      <c r="D6" s="12">
        <f aca="true" t="shared" si="0" ref="D6:D21">SUM(B6:C6)</f>
        <v>174</v>
      </c>
    </row>
    <row r="7" spans="1:4" ht="12.75">
      <c r="A7" s="99" t="s">
        <v>77</v>
      </c>
      <c r="B7" s="12">
        <v>4</v>
      </c>
      <c r="C7" s="12">
        <v>60</v>
      </c>
      <c r="D7" s="12">
        <f t="shared" si="0"/>
        <v>64</v>
      </c>
    </row>
    <row r="8" spans="1:4" ht="12.75">
      <c r="A8" s="99" t="s">
        <v>78</v>
      </c>
      <c r="B8" s="12">
        <v>32</v>
      </c>
      <c r="C8" s="12">
        <v>550</v>
      </c>
      <c r="D8" s="12">
        <f t="shared" si="0"/>
        <v>582</v>
      </c>
    </row>
    <row r="9" spans="1:4" ht="12.75">
      <c r="A9" s="99" t="s">
        <v>79</v>
      </c>
      <c r="B9" s="12">
        <v>23</v>
      </c>
      <c r="C9" s="12">
        <v>465</v>
      </c>
      <c r="D9" s="12">
        <f t="shared" si="0"/>
        <v>488</v>
      </c>
    </row>
    <row r="10" spans="1:4" ht="12.75">
      <c r="A10" s="99" t="s">
        <v>80</v>
      </c>
      <c r="B10" s="12">
        <v>5</v>
      </c>
      <c r="C10" s="12">
        <v>180</v>
      </c>
      <c r="D10" s="12">
        <f t="shared" si="0"/>
        <v>185</v>
      </c>
    </row>
    <row r="11" spans="1:4" ht="12.75">
      <c r="A11" s="99" t="s">
        <v>81</v>
      </c>
      <c r="B11" s="12">
        <v>18</v>
      </c>
      <c r="C11" s="12">
        <v>355</v>
      </c>
      <c r="D11" s="12">
        <f t="shared" si="0"/>
        <v>373</v>
      </c>
    </row>
    <row r="12" spans="1:4" ht="12.75">
      <c r="A12" s="99" t="s">
        <v>82</v>
      </c>
      <c r="B12" s="12">
        <v>23</v>
      </c>
      <c r="C12" s="12">
        <v>249</v>
      </c>
      <c r="D12" s="12">
        <f t="shared" si="0"/>
        <v>272</v>
      </c>
    </row>
    <row r="13" spans="1:4" ht="12.75">
      <c r="A13" s="99" t="s">
        <v>83</v>
      </c>
      <c r="B13" s="12">
        <v>14</v>
      </c>
      <c r="C13" s="12">
        <v>420</v>
      </c>
      <c r="D13" s="12">
        <f t="shared" si="0"/>
        <v>434</v>
      </c>
    </row>
    <row r="14" spans="1:4" ht="12.75">
      <c r="A14" s="99" t="s">
        <v>84</v>
      </c>
      <c r="B14" s="12">
        <v>24</v>
      </c>
      <c r="C14" s="12">
        <v>451</v>
      </c>
      <c r="D14" s="12">
        <f t="shared" si="0"/>
        <v>475</v>
      </c>
    </row>
    <row r="15" spans="1:4" ht="12.75">
      <c r="A15" s="99" t="s">
        <v>85</v>
      </c>
      <c r="B15" s="12">
        <v>5</v>
      </c>
      <c r="C15" s="12">
        <v>259</v>
      </c>
      <c r="D15" s="12">
        <f t="shared" si="0"/>
        <v>264</v>
      </c>
    </row>
    <row r="16" spans="1:4" ht="12.75">
      <c r="A16" s="99" t="s">
        <v>86</v>
      </c>
      <c r="B16" s="12">
        <v>7</v>
      </c>
      <c r="C16" s="12">
        <v>268</v>
      </c>
      <c r="D16" s="12">
        <f t="shared" si="0"/>
        <v>275</v>
      </c>
    </row>
    <row r="17" spans="1:4" ht="12.75">
      <c r="A17" s="99" t="s">
        <v>87</v>
      </c>
      <c r="B17" s="12">
        <v>34</v>
      </c>
      <c r="C17" s="12">
        <v>526</v>
      </c>
      <c r="D17" s="12">
        <f t="shared" si="0"/>
        <v>560</v>
      </c>
    </row>
    <row r="18" spans="1:4" ht="12.75">
      <c r="A18" s="99" t="s">
        <v>88</v>
      </c>
      <c r="B18" s="12">
        <v>60</v>
      </c>
      <c r="C18" s="12">
        <v>838</v>
      </c>
      <c r="D18" s="12">
        <f t="shared" si="0"/>
        <v>898</v>
      </c>
    </row>
    <row r="19" spans="1:4" ht="12.75">
      <c r="A19" s="99" t="s">
        <v>89</v>
      </c>
      <c r="B19" s="12">
        <v>18</v>
      </c>
      <c r="C19" s="12">
        <v>291</v>
      </c>
      <c r="D19" s="12">
        <f t="shared" si="0"/>
        <v>309</v>
      </c>
    </row>
    <row r="20" spans="1:4" ht="12.75">
      <c r="A20" s="99" t="s">
        <v>90</v>
      </c>
      <c r="B20" s="12">
        <v>7</v>
      </c>
      <c r="C20" s="12">
        <v>145</v>
      </c>
      <c r="D20" s="12">
        <f t="shared" si="0"/>
        <v>152</v>
      </c>
    </row>
    <row r="21" spans="1:4" ht="12.75">
      <c r="A21" s="99" t="s">
        <v>91</v>
      </c>
      <c r="C21" s="12">
        <v>23</v>
      </c>
      <c r="D21" s="12">
        <f t="shared" si="0"/>
        <v>23</v>
      </c>
    </row>
    <row r="22" spans="1:4" ht="12.75">
      <c r="A22" s="23" t="s">
        <v>2</v>
      </c>
      <c r="B22" s="6">
        <f>SUM(B5:B21)</f>
        <v>296</v>
      </c>
      <c r="C22" s="14">
        <f>SUM(C5:C21)</f>
        <v>5535</v>
      </c>
      <c r="D22" s="14">
        <f>SUM(D5:D21)</f>
        <v>5831</v>
      </c>
    </row>
    <row r="23" spans="1:3" ht="12.75">
      <c r="A23" s="23" t="s">
        <v>3</v>
      </c>
      <c r="B23" s="7">
        <f>B22/D22</f>
        <v>0.05076316240782027</v>
      </c>
      <c r="C23" s="7">
        <f>C22/D22</f>
        <v>0.9492368375921797</v>
      </c>
    </row>
    <row r="25" ht="12.75">
      <c r="A25" s="21" t="s">
        <v>313</v>
      </c>
    </row>
    <row r="26" spans="1:4" ht="12.75">
      <c r="A26" s="12" t="s">
        <v>0</v>
      </c>
      <c r="B26" s="97" t="s">
        <v>295</v>
      </c>
      <c r="C26" s="97" t="s">
        <v>296</v>
      </c>
      <c r="D26" s="97" t="s">
        <v>2</v>
      </c>
    </row>
    <row r="27" spans="1:4" ht="12.75">
      <c r="A27" s="99" t="s">
        <v>75</v>
      </c>
      <c r="B27" s="12">
        <v>299</v>
      </c>
      <c r="C27" s="12">
        <v>178</v>
      </c>
      <c r="D27" s="12">
        <f>SUM(B27:C27)</f>
        <v>477</v>
      </c>
    </row>
    <row r="28" spans="1:4" ht="12.75">
      <c r="A28" s="99" t="s">
        <v>76</v>
      </c>
      <c r="B28" s="12">
        <v>175</v>
      </c>
      <c r="C28" s="12">
        <v>94</v>
      </c>
      <c r="D28" s="12">
        <f aca="true" t="shared" si="1" ref="D28:D43">SUM(B28:C28)</f>
        <v>269</v>
      </c>
    </row>
    <row r="29" spans="1:4" ht="12.75">
      <c r="A29" s="99" t="s">
        <v>77</v>
      </c>
      <c r="B29" s="12">
        <v>64</v>
      </c>
      <c r="C29" s="12">
        <v>42</v>
      </c>
      <c r="D29" s="12">
        <f t="shared" si="1"/>
        <v>106</v>
      </c>
    </row>
    <row r="30" spans="1:4" ht="12.75">
      <c r="A30" s="99" t="s">
        <v>78</v>
      </c>
      <c r="B30" s="12">
        <v>514</v>
      </c>
      <c r="C30" s="12">
        <v>338</v>
      </c>
      <c r="D30" s="12">
        <f t="shared" si="1"/>
        <v>852</v>
      </c>
    </row>
    <row r="31" spans="1:4" ht="12.75">
      <c r="A31" s="99" t="s">
        <v>79</v>
      </c>
      <c r="B31" s="12">
        <v>449</v>
      </c>
      <c r="C31" s="12">
        <v>202</v>
      </c>
      <c r="D31" s="12">
        <f t="shared" si="1"/>
        <v>651</v>
      </c>
    </row>
    <row r="32" spans="1:4" ht="12.75">
      <c r="A32" s="99" t="s">
        <v>80</v>
      </c>
      <c r="B32" s="12">
        <v>184</v>
      </c>
      <c r="C32" s="12">
        <v>139</v>
      </c>
      <c r="D32" s="12">
        <f t="shared" si="1"/>
        <v>323</v>
      </c>
    </row>
    <row r="33" spans="1:4" ht="12.75">
      <c r="A33" s="99" t="s">
        <v>81</v>
      </c>
      <c r="B33" s="12">
        <v>359</v>
      </c>
      <c r="C33" s="12">
        <v>79</v>
      </c>
      <c r="D33" s="12">
        <f t="shared" si="1"/>
        <v>438</v>
      </c>
    </row>
    <row r="34" spans="1:4" ht="12.75">
      <c r="A34" s="99" t="s">
        <v>82</v>
      </c>
      <c r="B34" s="12">
        <v>253</v>
      </c>
      <c r="C34" s="12">
        <v>229</v>
      </c>
      <c r="D34" s="12">
        <f>SUM(B34:C34)</f>
        <v>482</v>
      </c>
    </row>
    <row r="35" spans="1:4" ht="12.75">
      <c r="A35" s="99" t="s">
        <v>83</v>
      </c>
      <c r="B35" s="12">
        <v>409</v>
      </c>
      <c r="C35" s="12">
        <v>93</v>
      </c>
      <c r="D35" s="12">
        <f t="shared" si="1"/>
        <v>502</v>
      </c>
    </row>
    <row r="36" spans="1:4" ht="12.75">
      <c r="A36" s="99" t="s">
        <v>84</v>
      </c>
      <c r="B36" s="12">
        <v>459</v>
      </c>
      <c r="C36" s="12">
        <v>229</v>
      </c>
      <c r="D36" s="12">
        <f t="shared" si="1"/>
        <v>688</v>
      </c>
    </row>
    <row r="37" spans="1:4" ht="12.75">
      <c r="A37" s="99" t="s">
        <v>85</v>
      </c>
      <c r="B37" s="12">
        <v>186</v>
      </c>
      <c r="C37" s="12">
        <v>181</v>
      </c>
      <c r="D37" s="12">
        <f>SUM(B37:C37)</f>
        <v>367</v>
      </c>
    </row>
    <row r="38" spans="1:4" ht="12.75">
      <c r="A38" s="99" t="s">
        <v>86</v>
      </c>
      <c r="B38" s="12">
        <v>308</v>
      </c>
      <c r="C38" s="12">
        <v>201</v>
      </c>
      <c r="D38" s="12">
        <f t="shared" si="1"/>
        <v>509</v>
      </c>
    </row>
    <row r="39" spans="1:4" ht="12.75">
      <c r="A39" s="99" t="s">
        <v>87</v>
      </c>
      <c r="B39" s="12">
        <v>532</v>
      </c>
      <c r="C39" s="12">
        <v>285</v>
      </c>
      <c r="D39" s="12">
        <f t="shared" si="1"/>
        <v>817</v>
      </c>
    </row>
    <row r="40" spans="1:4" ht="12.75">
      <c r="A40" s="99" t="s">
        <v>88</v>
      </c>
      <c r="B40" s="12">
        <v>829</v>
      </c>
      <c r="C40" s="12">
        <v>266</v>
      </c>
      <c r="D40" s="12">
        <f t="shared" si="1"/>
        <v>1095</v>
      </c>
    </row>
    <row r="41" spans="1:4" ht="12.75">
      <c r="A41" s="99" t="s">
        <v>89</v>
      </c>
      <c r="B41" s="12">
        <v>310</v>
      </c>
      <c r="C41" s="12">
        <v>301</v>
      </c>
      <c r="D41" s="12">
        <f>SUM(B41:C41)</f>
        <v>611</v>
      </c>
    </row>
    <row r="42" spans="1:4" ht="12.75">
      <c r="A42" s="99" t="s">
        <v>90</v>
      </c>
      <c r="B42" s="12">
        <v>153</v>
      </c>
      <c r="C42" s="12">
        <v>66</v>
      </c>
      <c r="D42" s="12">
        <f t="shared" si="1"/>
        <v>219</v>
      </c>
    </row>
    <row r="43" spans="1:4" ht="12.75">
      <c r="A43" s="99" t="s">
        <v>91</v>
      </c>
      <c r="B43" s="12">
        <v>23</v>
      </c>
      <c r="C43" s="12">
        <v>4</v>
      </c>
      <c r="D43" s="12">
        <f t="shared" si="1"/>
        <v>27</v>
      </c>
    </row>
    <row r="44" spans="1:4" ht="12.75">
      <c r="A44" s="23" t="s">
        <v>2</v>
      </c>
      <c r="B44" s="14">
        <f>SUM(B27:B43)</f>
        <v>5506</v>
      </c>
      <c r="C44" s="14">
        <f>SUM(C27:C43)</f>
        <v>2927</v>
      </c>
      <c r="D44" s="14">
        <f>SUM(D27:D43)</f>
        <v>8433</v>
      </c>
    </row>
    <row r="45" spans="1:3" ht="12.75">
      <c r="A45" s="23" t="s">
        <v>3</v>
      </c>
      <c r="B45" s="7">
        <f>B44/D44</f>
        <v>0.6529111822601684</v>
      </c>
      <c r="C45" s="7">
        <f>C44/D44</f>
        <v>0.34708881773983163</v>
      </c>
    </row>
    <row r="47" ht="12.75">
      <c r="A47" s="21" t="s">
        <v>264</v>
      </c>
    </row>
    <row r="48" ht="12.75">
      <c r="A48" s="6"/>
    </row>
    <row r="49" spans="1:10" ht="12.75">
      <c r="A49" s="23" t="s">
        <v>315</v>
      </c>
      <c r="D49" s="96"/>
      <c r="E49" s="96"/>
      <c r="F49" s="96"/>
      <c r="G49" s="96"/>
      <c r="H49" s="96"/>
      <c r="I49" s="96"/>
      <c r="J49" s="96"/>
    </row>
    <row r="50" spans="1:11" ht="12.75">
      <c r="A50" s="23"/>
      <c r="B50" s="409" t="s">
        <v>26</v>
      </c>
      <c r="C50" s="410"/>
      <c r="D50" s="411"/>
      <c r="E50" s="412" t="s">
        <v>28</v>
      </c>
      <c r="F50" s="410"/>
      <c r="G50" s="413"/>
      <c r="H50" s="410" t="s">
        <v>137</v>
      </c>
      <c r="I50" s="410"/>
      <c r="J50" s="414"/>
      <c r="K50" s="415"/>
    </row>
    <row r="51" spans="1:11" ht="25.5">
      <c r="A51" s="12" t="s">
        <v>0</v>
      </c>
      <c r="B51" s="158" t="s">
        <v>27</v>
      </c>
      <c r="C51" s="133" t="s">
        <v>136</v>
      </c>
      <c r="D51" s="416" t="s">
        <v>25</v>
      </c>
      <c r="E51" s="417" t="s">
        <v>27</v>
      </c>
      <c r="F51" s="133" t="s">
        <v>136</v>
      </c>
      <c r="G51" s="418" t="s">
        <v>25</v>
      </c>
      <c r="H51" s="133" t="s">
        <v>27</v>
      </c>
      <c r="I51" s="133" t="s">
        <v>136</v>
      </c>
      <c r="J51" s="416" t="s">
        <v>25</v>
      </c>
      <c r="K51" s="419" t="s">
        <v>2</v>
      </c>
    </row>
    <row r="52" spans="1:11" ht="12.75">
      <c r="A52" s="122" t="s">
        <v>75</v>
      </c>
      <c r="B52" s="12">
        <v>58</v>
      </c>
      <c r="C52" s="47">
        <v>29</v>
      </c>
      <c r="D52" s="68">
        <f>SUM(B52:C52)</f>
        <v>87</v>
      </c>
      <c r="E52" s="420">
        <v>212</v>
      </c>
      <c r="F52" s="59">
        <v>1</v>
      </c>
      <c r="G52" s="421">
        <f>SUM(E52:F52)</f>
        <v>213</v>
      </c>
      <c r="H52" s="127">
        <v>2</v>
      </c>
      <c r="I52" s="127">
        <v>1</v>
      </c>
      <c r="J52" s="68">
        <f>H52+I52</f>
        <v>3</v>
      </c>
      <c r="K52" s="10">
        <f aca="true" t="shared" si="2" ref="K52:K57">D52+G52+J52</f>
        <v>303</v>
      </c>
    </row>
    <row r="53" spans="1:11" ht="12.75">
      <c r="A53" s="122" t="s">
        <v>76</v>
      </c>
      <c r="B53" s="12">
        <v>25</v>
      </c>
      <c r="C53" s="47">
        <v>15</v>
      </c>
      <c r="D53" s="68">
        <f>SUM(B53:C53)</f>
        <v>40</v>
      </c>
      <c r="E53" s="420">
        <v>111</v>
      </c>
      <c r="F53" s="59">
        <v>3</v>
      </c>
      <c r="G53" s="421">
        <f aca="true" t="shared" si="3" ref="G53:G69">SUM(E53:F53)</f>
        <v>114</v>
      </c>
      <c r="H53" s="127">
        <v>21</v>
      </c>
      <c r="I53" s="127"/>
      <c r="J53" s="68">
        <f aca="true" t="shared" si="4" ref="J53:J68">H53+I53</f>
        <v>21</v>
      </c>
      <c r="K53" s="10">
        <f t="shared" si="2"/>
        <v>175</v>
      </c>
    </row>
    <row r="54" spans="1:11" ht="12.75">
      <c r="A54" s="122" t="s">
        <v>77</v>
      </c>
      <c r="B54" s="12">
        <v>16</v>
      </c>
      <c r="C54" s="47">
        <v>11</v>
      </c>
      <c r="D54" s="68">
        <f aca="true" t="shared" si="5" ref="D54:D69">SUM(B54:C54)</f>
        <v>27</v>
      </c>
      <c r="E54" s="420">
        <v>36</v>
      </c>
      <c r="F54" s="127"/>
      <c r="G54" s="421">
        <f t="shared" si="3"/>
        <v>36</v>
      </c>
      <c r="H54" s="127">
        <v>1</v>
      </c>
      <c r="I54" s="127"/>
      <c r="J54" s="68">
        <f t="shared" si="4"/>
        <v>1</v>
      </c>
      <c r="K54" s="10">
        <f t="shared" si="2"/>
        <v>64</v>
      </c>
    </row>
    <row r="55" spans="1:11" ht="12.75">
      <c r="A55" s="122" t="s">
        <v>78</v>
      </c>
      <c r="B55" s="12">
        <v>113</v>
      </c>
      <c r="C55" s="47">
        <v>60</v>
      </c>
      <c r="D55" s="68">
        <f t="shared" si="5"/>
        <v>173</v>
      </c>
      <c r="E55" s="420">
        <v>330</v>
      </c>
      <c r="F55" s="59">
        <v>5</v>
      </c>
      <c r="G55" s="421">
        <f t="shared" si="3"/>
        <v>335</v>
      </c>
      <c r="H55" s="59">
        <v>16</v>
      </c>
      <c r="I55" s="127"/>
      <c r="J55" s="68">
        <f t="shared" si="4"/>
        <v>16</v>
      </c>
      <c r="K55" s="10">
        <f t="shared" si="2"/>
        <v>524</v>
      </c>
    </row>
    <row r="56" spans="1:11" ht="12.75">
      <c r="A56" s="122" t="s">
        <v>79</v>
      </c>
      <c r="B56" s="12">
        <v>91</v>
      </c>
      <c r="C56" s="47">
        <v>63</v>
      </c>
      <c r="D56" s="68">
        <f t="shared" si="5"/>
        <v>154</v>
      </c>
      <c r="E56" s="420">
        <v>279</v>
      </c>
      <c r="F56" s="422">
        <v>5</v>
      </c>
      <c r="G56" s="421">
        <f>SUM(E56:F56)</f>
        <v>284</v>
      </c>
      <c r="H56" s="422">
        <v>12</v>
      </c>
      <c r="I56" s="127"/>
      <c r="J56" s="68">
        <f t="shared" si="4"/>
        <v>12</v>
      </c>
      <c r="K56" s="10">
        <f t="shared" si="2"/>
        <v>450</v>
      </c>
    </row>
    <row r="57" spans="1:11" ht="12.75">
      <c r="A57" s="122" t="s">
        <v>80</v>
      </c>
      <c r="B57" s="12">
        <v>31</v>
      </c>
      <c r="C57" s="47">
        <v>14</v>
      </c>
      <c r="D57" s="68">
        <f t="shared" si="5"/>
        <v>45</v>
      </c>
      <c r="E57" s="420">
        <v>115</v>
      </c>
      <c r="F57" s="422">
        <v>13</v>
      </c>
      <c r="G57" s="421">
        <f t="shared" si="3"/>
        <v>128</v>
      </c>
      <c r="H57" s="422">
        <v>8</v>
      </c>
      <c r="I57" s="127"/>
      <c r="J57" s="68">
        <f t="shared" si="4"/>
        <v>8</v>
      </c>
      <c r="K57" s="10">
        <f t="shared" si="2"/>
        <v>181</v>
      </c>
    </row>
    <row r="58" spans="1:11" ht="12.75">
      <c r="A58" s="122" t="s">
        <v>81</v>
      </c>
      <c r="B58" s="12">
        <v>34</v>
      </c>
      <c r="C58" s="47">
        <v>36</v>
      </c>
      <c r="D58" s="68">
        <f t="shared" si="5"/>
        <v>70</v>
      </c>
      <c r="E58" s="420">
        <v>306</v>
      </c>
      <c r="F58" s="59">
        <v>5</v>
      </c>
      <c r="G58" s="421">
        <f t="shared" si="3"/>
        <v>311</v>
      </c>
      <c r="H58" s="422">
        <v>6</v>
      </c>
      <c r="I58" s="127"/>
      <c r="J58" s="68">
        <f t="shared" si="4"/>
        <v>6</v>
      </c>
      <c r="K58" s="10">
        <f aca="true" t="shared" si="6" ref="K58:K69">D58+G58+J58</f>
        <v>387</v>
      </c>
    </row>
    <row r="59" spans="1:11" ht="12.75">
      <c r="A59" s="122" t="s">
        <v>82</v>
      </c>
      <c r="B59" s="12">
        <v>69</v>
      </c>
      <c r="C59" s="47">
        <v>60</v>
      </c>
      <c r="D59" s="68">
        <f>SUM(B59:C59)</f>
        <v>129</v>
      </c>
      <c r="E59" s="420">
        <v>109</v>
      </c>
      <c r="F59" s="59">
        <v>10</v>
      </c>
      <c r="G59" s="421">
        <f>SUM(E59:F59)</f>
        <v>119</v>
      </c>
      <c r="H59" s="422">
        <v>5</v>
      </c>
      <c r="I59" s="127"/>
      <c r="J59" s="68">
        <f t="shared" si="4"/>
        <v>5</v>
      </c>
      <c r="K59" s="10">
        <f t="shared" si="6"/>
        <v>253</v>
      </c>
    </row>
    <row r="60" spans="1:11" ht="12.75">
      <c r="A60" s="122" t="s">
        <v>83</v>
      </c>
      <c r="B60" s="12">
        <v>48</v>
      </c>
      <c r="C60" s="47">
        <v>28</v>
      </c>
      <c r="D60" s="68">
        <f t="shared" si="5"/>
        <v>76</v>
      </c>
      <c r="E60" s="420">
        <v>322</v>
      </c>
      <c r="F60" s="422">
        <v>3</v>
      </c>
      <c r="G60" s="421">
        <f t="shared" si="3"/>
        <v>325</v>
      </c>
      <c r="H60" s="422">
        <v>9</v>
      </c>
      <c r="I60" s="127"/>
      <c r="J60" s="68">
        <f t="shared" si="4"/>
        <v>9</v>
      </c>
      <c r="K60" s="10">
        <f t="shared" si="6"/>
        <v>410</v>
      </c>
    </row>
    <row r="61" spans="1:11" ht="12.75">
      <c r="A61" s="122" t="s">
        <v>84</v>
      </c>
      <c r="B61" s="12">
        <v>87</v>
      </c>
      <c r="C61" s="47">
        <v>59</v>
      </c>
      <c r="D61" s="68">
        <f>SUM(B61:C61)</f>
        <v>146</v>
      </c>
      <c r="E61" s="420">
        <v>236</v>
      </c>
      <c r="F61" s="59">
        <v>42</v>
      </c>
      <c r="G61" s="421">
        <f>SUM(E61:F61)</f>
        <v>278</v>
      </c>
      <c r="H61" s="422">
        <v>47</v>
      </c>
      <c r="I61" s="127">
        <v>1</v>
      </c>
      <c r="J61" s="68">
        <f t="shared" si="4"/>
        <v>48</v>
      </c>
      <c r="K61" s="10">
        <f t="shared" si="6"/>
        <v>472</v>
      </c>
    </row>
    <row r="62" spans="1:11" ht="12.75">
      <c r="A62" s="122" t="s">
        <v>85</v>
      </c>
      <c r="B62" s="12">
        <v>26</v>
      </c>
      <c r="C62" s="47">
        <v>15</v>
      </c>
      <c r="D62" s="68">
        <f>SUM(B62:C62)</f>
        <v>41</v>
      </c>
      <c r="E62" s="420">
        <v>120</v>
      </c>
      <c r="F62" s="422">
        <v>19</v>
      </c>
      <c r="G62" s="421">
        <f>SUM(E62:F62)</f>
        <v>139</v>
      </c>
      <c r="H62" s="422">
        <v>18</v>
      </c>
      <c r="I62" s="127"/>
      <c r="J62" s="68">
        <f t="shared" si="4"/>
        <v>18</v>
      </c>
      <c r="K62" s="10">
        <f t="shared" si="6"/>
        <v>198</v>
      </c>
    </row>
    <row r="63" spans="1:11" ht="12.75">
      <c r="A63" s="122" t="s">
        <v>86</v>
      </c>
      <c r="B63" s="12">
        <v>47</v>
      </c>
      <c r="C63" s="47">
        <v>35</v>
      </c>
      <c r="D63" s="68">
        <f t="shared" si="5"/>
        <v>82</v>
      </c>
      <c r="E63" s="420">
        <v>217</v>
      </c>
      <c r="F63" s="422">
        <v>4</v>
      </c>
      <c r="G63" s="421">
        <f t="shared" si="3"/>
        <v>221</v>
      </c>
      <c r="H63" s="422">
        <v>10</v>
      </c>
      <c r="I63" s="127"/>
      <c r="J63" s="68">
        <f t="shared" si="4"/>
        <v>10</v>
      </c>
      <c r="K63" s="10">
        <f t="shared" si="6"/>
        <v>313</v>
      </c>
    </row>
    <row r="64" spans="1:11" ht="12.75">
      <c r="A64" s="122" t="s">
        <v>87</v>
      </c>
      <c r="B64" s="12">
        <v>128</v>
      </c>
      <c r="C64" s="47">
        <v>74</v>
      </c>
      <c r="D64" s="68">
        <f t="shared" si="5"/>
        <v>202</v>
      </c>
      <c r="E64" s="420">
        <v>316</v>
      </c>
      <c r="F64" s="59">
        <v>5</v>
      </c>
      <c r="G64" s="421">
        <f t="shared" si="3"/>
        <v>321</v>
      </c>
      <c r="H64" s="422">
        <v>12</v>
      </c>
      <c r="I64" s="127"/>
      <c r="J64" s="68">
        <f t="shared" si="4"/>
        <v>12</v>
      </c>
      <c r="K64" s="10">
        <f t="shared" si="6"/>
        <v>535</v>
      </c>
    </row>
    <row r="65" spans="1:11" ht="12.75">
      <c r="A65" s="122" t="s">
        <v>88</v>
      </c>
      <c r="B65" s="12">
        <v>177</v>
      </c>
      <c r="C65" s="47">
        <v>99</v>
      </c>
      <c r="D65" s="68">
        <f>SUM(B65:C65)</f>
        <v>276</v>
      </c>
      <c r="E65" s="420">
        <v>554</v>
      </c>
      <c r="F65" s="59">
        <v>39</v>
      </c>
      <c r="G65" s="421">
        <f t="shared" si="3"/>
        <v>593</v>
      </c>
      <c r="H65" s="422">
        <v>22</v>
      </c>
      <c r="I65" s="127"/>
      <c r="J65" s="68">
        <f t="shared" si="4"/>
        <v>22</v>
      </c>
      <c r="K65" s="10">
        <f t="shared" si="6"/>
        <v>891</v>
      </c>
    </row>
    <row r="66" spans="1:11" ht="12.75">
      <c r="A66" s="122" t="s">
        <v>89</v>
      </c>
      <c r="B66" s="12">
        <v>67</v>
      </c>
      <c r="C66" s="47">
        <v>53</v>
      </c>
      <c r="D66" s="68">
        <f>SUM(B66:C66)</f>
        <v>120</v>
      </c>
      <c r="E66" s="420">
        <v>169</v>
      </c>
      <c r="F66" s="422">
        <v>7</v>
      </c>
      <c r="G66" s="421">
        <f>SUM(E66:F66)</f>
        <v>176</v>
      </c>
      <c r="H66" s="422">
        <v>14</v>
      </c>
      <c r="I66" s="127"/>
      <c r="J66" s="68">
        <f t="shared" si="4"/>
        <v>14</v>
      </c>
      <c r="K66" s="10">
        <f t="shared" si="6"/>
        <v>310</v>
      </c>
    </row>
    <row r="67" spans="1:11" ht="12.75">
      <c r="A67" s="122" t="s">
        <v>90</v>
      </c>
      <c r="B67" s="12">
        <v>23</v>
      </c>
      <c r="C67" s="47">
        <v>23</v>
      </c>
      <c r="D67" s="68">
        <f t="shared" si="5"/>
        <v>46</v>
      </c>
      <c r="E67" s="420">
        <v>94</v>
      </c>
      <c r="F67" s="59">
        <v>2</v>
      </c>
      <c r="G67" s="421">
        <f t="shared" si="3"/>
        <v>96</v>
      </c>
      <c r="H67" s="422">
        <v>11</v>
      </c>
      <c r="I67" s="127">
        <v>1</v>
      </c>
      <c r="J67" s="68">
        <f t="shared" si="4"/>
        <v>12</v>
      </c>
      <c r="K67" s="10">
        <f t="shared" si="6"/>
        <v>154</v>
      </c>
    </row>
    <row r="68" spans="1:11" ht="12.75">
      <c r="A68" s="122" t="s">
        <v>91</v>
      </c>
      <c r="B68" s="12">
        <v>14</v>
      </c>
      <c r="C68" s="47">
        <v>2</v>
      </c>
      <c r="D68" s="68">
        <f t="shared" si="5"/>
        <v>16</v>
      </c>
      <c r="E68" s="420">
        <v>6</v>
      </c>
      <c r="F68" s="422">
        <v>1</v>
      </c>
      <c r="G68" s="421">
        <f t="shared" si="3"/>
        <v>7</v>
      </c>
      <c r="H68" s="127"/>
      <c r="I68" s="127"/>
      <c r="J68" s="68">
        <f t="shared" si="4"/>
        <v>0</v>
      </c>
      <c r="K68" s="10">
        <f t="shared" si="6"/>
        <v>23</v>
      </c>
    </row>
    <row r="69" spans="1:11" ht="12.75">
      <c r="A69" s="24" t="s">
        <v>2</v>
      </c>
      <c r="B69" s="14">
        <f>SUM(B52:B68)</f>
        <v>1054</v>
      </c>
      <c r="C69" s="14">
        <f>SUM(C52:C68)</f>
        <v>676</v>
      </c>
      <c r="D69" s="423">
        <f t="shared" si="5"/>
        <v>1730</v>
      </c>
      <c r="E69" s="424">
        <f>SUM(E52:E68)</f>
        <v>3532</v>
      </c>
      <c r="F69" s="183">
        <f>SUM(F52:F68)</f>
        <v>164</v>
      </c>
      <c r="G69" s="425">
        <f t="shared" si="3"/>
        <v>3696</v>
      </c>
      <c r="H69" s="426">
        <f>SUM(H52:H68)</f>
        <v>214</v>
      </c>
      <c r="I69" s="14">
        <f>SUM(I52:I68)</f>
        <v>3</v>
      </c>
      <c r="J69" s="427">
        <f>SUM(J52:J68)</f>
        <v>217</v>
      </c>
      <c r="K69" s="426">
        <f t="shared" si="6"/>
        <v>5643</v>
      </c>
    </row>
    <row r="70" spans="1:11" ht="12.75">
      <c r="A70" s="24" t="s">
        <v>39</v>
      </c>
      <c r="B70" s="7">
        <f>B69/D69</f>
        <v>0.6092485549132948</v>
      </c>
      <c r="C70" s="428">
        <f>C69/D69</f>
        <v>0.39075144508670523</v>
      </c>
      <c r="D70" s="26"/>
      <c r="E70" s="187">
        <f>E69/G69</f>
        <v>0.9556277056277056</v>
      </c>
      <c r="F70" s="26">
        <f>F69/G69</f>
        <v>0.044372294372294376</v>
      </c>
      <c r="G70" s="429"/>
      <c r="H70" s="26">
        <f>H69/J69</f>
        <v>0.9861751152073732</v>
      </c>
      <c r="I70" s="26">
        <f>I69/J69</f>
        <v>0.013824884792626729</v>
      </c>
      <c r="J70" s="11"/>
      <c r="K70" s="63"/>
    </row>
    <row r="71" spans="4:8" ht="12.75">
      <c r="D71" s="47"/>
      <c r="E71" s="127"/>
      <c r="F71" s="127"/>
      <c r="G71" s="127"/>
      <c r="H71" s="63"/>
    </row>
    <row r="72" spans="1:10" ht="12.75">
      <c r="A72" s="23" t="s">
        <v>314</v>
      </c>
      <c r="D72" s="175"/>
      <c r="E72" s="127"/>
      <c r="F72" s="127"/>
      <c r="G72" s="127"/>
      <c r="H72" s="430"/>
      <c r="I72" s="96"/>
      <c r="J72" s="96"/>
    </row>
    <row r="73" spans="1:11" ht="12.75">
      <c r="A73" s="23"/>
      <c r="B73" s="409" t="s">
        <v>26</v>
      </c>
      <c r="C73" s="410"/>
      <c r="D73" s="410"/>
      <c r="E73" s="412" t="s">
        <v>28</v>
      </c>
      <c r="F73" s="410"/>
      <c r="G73" s="413"/>
      <c r="H73" s="410" t="s">
        <v>137</v>
      </c>
      <c r="I73" s="410"/>
      <c r="J73" s="414"/>
      <c r="K73" s="6"/>
    </row>
    <row r="74" spans="1:11" ht="25.5">
      <c r="A74" s="12" t="s">
        <v>0</v>
      </c>
      <c r="B74" s="158" t="s">
        <v>27</v>
      </c>
      <c r="C74" s="132" t="s">
        <v>136</v>
      </c>
      <c r="D74" s="133" t="s">
        <v>25</v>
      </c>
      <c r="E74" s="417" t="s">
        <v>27</v>
      </c>
      <c r="F74" s="133" t="s">
        <v>136</v>
      </c>
      <c r="G74" s="438" t="s">
        <v>25</v>
      </c>
      <c r="H74" s="133" t="s">
        <v>27</v>
      </c>
      <c r="I74" s="133" t="s">
        <v>136</v>
      </c>
      <c r="J74" s="133" t="s">
        <v>25</v>
      </c>
      <c r="K74" s="419" t="s">
        <v>2</v>
      </c>
    </row>
    <row r="75" spans="1:11" ht="12.75">
      <c r="A75" s="122" t="s">
        <v>75</v>
      </c>
      <c r="B75" s="40">
        <v>7</v>
      </c>
      <c r="C75" s="156">
        <v>7</v>
      </c>
      <c r="D75" s="432">
        <f>SUM(B75:C75)</f>
        <v>14</v>
      </c>
      <c r="E75" s="431">
        <v>115</v>
      </c>
      <c r="F75" s="432">
        <v>1</v>
      </c>
      <c r="G75" s="439">
        <f>SUM(E75:F75)</f>
        <v>116</v>
      </c>
      <c r="H75" s="432">
        <v>58</v>
      </c>
      <c r="I75" s="432">
        <v>1</v>
      </c>
      <c r="J75" s="432">
        <f>SUM(H75:I75)</f>
        <v>59</v>
      </c>
      <c r="K75" s="426">
        <f aca="true" t="shared" si="7" ref="K75:K91">D75+G75+J75</f>
        <v>189</v>
      </c>
    </row>
    <row r="76" spans="1:11" ht="12.75">
      <c r="A76" s="122" t="s">
        <v>76</v>
      </c>
      <c r="B76" s="40">
        <v>1</v>
      </c>
      <c r="C76" s="156">
        <v>3</v>
      </c>
      <c r="D76" s="432">
        <f aca="true" t="shared" si="8" ref="D76:D91">SUM(B76:C76)</f>
        <v>4</v>
      </c>
      <c r="E76" s="431">
        <v>37</v>
      </c>
      <c r="F76" s="432">
        <v>4</v>
      </c>
      <c r="G76" s="439">
        <f aca="true" t="shared" si="9" ref="G76:G91">SUM(E76:F76)</f>
        <v>41</v>
      </c>
      <c r="H76" s="432">
        <v>51</v>
      </c>
      <c r="I76" s="432">
        <v>2</v>
      </c>
      <c r="J76" s="432">
        <f aca="true" t="shared" si="10" ref="J76:J90">SUM(H76:I76)</f>
        <v>53</v>
      </c>
      <c r="K76" s="426">
        <f t="shared" si="7"/>
        <v>98</v>
      </c>
    </row>
    <row r="77" spans="1:11" ht="12.75">
      <c r="A77" s="122" t="s">
        <v>77</v>
      </c>
      <c r="B77" s="40">
        <v>2</v>
      </c>
      <c r="C77" s="156">
        <v>3</v>
      </c>
      <c r="D77" s="432">
        <f t="shared" si="8"/>
        <v>5</v>
      </c>
      <c r="E77" s="431">
        <v>28</v>
      </c>
      <c r="F77" s="432">
        <v>3</v>
      </c>
      <c r="G77" s="439">
        <f t="shared" si="9"/>
        <v>31</v>
      </c>
      <c r="H77" s="432">
        <v>6</v>
      </c>
      <c r="I77" s="432"/>
      <c r="J77" s="432">
        <f t="shared" si="10"/>
        <v>6</v>
      </c>
      <c r="K77" s="426">
        <f t="shared" si="7"/>
        <v>42</v>
      </c>
    </row>
    <row r="78" spans="1:11" ht="12.75">
      <c r="A78" s="122" t="s">
        <v>78</v>
      </c>
      <c r="B78" s="40">
        <v>18</v>
      </c>
      <c r="C78" s="156">
        <v>16</v>
      </c>
      <c r="D78" s="432">
        <f t="shared" si="8"/>
        <v>34</v>
      </c>
      <c r="E78" s="431">
        <v>213</v>
      </c>
      <c r="F78" s="432">
        <v>18</v>
      </c>
      <c r="G78" s="439">
        <f t="shared" si="9"/>
        <v>231</v>
      </c>
      <c r="H78" s="432">
        <v>95</v>
      </c>
      <c r="I78" s="432">
        <v>1</v>
      </c>
      <c r="J78" s="432">
        <f t="shared" si="10"/>
        <v>96</v>
      </c>
      <c r="K78" s="426">
        <f t="shared" si="7"/>
        <v>361</v>
      </c>
    </row>
    <row r="79" spans="1:11" ht="12.75">
      <c r="A79" s="122" t="s">
        <v>79</v>
      </c>
      <c r="B79" s="40">
        <v>5</v>
      </c>
      <c r="C79" s="156">
        <v>10</v>
      </c>
      <c r="D79" s="432">
        <f t="shared" si="8"/>
        <v>15</v>
      </c>
      <c r="E79" s="431">
        <v>153</v>
      </c>
      <c r="F79" s="432">
        <v>3</v>
      </c>
      <c r="G79" s="439">
        <f t="shared" si="9"/>
        <v>156</v>
      </c>
      <c r="H79" s="432">
        <v>27</v>
      </c>
      <c r="I79" s="432"/>
      <c r="J79" s="432">
        <f>SUM(H79:I79)</f>
        <v>27</v>
      </c>
      <c r="K79" s="426">
        <f t="shared" si="7"/>
        <v>198</v>
      </c>
    </row>
    <row r="80" spans="1:11" ht="12.75">
      <c r="A80" s="122" t="s">
        <v>80</v>
      </c>
      <c r="B80" s="40">
        <v>5</v>
      </c>
      <c r="C80" s="156">
        <v>5</v>
      </c>
      <c r="D80" s="432">
        <f t="shared" si="8"/>
        <v>10</v>
      </c>
      <c r="E80" s="431">
        <v>44</v>
      </c>
      <c r="F80" s="432">
        <v>4</v>
      </c>
      <c r="G80" s="439">
        <f t="shared" si="9"/>
        <v>48</v>
      </c>
      <c r="H80" s="432">
        <v>77</v>
      </c>
      <c r="I80" s="432">
        <v>2</v>
      </c>
      <c r="J80" s="432">
        <f t="shared" si="10"/>
        <v>79</v>
      </c>
      <c r="K80" s="426">
        <f t="shared" si="7"/>
        <v>137</v>
      </c>
    </row>
    <row r="81" spans="1:11" ht="12.75">
      <c r="A81" s="122" t="s">
        <v>81</v>
      </c>
      <c r="B81" s="40"/>
      <c r="C81" s="156">
        <v>3</v>
      </c>
      <c r="D81" s="432">
        <f t="shared" si="8"/>
        <v>3</v>
      </c>
      <c r="E81" s="431">
        <v>72</v>
      </c>
      <c r="F81" s="432"/>
      <c r="G81" s="439">
        <f t="shared" si="9"/>
        <v>72</v>
      </c>
      <c r="H81" s="432">
        <v>4</v>
      </c>
      <c r="I81" s="432"/>
      <c r="J81" s="432">
        <f t="shared" si="10"/>
        <v>4</v>
      </c>
      <c r="K81" s="426">
        <f t="shared" si="7"/>
        <v>79</v>
      </c>
    </row>
    <row r="82" spans="1:11" ht="12.75">
      <c r="A82" s="122" t="s">
        <v>82</v>
      </c>
      <c r="B82" s="40">
        <v>8</v>
      </c>
      <c r="C82" s="156">
        <v>10</v>
      </c>
      <c r="D82" s="432">
        <f t="shared" si="8"/>
        <v>18</v>
      </c>
      <c r="E82" s="431">
        <v>137</v>
      </c>
      <c r="F82" s="432">
        <v>8</v>
      </c>
      <c r="G82" s="439">
        <f t="shared" si="9"/>
        <v>145</v>
      </c>
      <c r="H82" s="432">
        <v>68</v>
      </c>
      <c r="I82" s="432"/>
      <c r="J82" s="432">
        <f t="shared" si="10"/>
        <v>68</v>
      </c>
      <c r="K82" s="426">
        <f t="shared" si="7"/>
        <v>231</v>
      </c>
    </row>
    <row r="83" spans="1:11" ht="12.75">
      <c r="A83" s="122" t="s">
        <v>83</v>
      </c>
      <c r="B83" s="40">
        <v>5</v>
      </c>
      <c r="C83" s="156">
        <v>9</v>
      </c>
      <c r="D83" s="432">
        <f t="shared" si="8"/>
        <v>14</v>
      </c>
      <c r="E83" s="431">
        <v>76</v>
      </c>
      <c r="F83" s="432">
        <v>1</v>
      </c>
      <c r="G83" s="439">
        <f t="shared" si="9"/>
        <v>77</v>
      </c>
      <c r="H83" s="432">
        <v>3</v>
      </c>
      <c r="I83" s="432"/>
      <c r="J83" s="432">
        <f t="shared" si="10"/>
        <v>3</v>
      </c>
      <c r="K83" s="426">
        <f t="shared" si="7"/>
        <v>94</v>
      </c>
    </row>
    <row r="84" spans="1:11" ht="12.75">
      <c r="A84" s="122" t="s">
        <v>84</v>
      </c>
      <c r="B84" s="40">
        <v>7</v>
      </c>
      <c r="C84" s="156">
        <v>19</v>
      </c>
      <c r="D84" s="432">
        <f t="shared" si="8"/>
        <v>26</v>
      </c>
      <c r="E84" s="431">
        <v>81</v>
      </c>
      <c r="F84" s="432">
        <v>13</v>
      </c>
      <c r="G84" s="439">
        <f t="shared" si="9"/>
        <v>94</v>
      </c>
      <c r="H84" s="432">
        <v>109</v>
      </c>
      <c r="I84" s="432"/>
      <c r="J84" s="432">
        <f>SUM(H84:I84)</f>
        <v>109</v>
      </c>
      <c r="K84" s="426">
        <f t="shared" si="7"/>
        <v>229</v>
      </c>
    </row>
    <row r="85" spans="1:11" ht="12.75">
      <c r="A85" s="122" t="s">
        <v>85</v>
      </c>
      <c r="B85" s="40">
        <v>1</v>
      </c>
      <c r="C85" s="156">
        <v>3</v>
      </c>
      <c r="D85" s="432">
        <f t="shared" si="8"/>
        <v>4</v>
      </c>
      <c r="E85" s="431">
        <v>61</v>
      </c>
      <c r="F85" s="432">
        <v>3</v>
      </c>
      <c r="G85" s="439">
        <f t="shared" si="9"/>
        <v>64</v>
      </c>
      <c r="H85" s="432">
        <v>80</v>
      </c>
      <c r="I85" s="432">
        <v>1</v>
      </c>
      <c r="J85" s="432">
        <f t="shared" si="10"/>
        <v>81</v>
      </c>
      <c r="K85" s="426">
        <f t="shared" si="7"/>
        <v>149</v>
      </c>
    </row>
    <row r="86" spans="1:11" ht="12.75">
      <c r="A86" s="122" t="s">
        <v>86</v>
      </c>
      <c r="B86" s="40">
        <v>4</v>
      </c>
      <c r="C86" s="156">
        <v>8</v>
      </c>
      <c r="D86" s="432">
        <f t="shared" si="8"/>
        <v>12</v>
      </c>
      <c r="E86" s="431">
        <v>105</v>
      </c>
      <c r="F86" s="432">
        <v>3</v>
      </c>
      <c r="G86" s="439">
        <f t="shared" si="9"/>
        <v>108</v>
      </c>
      <c r="H86" s="432">
        <v>79</v>
      </c>
      <c r="I86" s="432"/>
      <c r="J86" s="432">
        <f t="shared" si="10"/>
        <v>79</v>
      </c>
      <c r="K86" s="426">
        <f t="shared" si="7"/>
        <v>199</v>
      </c>
    </row>
    <row r="87" spans="1:11" ht="12.75">
      <c r="A87" s="122" t="s">
        <v>87</v>
      </c>
      <c r="B87" s="40">
        <v>16</v>
      </c>
      <c r="C87" s="156">
        <v>14</v>
      </c>
      <c r="D87" s="432">
        <f t="shared" si="8"/>
        <v>30</v>
      </c>
      <c r="E87" s="431">
        <v>181</v>
      </c>
      <c r="F87" s="432">
        <v>10</v>
      </c>
      <c r="G87" s="439">
        <f t="shared" si="9"/>
        <v>191</v>
      </c>
      <c r="H87" s="432">
        <v>65</v>
      </c>
      <c r="I87" s="432"/>
      <c r="J87" s="432">
        <f t="shared" si="10"/>
        <v>65</v>
      </c>
      <c r="K87" s="426">
        <f t="shared" si="7"/>
        <v>286</v>
      </c>
    </row>
    <row r="88" spans="1:11" ht="12.75">
      <c r="A88" s="122" t="s">
        <v>88</v>
      </c>
      <c r="B88" s="40">
        <v>13</v>
      </c>
      <c r="C88" s="156">
        <v>24</v>
      </c>
      <c r="D88" s="432">
        <f t="shared" si="8"/>
        <v>37</v>
      </c>
      <c r="E88" s="431">
        <v>198</v>
      </c>
      <c r="F88" s="432">
        <v>22</v>
      </c>
      <c r="G88" s="439">
        <f t="shared" si="9"/>
        <v>220</v>
      </c>
      <c r="H88" s="432">
        <v>7</v>
      </c>
      <c r="I88" s="432">
        <v>4</v>
      </c>
      <c r="J88" s="432">
        <f t="shared" si="10"/>
        <v>11</v>
      </c>
      <c r="K88" s="426">
        <f t="shared" si="7"/>
        <v>268</v>
      </c>
    </row>
    <row r="89" spans="1:11" ht="12.75">
      <c r="A89" s="122" t="s">
        <v>89</v>
      </c>
      <c r="B89" s="40">
        <v>16</v>
      </c>
      <c r="C89" s="156">
        <v>15</v>
      </c>
      <c r="D89" s="432">
        <f t="shared" si="8"/>
        <v>31</v>
      </c>
      <c r="E89" s="431">
        <v>216</v>
      </c>
      <c r="F89" s="432">
        <v>9</v>
      </c>
      <c r="G89" s="439">
        <f t="shared" si="9"/>
        <v>225</v>
      </c>
      <c r="H89" s="432">
        <v>53</v>
      </c>
      <c r="I89" s="432"/>
      <c r="J89" s="432">
        <f t="shared" si="10"/>
        <v>53</v>
      </c>
      <c r="K89" s="426">
        <f t="shared" si="7"/>
        <v>309</v>
      </c>
    </row>
    <row r="90" spans="1:11" ht="12.75">
      <c r="A90" s="122" t="s">
        <v>90</v>
      </c>
      <c r="B90" s="40">
        <v>1</v>
      </c>
      <c r="C90" s="156">
        <v>2</v>
      </c>
      <c r="D90" s="432">
        <f t="shared" si="8"/>
        <v>3</v>
      </c>
      <c r="E90" s="431">
        <v>35</v>
      </c>
      <c r="F90" s="432">
        <v>3</v>
      </c>
      <c r="G90" s="439">
        <f t="shared" si="9"/>
        <v>38</v>
      </c>
      <c r="H90" s="432">
        <v>25</v>
      </c>
      <c r="I90" s="432">
        <v>1</v>
      </c>
      <c r="J90" s="432">
        <f t="shared" si="10"/>
        <v>26</v>
      </c>
      <c r="K90" s="426">
        <f t="shared" si="7"/>
        <v>67</v>
      </c>
    </row>
    <row r="91" spans="1:11" ht="12.75">
      <c r="A91" s="122" t="s">
        <v>91</v>
      </c>
      <c r="B91" s="40"/>
      <c r="C91" s="156"/>
      <c r="D91" s="432">
        <f t="shared" si="8"/>
        <v>0</v>
      </c>
      <c r="E91" s="431">
        <v>3</v>
      </c>
      <c r="F91" s="432">
        <v>1</v>
      </c>
      <c r="G91" s="439">
        <f t="shared" si="9"/>
        <v>4</v>
      </c>
      <c r="H91" s="432"/>
      <c r="I91" s="432"/>
      <c r="J91" s="432"/>
      <c r="K91" s="426">
        <f t="shared" si="7"/>
        <v>4</v>
      </c>
    </row>
    <row r="92" spans="1:11" ht="12.75">
      <c r="A92" s="24" t="s">
        <v>2</v>
      </c>
      <c r="B92" s="14">
        <f>SUM(B75:B91)</f>
        <v>109</v>
      </c>
      <c r="C92" s="14">
        <f aca="true" t="shared" si="11" ref="C92:K92">SUM(C75:C91)</f>
        <v>151</v>
      </c>
      <c r="D92" s="185">
        <f t="shared" si="11"/>
        <v>260</v>
      </c>
      <c r="E92" s="424">
        <f t="shared" si="11"/>
        <v>1755</v>
      </c>
      <c r="F92" s="183">
        <f t="shared" si="11"/>
        <v>106</v>
      </c>
      <c r="G92" s="440">
        <f t="shared" si="11"/>
        <v>1861</v>
      </c>
      <c r="H92" s="426">
        <f t="shared" si="11"/>
        <v>807</v>
      </c>
      <c r="I92" s="14">
        <f t="shared" si="11"/>
        <v>12</v>
      </c>
      <c r="J92" s="14">
        <f t="shared" si="11"/>
        <v>819</v>
      </c>
      <c r="K92" s="14">
        <f t="shared" si="11"/>
        <v>2940</v>
      </c>
    </row>
    <row r="93" spans="1:11" ht="12.75">
      <c r="A93" s="24" t="s">
        <v>39</v>
      </c>
      <c r="B93" s="7">
        <f>B92/D92</f>
        <v>0.41923076923076924</v>
      </c>
      <c r="C93" s="428">
        <f>C92/D92</f>
        <v>0.5807692307692308</v>
      </c>
      <c r="D93" s="26"/>
      <c r="E93" s="187">
        <f>E92/G92</f>
        <v>0.9430413756045137</v>
      </c>
      <c r="F93" s="26">
        <f>F92/G92</f>
        <v>0.056958624395486296</v>
      </c>
      <c r="G93" s="433"/>
      <c r="H93" s="26">
        <f>H92/J92</f>
        <v>0.9853479853479854</v>
      </c>
      <c r="I93" s="26">
        <f>I92/J92</f>
        <v>0.014652014652014652</v>
      </c>
      <c r="J93" s="434"/>
      <c r="K93" s="10"/>
    </row>
    <row r="94" spans="4:10" ht="12.75">
      <c r="D94" s="284"/>
      <c r="E94" s="127"/>
      <c r="F94" s="127"/>
      <c r="G94" s="127"/>
      <c r="H94" s="435"/>
      <c r="I94" s="54"/>
      <c r="J94" s="54"/>
    </row>
    <row r="95" spans="1:7" ht="12.75">
      <c r="A95" s="21" t="s">
        <v>316</v>
      </c>
      <c r="E95" s="54"/>
      <c r="F95" s="54"/>
      <c r="G95" s="54"/>
    </row>
    <row r="96" spans="1:8" ht="36">
      <c r="A96" s="12" t="s">
        <v>0</v>
      </c>
      <c r="B96" s="79" t="s">
        <v>19</v>
      </c>
      <c r="C96" s="79" t="s">
        <v>20</v>
      </c>
      <c r="D96" s="79" t="s">
        <v>271</v>
      </c>
      <c r="E96" s="79" t="s">
        <v>21</v>
      </c>
      <c r="F96" s="79" t="s">
        <v>272</v>
      </c>
      <c r="G96" s="79" t="s">
        <v>14</v>
      </c>
      <c r="H96" s="79" t="s">
        <v>2</v>
      </c>
    </row>
    <row r="97" spans="1:8" ht="12.75">
      <c r="A97" s="99" t="s">
        <v>75</v>
      </c>
      <c r="C97" s="12">
        <v>2</v>
      </c>
      <c r="D97" s="12">
        <v>59</v>
      </c>
      <c r="F97" s="12">
        <v>247</v>
      </c>
      <c r="H97" s="6">
        <f aca="true" t="shared" si="12" ref="H97:H113">SUM(B97:G97)</f>
        <v>308</v>
      </c>
    </row>
    <row r="98" spans="1:8" ht="12.75">
      <c r="A98" s="99" t="s">
        <v>76</v>
      </c>
      <c r="C98" s="12">
        <v>2</v>
      </c>
      <c r="D98" s="12">
        <v>9</v>
      </c>
      <c r="E98" s="12">
        <v>2</v>
      </c>
      <c r="F98" s="12">
        <v>162</v>
      </c>
      <c r="H98" s="6">
        <f t="shared" si="12"/>
        <v>175</v>
      </c>
    </row>
    <row r="99" spans="1:8" ht="12.75">
      <c r="A99" s="99" t="s">
        <v>77</v>
      </c>
      <c r="C99" s="12">
        <v>1</v>
      </c>
      <c r="E99" s="12">
        <v>2</v>
      </c>
      <c r="F99" s="12">
        <v>34</v>
      </c>
      <c r="H99" s="6">
        <f t="shared" si="12"/>
        <v>37</v>
      </c>
    </row>
    <row r="100" spans="1:8" ht="12.75">
      <c r="A100" s="99" t="s">
        <v>78</v>
      </c>
      <c r="B100" s="12">
        <v>1</v>
      </c>
      <c r="C100" s="12">
        <v>17</v>
      </c>
      <c r="D100" s="12">
        <v>60</v>
      </c>
      <c r="E100" s="12">
        <v>24</v>
      </c>
      <c r="F100" s="12">
        <v>397</v>
      </c>
      <c r="G100" s="12">
        <v>4</v>
      </c>
      <c r="H100" s="6">
        <f t="shared" si="12"/>
        <v>503</v>
      </c>
    </row>
    <row r="101" spans="1:8" ht="12.75">
      <c r="A101" s="99" t="s">
        <v>79</v>
      </c>
      <c r="C101" s="12">
        <v>6</v>
      </c>
      <c r="D101" s="12">
        <v>67</v>
      </c>
      <c r="E101" s="12">
        <v>1</v>
      </c>
      <c r="F101" s="12">
        <v>417</v>
      </c>
      <c r="G101" s="12">
        <v>3</v>
      </c>
      <c r="H101" s="6">
        <f t="shared" si="12"/>
        <v>494</v>
      </c>
    </row>
    <row r="102" spans="1:8" ht="12.75">
      <c r="A102" s="99" t="s">
        <v>80</v>
      </c>
      <c r="D102" s="12">
        <v>6</v>
      </c>
      <c r="E102" s="12">
        <v>1</v>
      </c>
      <c r="F102" s="12">
        <v>176</v>
      </c>
      <c r="H102" s="6">
        <f t="shared" si="12"/>
        <v>183</v>
      </c>
    </row>
    <row r="103" spans="1:8" ht="12.75">
      <c r="A103" s="99" t="s">
        <v>81</v>
      </c>
      <c r="B103" s="12">
        <v>1</v>
      </c>
      <c r="C103" s="12">
        <v>1</v>
      </c>
      <c r="D103" s="12">
        <v>62</v>
      </c>
      <c r="E103" s="12">
        <v>4</v>
      </c>
      <c r="F103" s="12">
        <v>292</v>
      </c>
      <c r="H103" s="6">
        <f t="shared" si="12"/>
        <v>360</v>
      </c>
    </row>
    <row r="104" spans="1:8" ht="12.75">
      <c r="A104" s="99" t="s">
        <v>82</v>
      </c>
      <c r="C104" s="12">
        <v>5</v>
      </c>
      <c r="D104" s="12">
        <v>33</v>
      </c>
      <c r="E104" s="12">
        <v>3</v>
      </c>
      <c r="F104" s="12">
        <v>203</v>
      </c>
      <c r="G104" s="12">
        <v>1</v>
      </c>
      <c r="H104" s="6">
        <f t="shared" si="12"/>
        <v>245</v>
      </c>
    </row>
    <row r="105" spans="1:8" ht="12.75">
      <c r="A105" s="99" t="s">
        <v>83</v>
      </c>
      <c r="B105" s="12">
        <v>1</v>
      </c>
      <c r="C105" s="12">
        <v>1</v>
      </c>
      <c r="D105" s="12">
        <v>65</v>
      </c>
      <c r="E105" s="12">
        <v>26</v>
      </c>
      <c r="F105" s="12">
        <v>318</v>
      </c>
      <c r="H105" s="6">
        <f t="shared" si="12"/>
        <v>411</v>
      </c>
    </row>
    <row r="106" spans="1:8" ht="12.75">
      <c r="A106" s="99" t="s">
        <v>84</v>
      </c>
      <c r="B106" s="12">
        <v>4</v>
      </c>
      <c r="C106" s="12">
        <v>6</v>
      </c>
      <c r="D106" s="12">
        <v>58</v>
      </c>
      <c r="E106" s="12">
        <v>1</v>
      </c>
      <c r="F106" s="12">
        <v>419</v>
      </c>
      <c r="G106" s="12">
        <v>1</v>
      </c>
      <c r="H106" s="6">
        <f t="shared" si="12"/>
        <v>489</v>
      </c>
    </row>
    <row r="107" spans="1:8" ht="12.75">
      <c r="A107" s="99" t="s">
        <v>85</v>
      </c>
      <c r="B107" s="12">
        <v>13</v>
      </c>
      <c r="C107" s="12">
        <v>4</v>
      </c>
      <c r="D107" s="12">
        <v>10</v>
      </c>
      <c r="E107" s="12">
        <v>3</v>
      </c>
      <c r="F107" s="12">
        <v>158</v>
      </c>
      <c r="H107" s="6">
        <f t="shared" si="12"/>
        <v>188</v>
      </c>
    </row>
    <row r="108" spans="1:8" ht="12.75">
      <c r="A108" s="99" t="s">
        <v>86</v>
      </c>
      <c r="B108" s="12">
        <v>1</v>
      </c>
      <c r="C108" s="12">
        <v>5</v>
      </c>
      <c r="D108" s="12">
        <v>20</v>
      </c>
      <c r="E108" s="12">
        <v>1</v>
      </c>
      <c r="F108" s="12">
        <v>285</v>
      </c>
      <c r="G108" s="12">
        <v>1</v>
      </c>
      <c r="H108" s="6">
        <f t="shared" si="12"/>
        <v>313</v>
      </c>
    </row>
    <row r="109" spans="1:8" ht="12.75">
      <c r="A109" s="99" t="s">
        <v>87</v>
      </c>
      <c r="B109" s="12">
        <v>2</v>
      </c>
      <c r="C109" s="12">
        <v>10</v>
      </c>
      <c r="D109" s="12">
        <v>58</v>
      </c>
      <c r="E109" s="12">
        <v>4</v>
      </c>
      <c r="F109" s="12">
        <v>460</v>
      </c>
      <c r="H109" s="6">
        <f t="shared" si="12"/>
        <v>534</v>
      </c>
    </row>
    <row r="110" spans="1:8" ht="12.75">
      <c r="A110" s="99" t="s">
        <v>88</v>
      </c>
      <c r="B110" s="12">
        <v>4</v>
      </c>
      <c r="C110" s="12">
        <v>18</v>
      </c>
      <c r="D110" s="12">
        <v>77</v>
      </c>
      <c r="E110" s="12">
        <v>91</v>
      </c>
      <c r="F110" s="12">
        <v>685</v>
      </c>
      <c r="G110" s="12">
        <v>5</v>
      </c>
      <c r="H110" s="6">
        <f t="shared" si="12"/>
        <v>880</v>
      </c>
    </row>
    <row r="111" spans="1:8" ht="12.75">
      <c r="A111" s="99" t="s">
        <v>89</v>
      </c>
      <c r="B111" s="12">
        <v>2</v>
      </c>
      <c r="C111" s="12">
        <v>46</v>
      </c>
      <c r="D111" s="12">
        <v>41</v>
      </c>
      <c r="F111" s="12">
        <v>217</v>
      </c>
      <c r="G111" s="12">
        <v>1</v>
      </c>
      <c r="H111" s="6">
        <f t="shared" si="12"/>
        <v>307</v>
      </c>
    </row>
    <row r="112" spans="1:8" ht="12.75">
      <c r="A112" s="99" t="s">
        <v>90</v>
      </c>
      <c r="B112" s="12">
        <v>1</v>
      </c>
      <c r="C112" s="12">
        <v>2</v>
      </c>
      <c r="D112" s="12">
        <v>6</v>
      </c>
      <c r="F112" s="12">
        <v>144</v>
      </c>
      <c r="H112" s="6">
        <f t="shared" si="12"/>
        <v>153</v>
      </c>
    </row>
    <row r="113" spans="1:8" ht="12.75">
      <c r="A113" s="99" t="s">
        <v>91</v>
      </c>
      <c r="D113" s="12">
        <v>7</v>
      </c>
      <c r="F113" s="12">
        <v>16</v>
      </c>
      <c r="H113" s="6">
        <f t="shared" si="12"/>
        <v>23</v>
      </c>
    </row>
    <row r="114" spans="1:9" ht="12.75">
      <c r="A114" s="23" t="s">
        <v>2</v>
      </c>
      <c r="B114" s="14">
        <f aca="true" t="shared" si="13" ref="B114:H114">SUM(B97:B113)</f>
        <v>30</v>
      </c>
      <c r="C114" s="14">
        <f t="shared" si="13"/>
        <v>126</v>
      </c>
      <c r="D114" s="14">
        <f t="shared" si="13"/>
        <v>638</v>
      </c>
      <c r="E114" s="14">
        <f t="shared" si="13"/>
        <v>163</v>
      </c>
      <c r="F114" s="14">
        <f t="shared" si="13"/>
        <v>4630</v>
      </c>
      <c r="G114" s="14">
        <f t="shared" si="13"/>
        <v>16</v>
      </c>
      <c r="H114" s="14">
        <f t="shared" si="13"/>
        <v>5603</v>
      </c>
      <c r="I114" s="40"/>
    </row>
    <row r="115" spans="1:7" ht="12.75">
      <c r="A115" s="23" t="s">
        <v>3</v>
      </c>
      <c r="B115" s="7">
        <f>B114/H114</f>
        <v>0.005354274495805818</v>
      </c>
      <c r="C115" s="7">
        <f>C114/H114</f>
        <v>0.02248795288238444</v>
      </c>
      <c r="D115" s="7">
        <f>D114/H114</f>
        <v>0.11386757094413708</v>
      </c>
      <c r="E115" s="7">
        <f>E114/H114</f>
        <v>0.02909155809387828</v>
      </c>
      <c r="F115" s="7">
        <f>F114/H114</f>
        <v>0.8263430305193646</v>
      </c>
      <c r="G115" s="341">
        <f>G114/H114</f>
        <v>0.0028556130644297696</v>
      </c>
    </row>
    <row r="118" ht="12.75">
      <c r="A118" s="21" t="s">
        <v>317</v>
      </c>
    </row>
    <row r="119" spans="1:10" ht="25.5">
      <c r="A119" s="436"/>
      <c r="B119" s="158" t="s">
        <v>40</v>
      </c>
      <c r="C119" s="158" t="s">
        <v>41</v>
      </c>
      <c r="D119" s="158" t="s">
        <v>42</v>
      </c>
      <c r="E119" s="158" t="s">
        <v>43</v>
      </c>
      <c r="F119" s="158" t="s">
        <v>44</v>
      </c>
      <c r="G119" s="158" t="s">
        <v>45</v>
      </c>
      <c r="H119" s="158" t="s">
        <v>46</v>
      </c>
      <c r="I119" s="158" t="s">
        <v>47</v>
      </c>
      <c r="J119" s="158" t="s">
        <v>130</v>
      </c>
    </row>
    <row r="120" spans="1:10" ht="12.75">
      <c r="A120" s="99" t="s">
        <v>75</v>
      </c>
      <c r="B120" s="40">
        <v>18</v>
      </c>
      <c r="C120" s="40">
        <v>126</v>
      </c>
      <c r="D120" s="40">
        <v>37</v>
      </c>
      <c r="E120" s="40">
        <v>14</v>
      </c>
      <c r="F120" s="40">
        <v>29</v>
      </c>
      <c r="G120" s="40">
        <v>18</v>
      </c>
      <c r="H120" s="40">
        <v>27</v>
      </c>
      <c r="I120" s="40">
        <v>8</v>
      </c>
      <c r="J120" s="40">
        <v>13</v>
      </c>
    </row>
    <row r="121" spans="1:10" ht="12.75">
      <c r="A121" s="99" t="s">
        <v>76</v>
      </c>
      <c r="B121" s="40">
        <v>25</v>
      </c>
      <c r="C121" s="40">
        <v>34</v>
      </c>
      <c r="D121" s="40">
        <v>15</v>
      </c>
      <c r="E121" s="40">
        <v>15</v>
      </c>
      <c r="F121" s="40">
        <v>17</v>
      </c>
      <c r="G121" s="40">
        <v>14</v>
      </c>
      <c r="H121" s="40">
        <v>16</v>
      </c>
      <c r="I121" s="40">
        <v>5</v>
      </c>
      <c r="J121" s="40">
        <v>9</v>
      </c>
    </row>
    <row r="122" spans="1:10" ht="12.75">
      <c r="A122" s="99" t="s">
        <v>77</v>
      </c>
      <c r="B122" s="40">
        <v>5</v>
      </c>
      <c r="C122" s="40">
        <v>3</v>
      </c>
      <c r="D122" s="40">
        <v>2</v>
      </c>
      <c r="E122" s="40">
        <v>1</v>
      </c>
      <c r="F122" s="40">
        <v>3</v>
      </c>
      <c r="G122" s="40">
        <v>5</v>
      </c>
      <c r="H122" s="40">
        <v>9</v>
      </c>
      <c r="I122" s="40">
        <v>1</v>
      </c>
      <c r="J122" s="40">
        <v>2</v>
      </c>
    </row>
    <row r="123" spans="1:10" ht="12.75">
      <c r="A123" s="99" t="s">
        <v>78</v>
      </c>
      <c r="B123" s="40">
        <v>93</v>
      </c>
      <c r="C123" s="40">
        <v>139</v>
      </c>
      <c r="D123" s="40">
        <v>34</v>
      </c>
      <c r="E123" s="40">
        <v>33</v>
      </c>
      <c r="F123" s="40">
        <v>49</v>
      </c>
      <c r="G123" s="40">
        <v>32</v>
      </c>
      <c r="H123" s="40">
        <v>30</v>
      </c>
      <c r="I123" s="40">
        <v>8</v>
      </c>
      <c r="J123" s="40">
        <v>19</v>
      </c>
    </row>
    <row r="124" spans="1:10" ht="12.75">
      <c r="A124" s="99" t="s">
        <v>79</v>
      </c>
      <c r="B124" s="40">
        <v>97</v>
      </c>
      <c r="C124" s="40">
        <v>147</v>
      </c>
      <c r="D124" s="40">
        <v>34</v>
      </c>
      <c r="E124" s="40">
        <v>24</v>
      </c>
      <c r="F124" s="40">
        <v>47</v>
      </c>
      <c r="G124" s="40">
        <v>18</v>
      </c>
      <c r="H124" s="40">
        <v>34</v>
      </c>
      <c r="I124" s="40">
        <v>11</v>
      </c>
      <c r="J124" s="40">
        <v>18</v>
      </c>
    </row>
    <row r="125" spans="1:10" ht="12.75">
      <c r="A125" s="99" t="s">
        <v>80</v>
      </c>
      <c r="B125" s="40">
        <v>25</v>
      </c>
      <c r="C125" s="40">
        <v>70</v>
      </c>
      <c r="D125" s="40">
        <v>12</v>
      </c>
      <c r="E125" s="40">
        <v>19</v>
      </c>
      <c r="F125" s="40">
        <v>14</v>
      </c>
      <c r="G125" s="40">
        <v>7</v>
      </c>
      <c r="H125" s="40">
        <v>18</v>
      </c>
      <c r="I125" s="40">
        <v>5</v>
      </c>
      <c r="J125" s="40">
        <v>10</v>
      </c>
    </row>
    <row r="126" spans="1:10" ht="12.75">
      <c r="A126" s="99" t="s">
        <v>81</v>
      </c>
      <c r="B126" s="40">
        <v>26</v>
      </c>
      <c r="C126" s="40">
        <v>146</v>
      </c>
      <c r="D126" s="40">
        <v>34</v>
      </c>
      <c r="E126" s="40">
        <v>15</v>
      </c>
      <c r="F126" s="40">
        <v>28</v>
      </c>
      <c r="G126" s="40">
        <v>5</v>
      </c>
      <c r="H126" s="40">
        <v>34</v>
      </c>
      <c r="I126" s="40"/>
      <c r="J126" s="40">
        <v>15</v>
      </c>
    </row>
    <row r="127" spans="1:10" ht="12.75">
      <c r="A127" s="99" t="s">
        <v>82</v>
      </c>
      <c r="B127" s="40">
        <v>15</v>
      </c>
      <c r="C127" s="40">
        <v>44</v>
      </c>
      <c r="D127" s="40">
        <v>22</v>
      </c>
      <c r="E127" s="40">
        <v>11</v>
      </c>
      <c r="F127" s="40">
        <v>16</v>
      </c>
      <c r="G127" s="40">
        <v>14</v>
      </c>
      <c r="H127" s="40">
        <v>19</v>
      </c>
      <c r="I127" s="40">
        <v>1</v>
      </c>
      <c r="J127" s="40">
        <v>17</v>
      </c>
    </row>
    <row r="128" spans="1:10" ht="12.75">
      <c r="A128" s="99" t="s">
        <v>83</v>
      </c>
      <c r="B128" s="40">
        <v>37</v>
      </c>
      <c r="C128" s="40">
        <v>120</v>
      </c>
      <c r="D128" s="40">
        <v>34</v>
      </c>
      <c r="E128" s="40">
        <v>8</v>
      </c>
      <c r="F128" s="40">
        <v>53</v>
      </c>
      <c r="G128" s="40">
        <v>12</v>
      </c>
      <c r="H128" s="40">
        <v>17</v>
      </c>
      <c r="I128" s="40">
        <v>7</v>
      </c>
      <c r="J128" s="40">
        <v>35</v>
      </c>
    </row>
    <row r="129" spans="1:10" ht="12.75">
      <c r="A129" s="99" t="s">
        <v>84</v>
      </c>
      <c r="B129" s="40">
        <v>76</v>
      </c>
      <c r="C129" s="40">
        <v>179</v>
      </c>
      <c r="D129" s="40">
        <v>43</v>
      </c>
      <c r="E129" s="40">
        <v>38</v>
      </c>
      <c r="F129" s="40">
        <v>24</v>
      </c>
      <c r="G129" s="40">
        <v>39</v>
      </c>
      <c r="H129" s="40">
        <v>58</v>
      </c>
      <c r="I129" s="40">
        <v>14</v>
      </c>
      <c r="J129" s="40">
        <v>35</v>
      </c>
    </row>
    <row r="130" spans="1:10" ht="12.75">
      <c r="A130" s="99" t="s">
        <v>85</v>
      </c>
      <c r="B130" s="40">
        <v>42</v>
      </c>
      <c r="C130" s="40">
        <v>48</v>
      </c>
      <c r="D130" s="40">
        <v>20</v>
      </c>
      <c r="E130" s="40">
        <v>15</v>
      </c>
      <c r="F130" s="40">
        <v>9</v>
      </c>
      <c r="G130" s="40">
        <v>8</v>
      </c>
      <c r="H130" s="40">
        <v>15</v>
      </c>
      <c r="I130" s="40">
        <v>6</v>
      </c>
      <c r="J130" s="40">
        <v>12</v>
      </c>
    </row>
    <row r="131" spans="1:10" ht="12.75">
      <c r="A131" s="99" t="s">
        <v>86</v>
      </c>
      <c r="B131" s="40">
        <v>52</v>
      </c>
      <c r="C131" s="40">
        <v>94</v>
      </c>
      <c r="D131" s="40">
        <v>24</v>
      </c>
      <c r="E131" s="40">
        <v>14</v>
      </c>
      <c r="F131" s="40">
        <v>41</v>
      </c>
      <c r="G131" s="40">
        <v>20</v>
      </c>
      <c r="H131" s="40">
        <v>28</v>
      </c>
      <c r="I131" s="40">
        <v>13</v>
      </c>
      <c r="J131" s="40">
        <v>32</v>
      </c>
    </row>
    <row r="132" spans="1:10" ht="12.75">
      <c r="A132" s="99" t="s">
        <v>87</v>
      </c>
      <c r="B132" s="40">
        <v>39</v>
      </c>
      <c r="C132" s="40">
        <v>122</v>
      </c>
      <c r="D132" s="40">
        <v>29</v>
      </c>
      <c r="E132" s="40">
        <v>20</v>
      </c>
      <c r="F132" s="40">
        <v>73</v>
      </c>
      <c r="G132" s="40">
        <v>13</v>
      </c>
      <c r="H132" s="40">
        <v>43</v>
      </c>
      <c r="I132" s="40">
        <v>8</v>
      </c>
      <c r="J132" s="40">
        <v>44</v>
      </c>
    </row>
    <row r="133" spans="1:10" ht="12.75">
      <c r="A133" s="99" t="s">
        <v>88</v>
      </c>
      <c r="B133" s="40">
        <v>83</v>
      </c>
      <c r="C133" s="40">
        <v>209</v>
      </c>
      <c r="D133" s="40">
        <v>72</v>
      </c>
      <c r="E133" s="40">
        <v>65</v>
      </c>
      <c r="F133" s="40">
        <v>84</v>
      </c>
      <c r="G133" s="40">
        <v>43</v>
      </c>
      <c r="H133" s="40">
        <v>87</v>
      </c>
      <c r="I133" s="40">
        <v>17</v>
      </c>
      <c r="J133" s="40">
        <v>50</v>
      </c>
    </row>
    <row r="134" spans="1:10" ht="12.75">
      <c r="A134" s="99" t="s">
        <v>89</v>
      </c>
      <c r="B134" s="40">
        <v>61</v>
      </c>
      <c r="C134" s="40">
        <v>89</v>
      </c>
      <c r="D134" s="40">
        <v>23</v>
      </c>
      <c r="E134" s="40">
        <v>19</v>
      </c>
      <c r="F134" s="40">
        <v>32</v>
      </c>
      <c r="G134" s="40">
        <v>15</v>
      </c>
      <c r="H134" s="40">
        <v>23</v>
      </c>
      <c r="I134" s="40">
        <v>7</v>
      </c>
      <c r="J134" s="40">
        <v>24</v>
      </c>
    </row>
    <row r="135" spans="1:10" ht="12.75">
      <c r="A135" s="99" t="s">
        <v>90</v>
      </c>
      <c r="B135" s="40">
        <v>21</v>
      </c>
      <c r="C135" s="40">
        <v>36</v>
      </c>
      <c r="D135" s="40">
        <v>6</v>
      </c>
      <c r="E135" s="40">
        <v>18</v>
      </c>
      <c r="F135" s="40">
        <v>21</v>
      </c>
      <c r="G135" s="40">
        <v>4</v>
      </c>
      <c r="H135" s="40">
        <v>10</v>
      </c>
      <c r="I135" s="40">
        <v>3</v>
      </c>
      <c r="J135" s="40">
        <v>10</v>
      </c>
    </row>
    <row r="136" spans="1:10" ht="12.75">
      <c r="A136" s="99" t="s">
        <v>91</v>
      </c>
      <c r="B136" s="40">
        <v>5</v>
      </c>
      <c r="C136" s="40">
        <v>4</v>
      </c>
      <c r="D136" s="40">
        <v>3</v>
      </c>
      <c r="E136" s="40">
        <v>2</v>
      </c>
      <c r="F136" s="40">
        <v>1</v>
      </c>
      <c r="G136" s="40">
        <v>3</v>
      </c>
      <c r="H136" s="40">
        <v>5</v>
      </c>
      <c r="I136" s="40"/>
      <c r="J136" s="40">
        <v>2</v>
      </c>
    </row>
    <row r="137" spans="1:10" ht="12.75">
      <c r="A137" s="23" t="s">
        <v>2</v>
      </c>
      <c r="B137" s="14">
        <f aca="true" t="shared" si="14" ref="B137:J137">SUM(B120:B136)</f>
        <v>720</v>
      </c>
      <c r="C137" s="14">
        <f t="shared" si="14"/>
        <v>1610</v>
      </c>
      <c r="D137" s="14">
        <f t="shared" si="14"/>
        <v>444</v>
      </c>
      <c r="E137" s="14">
        <f t="shared" si="14"/>
        <v>331</v>
      </c>
      <c r="F137" s="14">
        <f t="shared" si="14"/>
        <v>541</v>
      </c>
      <c r="G137" s="14">
        <f t="shared" si="14"/>
        <v>270</v>
      </c>
      <c r="H137" s="14">
        <f t="shared" si="14"/>
        <v>473</v>
      </c>
      <c r="I137" s="14">
        <f t="shared" si="14"/>
        <v>114</v>
      </c>
      <c r="J137" s="14">
        <f t="shared" si="14"/>
        <v>347</v>
      </c>
    </row>
    <row r="138" spans="1:10" ht="12.75">
      <c r="A138" s="23" t="s">
        <v>3</v>
      </c>
      <c r="B138" s="7">
        <f>B137/J158</f>
        <v>0.09494922853751814</v>
      </c>
      <c r="C138" s="7">
        <f>C137/J158</f>
        <v>0.21231702492417248</v>
      </c>
      <c r="D138" s="7">
        <f>D137/J158</f>
        <v>0.05855202426480285</v>
      </c>
      <c r="E138" s="7">
        <f>E137/J158</f>
        <v>0.04365027034155348</v>
      </c>
      <c r="F138" s="7">
        <f>F137/J158</f>
        <v>0.07134379533166293</v>
      </c>
      <c r="G138" s="7">
        <f>G137/J158</f>
        <v>0.0356059607015693</v>
      </c>
      <c r="H138" s="7">
        <f>H137/J158</f>
        <v>0.06237636819200844</v>
      </c>
      <c r="I138" s="7">
        <f>I137/J158</f>
        <v>0.015033627851773704</v>
      </c>
      <c r="J138" s="157">
        <f>J137/J158</f>
        <v>0.04576025319794277</v>
      </c>
    </row>
    <row r="139" spans="1:9" ht="12.75">
      <c r="A139" s="23"/>
      <c r="C139" s="14"/>
      <c r="D139" s="14"/>
      <c r="E139" s="14"/>
      <c r="F139" s="14"/>
      <c r="G139" s="14"/>
      <c r="H139" s="14"/>
      <c r="I139" s="14"/>
    </row>
    <row r="140" spans="1:10" ht="25.5">
      <c r="A140" s="437" t="s">
        <v>277</v>
      </c>
      <c r="B140" s="16" t="s">
        <v>131</v>
      </c>
      <c r="C140" s="158" t="s">
        <v>48</v>
      </c>
      <c r="D140" s="158" t="s">
        <v>49</v>
      </c>
      <c r="E140" s="158" t="s">
        <v>132</v>
      </c>
      <c r="F140" s="158" t="s">
        <v>50</v>
      </c>
      <c r="G140" s="158" t="s">
        <v>51</v>
      </c>
      <c r="H140" s="158" t="s">
        <v>52</v>
      </c>
      <c r="I140" s="158" t="s">
        <v>14</v>
      </c>
      <c r="J140" s="158" t="s">
        <v>2</v>
      </c>
    </row>
    <row r="141" spans="1:10" ht="12.75">
      <c r="A141" s="99" t="s">
        <v>75</v>
      </c>
      <c r="B141" s="14">
        <v>19</v>
      </c>
      <c r="C141" s="40">
        <v>15</v>
      </c>
      <c r="D141" s="40">
        <v>18</v>
      </c>
      <c r="E141" s="40">
        <v>26</v>
      </c>
      <c r="F141" s="40">
        <v>9</v>
      </c>
      <c r="G141" s="40">
        <v>4</v>
      </c>
      <c r="H141" s="40">
        <v>7</v>
      </c>
      <c r="I141" s="40">
        <v>14</v>
      </c>
      <c r="J141" s="14">
        <f>SUM(B120,C120,D120,E120,F120,G120,H120,I120,J120,B141,C141,D141,E141,F141,G141,H141,I141)</f>
        <v>402</v>
      </c>
    </row>
    <row r="142" spans="1:10" ht="12.75">
      <c r="A142" s="99" t="s">
        <v>76</v>
      </c>
      <c r="B142" s="14">
        <v>14</v>
      </c>
      <c r="C142" s="40">
        <v>18</v>
      </c>
      <c r="D142" s="40">
        <v>13</v>
      </c>
      <c r="E142" s="40">
        <v>13</v>
      </c>
      <c r="F142" s="40">
        <v>2</v>
      </c>
      <c r="G142" s="40">
        <v>1</v>
      </c>
      <c r="H142" s="40">
        <v>9</v>
      </c>
      <c r="I142" s="40">
        <v>12</v>
      </c>
      <c r="J142" s="14">
        <f>SUM(B121,C121,D121,E121,F121,G121,H121,I121,J121,B142,C142,D142,E142,F142,G142,H142,I142)</f>
        <v>232</v>
      </c>
    </row>
    <row r="143" spans="1:10" ht="12.75">
      <c r="A143" s="99" t="s">
        <v>77</v>
      </c>
      <c r="B143" s="14">
        <v>3</v>
      </c>
      <c r="C143" s="40">
        <v>2</v>
      </c>
      <c r="D143" s="40">
        <v>4</v>
      </c>
      <c r="E143" s="40">
        <v>4</v>
      </c>
      <c r="F143" s="40">
        <v>4</v>
      </c>
      <c r="G143" s="40"/>
      <c r="H143" s="40"/>
      <c r="I143" s="40">
        <v>20</v>
      </c>
      <c r="J143" s="14">
        <f aca="true" t="shared" si="15" ref="J143:J150">SUM(B122,C122,D122,E122,F122,G121,H122,I122,J122,B143,C143,D143,E143,F143,G143,H143,I143)</f>
        <v>77</v>
      </c>
    </row>
    <row r="144" spans="1:10" ht="12.75">
      <c r="A144" s="99" t="s">
        <v>78</v>
      </c>
      <c r="B144" s="14">
        <v>59</v>
      </c>
      <c r="C144" s="40">
        <v>23</v>
      </c>
      <c r="D144" s="40">
        <v>38</v>
      </c>
      <c r="E144" s="40">
        <v>46</v>
      </c>
      <c r="F144" s="40">
        <v>21</v>
      </c>
      <c r="G144" s="40"/>
      <c r="H144" s="40">
        <v>11</v>
      </c>
      <c r="I144" s="40">
        <v>30</v>
      </c>
      <c r="J144" s="14">
        <f t="shared" si="15"/>
        <v>638</v>
      </c>
    </row>
    <row r="145" spans="1:10" ht="12.75">
      <c r="A145" s="99" t="s">
        <v>79</v>
      </c>
      <c r="B145" s="14">
        <v>64</v>
      </c>
      <c r="C145" s="40">
        <v>25</v>
      </c>
      <c r="D145" s="40">
        <v>35</v>
      </c>
      <c r="E145" s="40">
        <v>49</v>
      </c>
      <c r="F145" s="40">
        <v>12</v>
      </c>
      <c r="G145" s="40">
        <v>26</v>
      </c>
      <c r="H145" s="40">
        <v>21</v>
      </c>
      <c r="I145" s="40">
        <v>16</v>
      </c>
      <c r="J145" s="14">
        <f t="shared" si="15"/>
        <v>692</v>
      </c>
    </row>
    <row r="146" spans="1:10" ht="12.75">
      <c r="A146" s="99" t="s">
        <v>80</v>
      </c>
      <c r="B146" s="14">
        <v>28</v>
      </c>
      <c r="C146" s="40">
        <v>15</v>
      </c>
      <c r="D146" s="40">
        <v>13</v>
      </c>
      <c r="E146" s="40">
        <v>19</v>
      </c>
      <c r="F146" s="40">
        <v>6</v>
      </c>
      <c r="G146" s="40">
        <v>2</v>
      </c>
      <c r="H146" s="40">
        <v>9</v>
      </c>
      <c r="I146" s="40">
        <v>14</v>
      </c>
      <c r="J146" s="14">
        <f t="shared" si="15"/>
        <v>297</v>
      </c>
    </row>
    <row r="147" spans="1:10" ht="12.75">
      <c r="A147" s="99" t="s">
        <v>81</v>
      </c>
      <c r="B147" s="14">
        <v>45</v>
      </c>
      <c r="C147" s="40">
        <v>10</v>
      </c>
      <c r="D147" s="40">
        <v>19</v>
      </c>
      <c r="E147" s="40">
        <v>28</v>
      </c>
      <c r="F147" s="40">
        <v>2</v>
      </c>
      <c r="G147" s="40"/>
      <c r="H147" s="40">
        <v>7</v>
      </c>
      <c r="I147" s="40">
        <v>8</v>
      </c>
      <c r="J147" s="14">
        <f t="shared" si="15"/>
        <v>424</v>
      </c>
    </row>
    <row r="148" spans="1:10" ht="12.75">
      <c r="A148" s="99" t="s">
        <v>82</v>
      </c>
      <c r="B148" s="14">
        <v>10</v>
      </c>
      <c r="C148" s="40">
        <v>4</v>
      </c>
      <c r="D148" s="40">
        <v>17</v>
      </c>
      <c r="E148" s="40">
        <v>23</v>
      </c>
      <c r="F148" s="40">
        <v>8</v>
      </c>
      <c r="G148" s="40"/>
      <c r="H148" s="40">
        <v>3</v>
      </c>
      <c r="I148" s="40">
        <v>66</v>
      </c>
      <c r="J148" s="14">
        <f t="shared" si="15"/>
        <v>281</v>
      </c>
    </row>
    <row r="149" spans="1:10" ht="12.75">
      <c r="A149" s="99" t="s">
        <v>83</v>
      </c>
      <c r="B149" s="14">
        <v>79</v>
      </c>
      <c r="C149" s="40">
        <v>20</v>
      </c>
      <c r="D149" s="40">
        <v>38</v>
      </c>
      <c r="E149" s="40">
        <v>38</v>
      </c>
      <c r="F149" s="40">
        <v>1</v>
      </c>
      <c r="G149" s="40">
        <v>4</v>
      </c>
      <c r="H149" s="40">
        <v>6</v>
      </c>
      <c r="I149" s="40">
        <v>16</v>
      </c>
      <c r="J149" s="14">
        <f t="shared" si="15"/>
        <v>527</v>
      </c>
    </row>
    <row r="150" spans="1:10" ht="12.75">
      <c r="A150" s="99" t="s">
        <v>84</v>
      </c>
      <c r="B150" s="14">
        <v>71</v>
      </c>
      <c r="C150" s="40">
        <v>32</v>
      </c>
      <c r="D150" s="40">
        <v>52</v>
      </c>
      <c r="E150" s="40">
        <v>39</v>
      </c>
      <c r="F150" s="40">
        <v>15</v>
      </c>
      <c r="G150" s="40">
        <v>5</v>
      </c>
      <c r="H150" s="40">
        <v>19</v>
      </c>
      <c r="I150" s="40">
        <v>14</v>
      </c>
      <c r="J150" s="14">
        <f t="shared" si="15"/>
        <v>726</v>
      </c>
    </row>
    <row r="151" spans="1:10" ht="12.75">
      <c r="A151" s="99" t="s">
        <v>85</v>
      </c>
      <c r="B151" s="14">
        <v>35</v>
      </c>
      <c r="C151" s="40">
        <v>12</v>
      </c>
      <c r="D151" s="40">
        <v>15</v>
      </c>
      <c r="E151" s="40">
        <v>20</v>
      </c>
      <c r="F151" s="40">
        <v>8</v>
      </c>
      <c r="G151" s="40">
        <v>20</v>
      </c>
      <c r="H151" s="40">
        <v>7</v>
      </c>
      <c r="I151" s="40">
        <v>18</v>
      </c>
      <c r="J151" s="14">
        <f>SUM(B130,C130,D130,E130,F130,G128,H130,I130,J130,B151,C151,D151,E151,F151,G151,H151,I151)</f>
        <v>314</v>
      </c>
    </row>
    <row r="152" spans="1:10" ht="12.75">
      <c r="A152" s="99" t="s">
        <v>86</v>
      </c>
      <c r="B152" s="14">
        <v>23</v>
      </c>
      <c r="C152" s="40">
        <v>15</v>
      </c>
      <c r="D152" s="40">
        <v>37</v>
      </c>
      <c r="E152" s="40">
        <v>32</v>
      </c>
      <c r="F152" s="40">
        <v>13</v>
      </c>
      <c r="G152" s="40">
        <v>3</v>
      </c>
      <c r="H152" s="40">
        <v>12</v>
      </c>
      <c r="I152" s="40">
        <v>8</v>
      </c>
      <c r="J152" s="14">
        <f>SUM(B131,C131,D131,E131,F131,G129,H131,I131,J131,B152,C152,D152,E152,F152,G152,H152,I152)</f>
        <v>480</v>
      </c>
    </row>
    <row r="153" spans="1:10" ht="12.75">
      <c r="A153" s="99" t="s">
        <v>87</v>
      </c>
      <c r="B153" s="14">
        <v>51</v>
      </c>
      <c r="C153" s="40">
        <v>20</v>
      </c>
      <c r="D153" s="40">
        <v>48</v>
      </c>
      <c r="E153" s="40">
        <v>60</v>
      </c>
      <c r="F153" s="40">
        <v>10</v>
      </c>
      <c r="G153" s="40"/>
      <c r="H153" s="40">
        <v>22</v>
      </c>
      <c r="I153" s="40">
        <v>68</v>
      </c>
      <c r="J153" s="14">
        <f>SUM(B132,C132,D132,E132,F132,G130,H132,I132,J132,B153,C153,D153,E153,F153,G153,H153,I153)</f>
        <v>665</v>
      </c>
    </row>
    <row r="154" spans="1:10" ht="12.75">
      <c r="A154" s="99" t="s">
        <v>88</v>
      </c>
      <c r="B154" s="14">
        <v>79</v>
      </c>
      <c r="C154" s="40">
        <v>41</v>
      </c>
      <c r="D154" s="40">
        <v>77</v>
      </c>
      <c r="E154" s="40">
        <v>92</v>
      </c>
      <c r="F154" s="40">
        <v>31</v>
      </c>
      <c r="G154" s="40">
        <v>8</v>
      </c>
      <c r="H154" s="40">
        <v>37</v>
      </c>
      <c r="I154" s="40">
        <v>45</v>
      </c>
      <c r="J154" s="14">
        <f>SUM(B133,C133,D133,E133,F133,G131,H133,I133,J133,B154,C154,D154,E154,F154,G154,H154,I154)</f>
        <v>1097</v>
      </c>
    </row>
    <row r="155" spans="1:10" ht="12.75">
      <c r="A155" s="99" t="s">
        <v>89</v>
      </c>
      <c r="B155" s="14">
        <v>28</v>
      </c>
      <c r="C155" s="40">
        <v>17</v>
      </c>
      <c r="D155" s="40">
        <v>36</v>
      </c>
      <c r="E155" s="40">
        <v>42</v>
      </c>
      <c r="F155" s="40">
        <v>13</v>
      </c>
      <c r="G155" s="40">
        <v>4</v>
      </c>
      <c r="H155" s="40">
        <v>16</v>
      </c>
      <c r="I155" s="40">
        <v>11</v>
      </c>
      <c r="J155" s="14">
        <f>SUM(B134,C134,D134,E134,F134,G132,H134,I134,J134,B155,C155,D155,E155,F155,G155,H155,I155)</f>
        <v>458</v>
      </c>
    </row>
    <row r="156" spans="1:10" ht="12.75">
      <c r="A156" s="99" t="s">
        <v>90</v>
      </c>
      <c r="B156" s="14">
        <v>28</v>
      </c>
      <c r="C156" s="40">
        <v>15</v>
      </c>
      <c r="D156" s="40">
        <v>11</v>
      </c>
      <c r="E156" s="40">
        <v>19</v>
      </c>
      <c r="F156" s="40">
        <v>5</v>
      </c>
      <c r="G156" s="40">
        <v>3</v>
      </c>
      <c r="H156" s="40">
        <v>12</v>
      </c>
      <c r="I156" s="40">
        <v>16</v>
      </c>
      <c r="J156" s="14">
        <f>SUM(B135,C135,D135,E135,F135,G135,H135,I135,J135,B156,C156,D156,E156,F156,G156,H156,I156)</f>
        <v>238</v>
      </c>
    </row>
    <row r="157" spans="1:10" ht="12.75">
      <c r="A157" s="99" t="s">
        <v>91</v>
      </c>
      <c r="B157" s="14">
        <v>1</v>
      </c>
      <c r="C157" s="40">
        <v>2</v>
      </c>
      <c r="D157" s="40">
        <v>2</v>
      </c>
      <c r="E157" s="40">
        <v>2</v>
      </c>
      <c r="F157" s="40">
        <v>1</v>
      </c>
      <c r="G157" s="40"/>
      <c r="H157" s="40">
        <v>2</v>
      </c>
      <c r="I157" s="40"/>
      <c r="J157" s="14">
        <f>SUM(B136,C136,D136,E136,F136,G136,H136,I136,J136,B157,C157,D157,E157,F157,G157,H157,I157)</f>
        <v>35</v>
      </c>
    </row>
    <row r="158" spans="1:10" ht="12.75">
      <c r="A158" s="23" t="s">
        <v>2</v>
      </c>
      <c r="B158" s="14">
        <f aca="true" t="shared" si="16" ref="B158:J158">SUM(B141:B157)</f>
        <v>637</v>
      </c>
      <c r="C158" s="14">
        <f t="shared" si="16"/>
        <v>286</v>
      </c>
      <c r="D158" s="14">
        <f t="shared" si="16"/>
        <v>473</v>
      </c>
      <c r="E158" s="14">
        <f t="shared" si="16"/>
        <v>552</v>
      </c>
      <c r="F158" s="14">
        <f t="shared" si="16"/>
        <v>161</v>
      </c>
      <c r="G158" s="14">
        <f t="shared" si="16"/>
        <v>80</v>
      </c>
      <c r="H158" s="14">
        <f t="shared" si="16"/>
        <v>200</v>
      </c>
      <c r="I158" s="14">
        <f t="shared" si="16"/>
        <v>376</v>
      </c>
      <c r="J158" s="14">
        <f t="shared" si="16"/>
        <v>7583</v>
      </c>
    </row>
    <row r="159" spans="1:10" ht="12.75">
      <c r="A159" s="23" t="s">
        <v>3</v>
      </c>
      <c r="B159" s="7">
        <f>B158/J158</f>
        <v>0.08400369246999868</v>
      </c>
      <c r="C159" s="7">
        <f>C158/J158</f>
        <v>0.03771594355795859</v>
      </c>
      <c r="D159" s="7">
        <f>D158/J158</f>
        <v>0.06237636819200844</v>
      </c>
      <c r="E159" s="7">
        <f>E158/J158</f>
        <v>0.07279440854543057</v>
      </c>
      <c r="F159" s="7">
        <f>F158/J158</f>
        <v>0.021231702492417247</v>
      </c>
      <c r="G159" s="7">
        <f>G158/J158</f>
        <v>0.01054991428194646</v>
      </c>
      <c r="H159" s="7">
        <f>H158/J158</f>
        <v>0.02637478570486615</v>
      </c>
      <c r="I159" s="7">
        <f>I158/J158</f>
        <v>0.04958459712514836</v>
      </c>
      <c r="J159" s="6"/>
    </row>
  </sheetData>
  <mergeCells count="7">
    <mergeCell ref="A1:K1"/>
    <mergeCell ref="B73:D73"/>
    <mergeCell ref="E73:G73"/>
    <mergeCell ref="H73:J73"/>
    <mergeCell ref="B50:D50"/>
    <mergeCell ref="E50:G50"/>
    <mergeCell ref="H50:J50"/>
  </mergeCells>
  <printOptions horizontalCentered="1"/>
  <pageMargins left="0.75" right="0.75" top="0.75" bottom="0.75" header="0.5" footer="0.5"/>
  <pageSetup horizontalDpi="600" verticalDpi="600" orientation="landscape" scale="80" r:id="rId1"/>
  <headerFooter alignWithMargins="0">
    <oddHeader>&amp;C&amp;"Arial Black,Regular"2005 Annual Survey Results</oddHeader>
    <oddFooter>&amp;L&amp;"Arial Black,Regular"&amp;9Note: Percentages may not equal 100 because of rounding.&amp;C&amp;"Arial Black,Regular"&amp;9&amp;D&amp;R&amp;"Arial Black,Regular"&amp;9Faculty Profiles/&amp;P of &amp;N</oddFooter>
  </headerFooter>
  <rowBreaks count="3" manualBreakCount="3">
    <brk id="46" max="10" man="1"/>
    <brk id="94" max="10" man="1"/>
    <brk id="139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7109375" style="231" customWidth="1"/>
    <col min="2" max="2" width="9.8515625" style="231" customWidth="1"/>
    <col min="3" max="3" width="9.7109375" style="231" customWidth="1"/>
    <col min="4" max="4" width="10.00390625" style="231" bestFit="1" customWidth="1"/>
    <col min="5" max="5" width="9.140625" style="231" customWidth="1"/>
    <col min="6" max="6" width="9.7109375" style="231" customWidth="1"/>
    <col min="7" max="7" width="9.140625" style="231" customWidth="1"/>
    <col min="8" max="8" width="10.8515625" style="231" customWidth="1"/>
    <col min="9" max="9" width="10.57421875" style="231" customWidth="1"/>
    <col min="10" max="16384" width="9.140625" style="231" customWidth="1"/>
  </cols>
  <sheetData>
    <row r="1" spans="1:11" ht="15.75">
      <c r="A1" s="85" t="s">
        <v>223</v>
      </c>
      <c r="B1" s="86"/>
      <c r="C1" s="86"/>
      <c r="D1" s="86"/>
      <c r="E1" s="86"/>
      <c r="F1" s="86"/>
      <c r="G1" s="86"/>
      <c r="H1" s="86"/>
      <c r="I1" s="441"/>
      <c r="J1" s="441"/>
      <c r="K1" s="442"/>
    </row>
    <row r="2" spans="1:8" ht="12.75">
      <c r="A2" s="21" t="s">
        <v>265</v>
      </c>
      <c r="B2" s="12"/>
      <c r="C2" s="12"/>
      <c r="D2" s="12"/>
      <c r="E2" s="12"/>
      <c r="F2" s="12"/>
      <c r="G2" s="12"/>
      <c r="H2" s="12"/>
    </row>
    <row r="3" spans="1:10" ht="12.75">
      <c r="A3" s="23" t="s">
        <v>61</v>
      </c>
      <c r="B3" s="96"/>
      <c r="C3" s="96"/>
      <c r="D3" s="96"/>
      <c r="E3" s="96"/>
      <c r="F3" s="96"/>
      <c r="G3" s="96"/>
      <c r="H3" s="96"/>
      <c r="I3" s="250"/>
      <c r="J3" s="250"/>
    </row>
    <row r="4" spans="1:10" ht="12.75">
      <c r="A4" s="23"/>
      <c r="B4" s="127"/>
      <c r="C4" s="127"/>
      <c r="D4" s="127"/>
      <c r="E4" s="127"/>
      <c r="F4" s="127"/>
      <c r="G4" s="127"/>
      <c r="H4" s="127"/>
      <c r="I4" s="260"/>
      <c r="J4" s="260"/>
    </row>
    <row r="5" spans="1:11" ht="12.75">
      <c r="A5" s="215"/>
      <c r="B5" s="410" t="s">
        <v>26</v>
      </c>
      <c r="C5" s="410"/>
      <c r="D5" s="410"/>
      <c r="E5" s="412" t="s">
        <v>28</v>
      </c>
      <c r="F5" s="410"/>
      <c r="G5" s="410"/>
      <c r="H5" s="443" t="s">
        <v>137</v>
      </c>
      <c r="I5" s="410"/>
      <c r="J5" s="444"/>
      <c r="K5" s="235"/>
    </row>
    <row r="6" spans="1:11" ht="38.25">
      <c r="A6" s="47" t="s">
        <v>0</v>
      </c>
      <c r="B6" s="133" t="s">
        <v>27</v>
      </c>
      <c r="C6" s="445" t="s">
        <v>136</v>
      </c>
      <c r="D6" s="446" t="s">
        <v>25</v>
      </c>
      <c r="E6" s="417" t="s">
        <v>27</v>
      </c>
      <c r="F6" s="133" t="s">
        <v>136</v>
      </c>
      <c r="G6" s="446" t="s">
        <v>25</v>
      </c>
      <c r="H6" s="447" t="s">
        <v>27</v>
      </c>
      <c r="I6" s="133" t="s">
        <v>136</v>
      </c>
      <c r="J6" s="448" t="s">
        <v>25</v>
      </c>
      <c r="K6" s="133" t="s">
        <v>2</v>
      </c>
    </row>
    <row r="7" spans="1:11" ht="12.75">
      <c r="A7" s="449" t="s">
        <v>75</v>
      </c>
      <c r="B7" s="260">
        <v>2</v>
      </c>
      <c r="C7" s="450"/>
      <c r="D7" s="451">
        <f>B7+C7</f>
        <v>2</v>
      </c>
      <c r="E7" s="452">
        <v>6</v>
      </c>
      <c r="F7" s="260"/>
      <c r="G7" s="451">
        <f>E7+F7</f>
        <v>6</v>
      </c>
      <c r="H7" s="453">
        <v>1</v>
      </c>
      <c r="I7" s="260"/>
      <c r="J7" s="454">
        <f>H7+I7</f>
        <v>1</v>
      </c>
      <c r="K7" s="183">
        <f>D7+G7+J7</f>
        <v>9</v>
      </c>
    </row>
    <row r="8" spans="1:11" ht="12.75">
      <c r="A8" s="449" t="s">
        <v>76</v>
      </c>
      <c r="B8" s="260">
        <v>1</v>
      </c>
      <c r="C8" s="450">
        <v>1</v>
      </c>
      <c r="D8" s="451">
        <f aca="true" t="shared" si="0" ref="D8:D22">B8+C8</f>
        <v>2</v>
      </c>
      <c r="E8" s="452">
        <v>2</v>
      </c>
      <c r="F8" s="260"/>
      <c r="G8" s="451">
        <f aca="true" t="shared" si="1" ref="G8:G22">E8+F8</f>
        <v>2</v>
      </c>
      <c r="H8" s="453"/>
      <c r="I8" s="260"/>
      <c r="J8" s="69"/>
      <c r="K8" s="183">
        <f aca="true" t="shared" si="2" ref="K8:K22">D8+G8+J8</f>
        <v>4</v>
      </c>
    </row>
    <row r="9" spans="1:11" ht="12.75">
      <c r="A9" s="449" t="s">
        <v>77</v>
      </c>
      <c r="B9" s="260"/>
      <c r="C9" s="450"/>
      <c r="D9" s="451"/>
      <c r="E9" s="452">
        <v>1</v>
      </c>
      <c r="F9" s="260"/>
      <c r="G9" s="451">
        <f t="shared" si="1"/>
        <v>1</v>
      </c>
      <c r="H9" s="453"/>
      <c r="I9" s="260"/>
      <c r="J9" s="69"/>
      <c r="K9" s="183">
        <f t="shared" si="2"/>
        <v>1</v>
      </c>
    </row>
    <row r="10" spans="1:11" ht="12.75">
      <c r="A10" s="449" t="s">
        <v>78</v>
      </c>
      <c r="B10" s="260">
        <v>2</v>
      </c>
      <c r="C10" s="450">
        <v>2</v>
      </c>
      <c r="D10" s="451">
        <f t="shared" si="0"/>
        <v>4</v>
      </c>
      <c r="E10" s="455">
        <v>2</v>
      </c>
      <c r="F10" s="260">
        <v>2</v>
      </c>
      <c r="G10" s="451">
        <f t="shared" si="1"/>
        <v>4</v>
      </c>
      <c r="H10" s="453"/>
      <c r="I10" s="260"/>
      <c r="J10" s="69"/>
      <c r="K10" s="183">
        <f t="shared" si="2"/>
        <v>8</v>
      </c>
    </row>
    <row r="11" spans="1:11" ht="12.75">
      <c r="A11" s="449" t="s">
        <v>79</v>
      </c>
      <c r="B11" s="311">
        <v>1</v>
      </c>
      <c r="C11" s="450">
        <v>2</v>
      </c>
      <c r="D11" s="451">
        <f t="shared" si="0"/>
        <v>3</v>
      </c>
      <c r="E11" s="455">
        <v>6</v>
      </c>
      <c r="F11" s="260">
        <v>2</v>
      </c>
      <c r="G11" s="451">
        <f t="shared" si="1"/>
        <v>8</v>
      </c>
      <c r="H11" s="453"/>
      <c r="I11" s="260"/>
      <c r="J11" s="69"/>
      <c r="K11" s="183">
        <f t="shared" si="2"/>
        <v>11</v>
      </c>
    </row>
    <row r="12" spans="1:11" ht="12.75">
      <c r="A12" s="449" t="s">
        <v>80</v>
      </c>
      <c r="B12" s="311">
        <v>1</v>
      </c>
      <c r="C12" s="450"/>
      <c r="D12" s="451">
        <f t="shared" si="0"/>
        <v>1</v>
      </c>
      <c r="E12" s="455">
        <v>3</v>
      </c>
      <c r="F12" s="260"/>
      <c r="G12" s="451">
        <f t="shared" si="1"/>
        <v>3</v>
      </c>
      <c r="H12" s="453"/>
      <c r="I12" s="260"/>
      <c r="J12" s="69"/>
      <c r="K12" s="183">
        <f t="shared" si="2"/>
        <v>4</v>
      </c>
    </row>
    <row r="13" spans="1:11" ht="12.75">
      <c r="A13" s="449" t="s">
        <v>81</v>
      </c>
      <c r="B13" s="311">
        <v>5</v>
      </c>
      <c r="C13" s="450">
        <v>1</v>
      </c>
      <c r="D13" s="451">
        <f t="shared" si="0"/>
        <v>6</v>
      </c>
      <c r="E13" s="455">
        <v>5</v>
      </c>
      <c r="F13" s="260"/>
      <c r="G13" s="451">
        <f t="shared" si="1"/>
        <v>5</v>
      </c>
      <c r="H13" s="453"/>
      <c r="I13" s="260"/>
      <c r="J13" s="69"/>
      <c r="K13" s="183">
        <f t="shared" si="2"/>
        <v>11</v>
      </c>
    </row>
    <row r="14" spans="1:11" ht="12.75">
      <c r="A14" s="449" t="s">
        <v>82</v>
      </c>
      <c r="B14" s="260"/>
      <c r="C14" s="450">
        <v>6</v>
      </c>
      <c r="D14" s="451">
        <f t="shared" si="0"/>
        <v>6</v>
      </c>
      <c r="E14" s="452"/>
      <c r="F14" s="260"/>
      <c r="G14" s="451"/>
      <c r="H14" s="453"/>
      <c r="I14" s="260"/>
      <c r="J14" s="69"/>
      <c r="K14" s="183">
        <f t="shared" si="2"/>
        <v>6</v>
      </c>
    </row>
    <row r="15" spans="1:11" ht="12.75">
      <c r="A15" s="449" t="s">
        <v>83</v>
      </c>
      <c r="B15" s="311">
        <v>4</v>
      </c>
      <c r="C15" s="450">
        <v>2</v>
      </c>
      <c r="D15" s="451">
        <f t="shared" si="0"/>
        <v>6</v>
      </c>
      <c r="E15" s="455">
        <v>4</v>
      </c>
      <c r="F15" s="260"/>
      <c r="G15" s="451">
        <f t="shared" si="1"/>
        <v>4</v>
      </c>
      <c r="H15" s="453"/>
      <c r="I15" s="260"/>
      <c r="J15" s="69"/>
      <c r="K15" s="183">
        <f t="shared" si="2"/>
        <v>10</v>
      </c>
    </row>
    <row r="16" spans="1:11" ht="12.75">
      <c r="A16" s="449" t="s">
        <v>84</v>
      </c>
      <c r="B16" s="311">
        <v>2</v>
      </c>
      <c r="C16" s="450">
        <v>8</v>
      </c>
      <c r="D16" s="451">
        <f t="shared" si="0"/>
        <v>10</v>
      </c>
      <c r="E16" s="455">
        <v>4</v>
      </c>
      <c r="F16" s="260">
        <v>1</v>
      </c>
      <c r="G16" s="451">
        <f t="shared" si="1"/>
        <v>5</v>
      </c>
      <c r="H16" s="453"/>
      <c r="I16" s="260"/>
      <c r="J16" s="69"/>
      <c r="K16" s="183">
        <f t="shared" si="2"/>
        <v>15</v>
      </c>
    </row>
    <row r="17" spans="1:11" ht="12.75">
      <c r="A17" s="449" t="s">
        <v>85</v>
      </c>
      <c r="B17" s="260"/>
      <c r="C17" s="450">
        <v>2</v>
      </c>
      <c r="D17" s="451">
        <f t="shared" si="0"/>
        <v>2</v>
      </c>
      <c r="E17" s="455">
        <v>8</v>
      </c>
      <c r="F17" s="260"/>
      <c r="G17" s="451">
        <f t="shared" si="1"/>
        <v>8</v>
      </c>
      <c r="H17" s="453"/>
      <c r="I17" s="260"/>
      <c r="J17" s="69"/>
      <c r="K17" s="183">
        <f t="shared" si="2"/>
        <v>10</v>
      </c>
    </row>
    <row r="18" spans="1:11" ht="12.75">
      <c r="A18" s="449" t="s">
        <v>86</v>
      </c>
      <c r="B18" s="311">
        <v>5</v>
      </c>
      <c r="C18" s="450">
        <v>3</v>
      </c>
      <c r="D18" s="451">
        <f t="shared" si="0"/>
        <v>8</v>
      </c>
      <c r="E18" s="455">
        <v>5</v>
      </c>
      <c r="F18" s="260"/>
      <c r="G18" s="451">
        <f t="shared" si="1"/>
        <v>5</v>
      </c>
      <c r="H18" s="453"/>
      <c r="I18" s="260"/>
      <c r="J18" s="69"/>
      <c r="K18" s="183">
        <f t="shared" si="2"/>
        <v>13</v>
      </c>
    </row>
    <row r="19" spans="1:11" ht="12.75">
      <c r="A19" s="449" t="s">
        <v>87</v>
      </c>
      <c r="B19" s="311">
        <v>1</v>
      </c>
      <c r="C19" s="450">
        <v>1</v>
      </c>
      <c r="D19" s="451">
        <f t="shared" si="0"/>
        <v>2</v>
      </c>
      <c r="E19" s="455">
        <v>4</v>
      </c>
      <c r="F19" s="260">
        <v>1</v>
      </c>
      <c r="G19" s="451">
        <f t="shared" si="1"/>
        <v>5</v>
      </c>
      <c r="H19" s="453"/>
      <c r="I19" s="260"/>
      <c r="J19" s="69"/>
      <c r="K19" s="183">
        <f t="shared" si="2"/>
        <v>7</v>
      </c>
    </row>
    <row r="20" spans="1:11" ht="12.75">
      <c r="A20" s="449" t="s">
        <v>88</v>
      </c>
      <c r="B20" s="311">
        <v>9</v>
      </c>
      <c r="C20" s="450">
        <v>6</v>
      </c>
      <c r="D20" s="451">
        <f t="shared" si="0"/>
        <v>15</v>
      </c>
      <c r="E20" s="455">
        <v>4</v>
      </c>
      <c r="F20" s="260">
        <v>1</v>
      </c>
      <c r="G20" s="451">
        <f t="shared" si="1"/>
        <v>5</v>
      </c>
      <c r="H20" s="453"/>
      <c r="I20" s="260"/>
      <c r="J20" s="69"/>
      <c r="K20" s="183">
        <f t="shared" si="2"/>
        <v>20</v>
      </c>
    </row>
    <row r="21" spans="1:11" ht="12.75">
      <c r="A21" s="449" t="s">
        <v>89</v>
      </c>
      <c r="B21" s="311">
        <v>1</v>
      </c>
      <c r="C21" s="450">
        <v>1</v>
      </c>
      <c r="D21" s="451">
        <f t="shared" si="0"/>
        <v>2</v>
      </c>
      <c r="E21" s="455">
        <v>1</v>
      </c>
      <c r="F21" s="260"/>
      <c r="G21" s="451">
        <f t="shared" si="1"/>
        <v>1</v>
      </c>
      <c r="H21" s="453"/>
      <c r="I21" s="260"/>
      <c r="J21" s="69"/>
      <c r="K21" s="183">
        <f t="shared" si="2"/>
        <v>3</v>
      </c>
    </row>
    <row r="22" spans="1:11" ht="12.75">
      <c r="A22" s="449" t="s">
        <v>90</v>
      </c>
      <c r="B22" s="311">
        <v>1</v>
      </c>
      <c r="C22" s="450">
        <v>2</v>
      </c>
      <c r="D22" s="451">
        <f t="shared" si="0"/>
        <v>3</v>
      </c>
      <c r="E22" s="455">
        <v>1</v>
      </c>
      <c r="F22" s="260"/>
      <c r="G22" s="451">
        <f t="shared" si="1"/>
        <v>1</v>
      </c>
      <c r="H22" s="453"/>
      <c r="I22" s="260"/>
      <c r="J22" s="69"/>
      <c r="K22" s="183">
        <f t="shared" si="2"/>
        <v>4</v>
      </c>
    </row>
    <row r="23" spans="1:11" ht="12.75">
      <c r="A23" s="449" t="s">
        <v>91</v>
      </c>
      <c r="B23" s="260"/>
      <c r="C23" s="450"/>
      <c r="D23" s="451"/>
      <c r="E23" s="452"/>
      <c r="F23" s="260"/>
      <c r="G23" s="451"/>
      <c r="H23" s="453"/>
      <c r="I23" s="260"/>
      <c r="J23" s="69"/>
      <c r="K23" s="183"/>
    </row>
    <row r="24" spans="1:11" ht="12.75">
      <c r="A24" s="456" t="s">
        <v>2</v>
      </c>
      <c r="B24" s="11">
        <f>SUM(B7:B23)</f>
        <v>35</v>
      </c>
      <c r="C24" s="457">
        <f aca="true" t="shared" si="3" ref="C24:H24">SUM(C7:C23)</f>
        <v>37</v>
      </c>
      <c r="D24" s="458">
        <f t="shared" si="3"/>
        <v>72</v>
      </c>
      <c r="E24" s="270">
        <f t="shared" si="3"/>
        <v>56</v>
      </c>
      <c r="F24" s="11">
        <f>SUM(F7:F23)</f>
        <v>7</v>
      </c>
      <c r="G24" s="434">
        <f t="shared" si="3"/>
        <v>63</v>
      </c>
      <c r="H24" s="459">
        <f t="shared" si="3"/>
        <v>1</v>
      </c>
      <c r="I24" s="260"/>
      <c r="J24" s="69">
        <f>H24+I24</f>
        <v>1</v>
      </c>
      <c r="K24" s="10">
        <f>SUM(K7:K23)</f>
        <v>136</v>
      </c>
    </row>
    <row r="25" spans="1:11" ht="12.75">
      <c r="A25" s="456" t="s">
        <v>39</v>
      </c>
      <c r="B25" s="26">
        <f>B24/D24</f>
        <v>0.4861111111111111</v>
      </c>
      <c r="C25" s="26">
        <f>C24/D24</f>
        <v>0.5138888888888888</v>
      </c>
      <c r="D25" s="26"/>
      <c r="E25" s="187">
        <f>E24/G24</f>
        <v>0.8888888888888888</v>
      </c>
      <c r="F25" s="26">
        <f>F24/G24</f>
        <v>0.1111111111111111</v>
      </c>
      <c r="G25" s="26"/>
      <c r="H25" s="26"/>
      <c r="I25" s="26"/>
      <c r="J25" s="68"/>
      <c r="K25" s="235"/>
    </row>
    <row r="26" spans="1:11" ht="12.75">
      <c r="A26" s="456"/>
      <c r="B26" s="26"/>
      <c r="C26" s="26"/>
      <c r="D26" s="26"/>
      <c r="E26" s="26"/>
      <c r="F26" s="26"/>
      <c r="G26" s="26"/>
      <c r="H26" s="26"/>
      <c r="I26" s="26"/>
      <c r="J26" s="260"/>
      <c r="K26" s="235"/>
    </row>
    <row r="27" spans="1:8" ht="12.75">
      <c r="A27" s="23" t="s">
        <v>60</v>
      </c>
      <c r="D27" s="269"/>
      <c r="E27" s="260"/>
      <c r="F27" s="260"/>
      <c r="G27" s="260"/>
      <c r="H27" s="235"/>
    </row>
    <row r="28" spans="1:8" s="465" customFormat="1" ht="12.75">
      <c r="A28" s="231" t="s">
        <v>0</v>
      </c>
      <c r="B28" s="460" t="s">
        <v>53</v>
      </c>
      <c r="C28" s="460" t="s">
        <v>54</v>
      </c>
      <c r="D28" s="461" t="s">
        <v>55</v>
      </c>
      <c r="E28" s="462" t="s">
        <v>224</v>
      </c>
      <c r="F28" s="463" t="s">
        <v>225</v>
      </c>
      <c r="G28" s="462" t="s">
        <v>2</v>
      </c>
      <c r="H28" s="464"/>
    </row>
    <row r="29" spans="1:8" ht="12.75">
      <c r="A29" s="466" t="s">
        <v>75</v>
      </c>
      <c r="B29" s="465">
        <v>3</v>
      </c>
      <c r="C29" s="465">
        <v>3</v>
      </c>
      <c r="D29" s="467">
        <v>3</v>
      </c>
      <c r="E29" s="468"/>
      <c r="F29" s="465"/>
      <c r="G29" s="11">
        <f>SUM(B29:F29)</f>
        <v>9</v>
      </c>
      <c r="H29" s="235"/>
    </row>
    <row r="30" spans="1:8" ht="12.75">
      <c r="A30" s="268" t="s">
        <v>76</v>
      </c>
      <c r="C30" s="231">
        <v>2</v>
      </c>
      <c r="D30" s="269">
        <v>1</v>
      </c>
      <c r="E30" s="260">
        <v>1</v>
      </c>
      <c r="G30" s="11">
        <f aca="true" t="shared" si="4" ref="G30:G45">SUM(B30:F30)</f>
        <v>4</v>
      </c>
      <c r="H30" s="235"/>
    </row>
    <row r="31" spans="1:8" ht="12.75">
      <c r="A31" s="268" t="s">
        <v>77</v>
      </c>
      <c r="D31" s="269">
        <v>1</v>
      </c>
      <c r="E31" s="260"/>
      <c r="G31" s="11">
        <f t="shared" si="4"/>
        <v>1</v>
      </c>
      <c r="H31" s="235"/>
    </row>
    <row r="32" spans="1:8" ht="12.75">
      <c r="A32" s="268" t="s">
        <v>78</v>
      </c>
      <c r="C32" s="231">
        <v>2</v>
      </c>
      <c r="D32" s="269">
        <v>3</v>
      </c>
      <c r="E32" s="260">
        <v>2</v>
      </c>
      <c r="F32" s="311">
        <v>1</v>
      </c>
      <c r="G32" s="11">
        <f t="shared" si="4"/>
        <v>8</v>
      </c>
      <c r="H32" s="235"/>
    </row>
    <row r="33" spans="1:8" ht="12.75">
      <c r="A33" s="268" t="s">
        <v>79</v>
      </c>
      <c r="B33" s="231">
        <v>1</v>
      </c>
      <c r="C33" s="231">
        <v>2</v>
      </c>
      <c r="D33" s="269">
        <v>3</v>
      </c>
      <c r="E33" s="311">
        <v>2</v>
      </c>
      <c r="F33" s="311">
        <v>1</v>
      </c>
      <c r="G33" s="11">
        <f t="shared" si="4"/>
        <v>9</v>
      </c>
      <c r="H33" s="235"/>
    </row>
    <row r="34" spans="1:8" ht="12.75">
      <c r="A34" s="268" t="s">
        <v>80</v>
      </c>
      <c r="D34" s="269">
        <v>4</v>
      </c>
      <c r="E34" s="260"/>
      <c r="G34" s="11">
        <f t="shared" si="4"/>
        <v>4</v>
      </c>
      <c r="H34" s="235"/>
    </row>
    <row r="35" spans="1:8" ht="12.75">
      <c r="A35" s="268" t="s">
        <v>81</v>
      </c>
      <c r="B35" s="231">
        <v>1</v>
      </c>
      <c r="C35" s="231">
        <v>2</v>
      </c>
      <c r="D35" s="269">
        <v>8</v>
      </c>
      <c r="E35" s="469">
        <v>2</v>
      </c>
      <c r="G35" s="11">
        <f t="shared" si="4"/>
        <v>13</v>
      </c>
      <c r="H35" s="235"/>
    </row>
    <row r="36" spans="1:8" ht="12.75">
      <c r="A36" s="268" t="s">
        <v>82</v>
      </c>
      <c r="C36" s="231">
        <v>1</v>
      </c>
      <c r="D36" s="269">
        <v>4</v>
      </c>
      <c r="E36" s="469">
        <v>1</v>
      </c>
      <c r="G36" s="11">
        <f t="shared" si="4"/>
        <v>6</v>
      </c>
      <c r="H36" s="235"/>
    </row>
    <row r="37" spans="1:8" ht="12.75">
      <c r="A37" s="268" t="s">
        <v>83</v>
      </c>
      <c r="C37" s="231">
        <v>5</v>
      </c>
      <c r="D37" s="269">
        <v>4</v>
      </c>
      <c r="E37" s="260"/>
      <c r="F37" s="231">
        <v>1</v>
      </c>
      <c r="G37" s="11">
        <f t="shared" si="4"/>
        <v>10</v>
      </c>
      <c r="H37" s="235"/>
    </row>
    <row r="38" spans="1:8" ht="12.75">
      <c r="A38" s="268" t="s">
        <v>84</v>
      </c>
      <c r="B38" s="231">
        <v>1</v>
      </c>
      <c r="C38" s="231">
        <v>3</v>
      </c>
      <c r="D38" s="269">
        <v>7</v>
      </c>
      <c r="E38" s="469">
        <v>3</v>
      </c>
      <c r="F38" s="469">
        <v>1</v>
      </c>
      <c r="G38" s="11">
        <f t="shared" si="4"/>
        <v>15</v>
      </c>
      <c r="H38" s="235"/>
    </row>
    <row r="39" spans="1:8" ht="12.75">
      <c r="A39" s="268" t="s">
        <v>85</v>
      </c>
      <c r="C39" s="231">
        <v>3</v>
      </c>
      <c r="D39" s="269">
        <v>3</v>
      </c>
      <c r="E39" s="469">
        <v>3</v>
      </c>
      <c r="G39" s="11">
        <f t="shared" si="4"/>
        <v>9</v>
      </c>
      <c r="H39" s="235"/>
    </row>
    <row r="40" spans="1:8" ht="12.75">
      <c r="A40" s="268" t="s">
        <v>86</v>
      </c>
      <c r="C40" s="231">
        <v>3</v>
      </c>
      <c r="D40" s="269">
        <v>8</v>
      </c>
      <c r="E40" s="469">
        <v>2</v>
      </c>
      <c r="G40" s="11">
        <f t="shared" si="4"/>
        <v>13</v>
      </c>
      <c r="H40" s="235"/>
    </row>
    <row r="41" spans="1:8" ht="12.75">
      <c r="A41" s="268" t="s">
        <v>87</v>
      </c>
      <c r="D41" s="269">
        <v>6</v>
      </c>
      <c r="E41" s="469">
        <v>1</v>
      </c>
      <c r="G41" s="11">
        <f t="shared" si="4"/>
        <v>7</v>
      </c>
      <c r="H41" s="235"/>
    </row>
    <row r="42" spans="1:8" ht="12.75">
      <c r="A42" s="268" t="s">
        <v>88</v>
      </c>
      <c r="C42" s="231">
        <v>7</v>
      </c>
      <c r="D42" s="269">
        <v>7</v>
      </c>
      <c r="E42" s="469">
        <v>4</v>
      </c>
      <c r="F42" s="469">
        <v>2</v>
      </c>
      <c r="G42" s="11">
        <f t="shared" si="4"/>
        <v>20</v>
      </c>
      <c r="H42" s="235"/>
    </row>
    <row r="43" spans="1:8" ht="12.75">
      <c r="A43" s="268" t="s">
        <v>89</v>
      </c>
      <c r="C43" s="231">
        <v>2</v>
      </c>
      <c r="D43" s="269"/>
      <c r="E43" s="469">
        <v>1</v>
      </c>
      <c r="G43" s="11">
        <f t="shared" si="4"/>
        <v>3</v>
      </c>
      <c r="H43" s="235"/>
    </row>
    <row r="44" spans="1:8" ht="12.75">
      <c r="A44" s="268" t="s">
        <v>90</v>
      </c>
      <c r="C44" s="231">
        <v>2</v>
      </c>
      <c r="D44" s="269">
        <v>1</v>
      </c>
      <c r="E44" s="469">
        <v>1</v>
      </c>
      <c r="G44" s="11">
        <f t="shared" si="4"/>
        <v>4</v>
      </c>
      <c r="H44" s="235"/>
    </row>
    <row r="45" spans="1:8" ht="12.75">
      <c r="A45" s="268" t="s">
        <v>91</v>
      </c>
      <c r="D45" s="269"/>
      <c r="E45" s="260"/>
      <c r="G45" s="11">
        <f t="shared" si="4"/>
        <v>0</v>
      </c>
      <c r="H45" s="235"/>
    </row>
    <row r="46" spans="1:8" ht="12.75">
      <c r="A46" s="24" t="s">
        <v>2</v>
      </c>
      <c r="B46" s="6">
        <f aca="true" t="shared" si="5" ref="B46:G46">SUM(B29:B45)</f>
        <v>6</v>
      </c>
      <c r="C46" s="6">
        <f t="shared" si="5"/>
        <v>37</v>
      </c>
      <c r="D46" s="6">
        <f t="shared" si="5"/>
        <v>63</v>
      </c>
      <c r="E46" s="6">
        <f t="shared" si="5"/>
        <v>23</v>
      </c>
      <c r="F46" s="6">
        <f t="shared" si="5"/>
        <v>6</v>
      </c>
      <c r="G46" s="11">
        <f t="shared" si="5"/>
        <v>135</v>
      </c>
      <c r="H46" s="235"/>
    </row>
    <row r="47" spans="1:8" ht="12.75">
      <c r="A47" s="24" t="s">
        <v>3</v>
      </c>
      <c r="B47" s="352">
        <f>B46/G46</f>
        <v>0.044444444444444446</v>
      </c>
      <c r="C47" s="352">
        <f>C46/G46</f>
        <v>0.2740740740740741</v>
      </c>
      <c r="D47" s="353">
        <f>D46/G46</f>
        <v>0.4666666666666667</v>
      </c>
      <c r="E47" s="470">
        <f>E46/G46</f>
        <v>0.17037037037037037</v>
      </c>
      <c r="F47" s="470">
        <f>F46/G46</f>
        <v>0.044444444444444446</v>
      </c>
      <c r="G47" s="11"/>
      <c r="H47" s="235"/>
    </row>
    <row r="48" spans="5:7" ht="12.75">
      <c r="E48" s="271"/>
      <c r="F48" s="271"/>
      <c r="G48" s="271"/>
    </row>
    <row r="50" spans="1:5" ht="12.75">
      <c r="A50" s="21" t="s">
        <v>266</v>
      </c>
      <c r="E50" s="250"/>
    </row>
    <row r="51" spans="1:6" s="475" customFormat="1" ht="13.5">
      <c r="A51" s="231" t="s">
        <v>0</v>
      </c>
      <c r="B51" s="471"/>
      <c r="C51" s="472"/>
      <c r="D51" s="472"/>
      <c r="E51" s="473"/>
      <c r="F51" s="474"/>
    </row>
    <row r="52" spans="1:6" s="290" customFormat="1" ht="36">
      <c r="A52" s="475"/>
      <c r="B52" s="79" t="s">
        <v>15</v>
      </c>
      <c r="C52" s="98" t="s">
        <v>16</v>
      </c>
      <c r="D52" s="476" t="s">
        <v>2</v>
      </c>
      <c r="E52" s="487" t="s">
        <v>318</v>
      </c>
      <c r="F52" s="488" t="s">
        <v>319</v>
      </c>
    </row>
    <row r="53" spans="1:6" ht="12.75">
      <c r="A53" s="477" t="s">
        <v>75</v>
      </c>
      <c r="B53" s="12">
        <v>8</v>
      </c>
      <c r="C53" s="269">
        <v>11</v>
      </c>
      <c r="D53" s="260">
        <f aca="true" t="shared" si="6" ref="D53:D70">SUM(B53:C53)</f>
        <v>19</v>
      </c>
      <c r="E53" s="478">
        <v>1</v>
      </c>
      <c r="F53" s="10">
        <v>9</v>
      </c>
    </row>
    <row r="54" spans="1:6" ht="12.75">
      <c r="A54" s="244" t="s">
        <v>76</v>
      </c>
      <c r="B54" s="12">
        <v>3</v>
      </c>
      <c r="C54" s="269">
        <v>9</v>
      </c>
      <c r="D54" s="260">
        <f t="shared" si="6"/>
        <v>12</v>
      </c>
      <c r="E54" s="478"/>
      <c r="F54" s="10">
        <v>3</v>
      </c>
    </row>
    <row r="55" spans="1:6" ht="12.75">
      <c r="A55" s="244" t="s">
        <v>77</v>
      </c>
      <c r="B55" s="12">
        <v>1</v>
      </c>
      <c r="C55" s="269">
        <v>2</v>
      </c>
      <c r="D55" s="260">
        <f t="shared" si="6"/>
        <v>3</v>
      </c>
      <c r="E55" s="478"/>
      <c r="F55" s="10">
        <v>1</v>
      </c>
    </row>
    <row r="56" spans="1:6" ht="12.75">
      <c r="A56" s="244" t="s">
        <v>78</v>
      </c>
      <c r="B56" s="12">
        <v>5</v>
      </c>
      <c r="C56" s="269">
        <v>17</v>
      </c>
      <c r="D56" s="260">
        <f t="shared" si="6"/>
        <v>22</v>
      </c>
      <c r="E56" s="478"/>
      <c r="F56" s="10">
        <v>7</v>
      </c>
    </row>
    <row r="57" spans="1:6" ht="12.75">
      <c r="A57" s="244" t="s">
        <v>79</v>
      </c>
      <c r="B57" s="12">
        <v>8</v>
      </c>
      <c r="C57" s="269">
        <v>16</v>
      </c>
      <c r="D57" s="260">
        <f t="shared" si="6"/>
        <v>24</v>
      </c>
      <c r="E57" s="478"/>
      <c r="F57" s="10">
        <v>11</v>
      </c>
    </row>
    <row r="58" spans="1:6" ht="12.75">
      <c r="A58" s="244" t="s">
        <v>80</v>
      </c>
      <c r="B58" s="12">
        <v>1</v>
      </c>
      <c r="C58" s="269">
        <v>12</v>
      </c>
      <c r="D58" s="260">
        <f t="shared" si="6"/>
        <v>13</v>
      </c>
      <c r="E58" s="478">
        <v>2</v>
      </c>
      <c r="F58" s="10">
        <v>2</v>
      </c>
    </row>
    <row r="59" spans="1:6" ht="12.75">
      <c r="A59" s="244" t="s">
        <v>81</v>
      </c>
      <c r="B59" s="12">
        <v>1</v>
      </c>
      <c r="C59" s="269">
        <v>10</v>
      </c>
      <c r="D59" s="260">
        <f t="shared" si="6"/>
        <v>11</v>
      </c>
      <c r="E59" s="478"/>
      <c r="F59" s="10">
        <v>2</v>
      </c>
    </row>
    <row r="60" spans="1:6" ht="12.75">
      <c r="A60" s="244" t="s">
        <v>82</v>
      </c>
      <c r="B60" s="12">
        <v>2</v>
      </c>
      <c r="C60" s="269">
        <v>6</v>
      </c>
      <c r="D60" s="260">
        <f t="shared" si="6"/>
        <v>8</v>
      </c>
      <c r="E60" s="478"/>
      <c r="F60" s="10">
        <v>4</v>
      </c>
    </row>
    <row r="61" spans="1:6" ht="12.75">
      <c r="A61" s="244" t="s">
        <v>83</v>
      </c>
      <c r="B61" s="12">
        <v>9</v>
      </c>
      <c r="C61" s="269">
        <v>11</v>
      </c>
      <c r="D61" s="260">
        <f t="shared" si="6"/>
        <v>20</v>
      </c>
      <c r="E61" s="478"/>
      <c r="F61" s="10">
        <v>15</v>
      </c>
    </row>
    <row r="62" spans="1:6" ht="12.75">
      <c r="A62" s="244" t="s">
        <v>84</v>
      </c>
      <c r="B62" s="12">
        <v>8</v>
      </c>
      <c r="C62" s="269">
        <v>23</v>
      </c>
      <c r="D62" s="260">
        <f t="shared" si="6"/>
        <v>31</v>
      </c>
      <c r="E62" s="478"/>
      <c r="F62" s="10">
        <v>14</v>
      </c>
    </row>
    <row r="63" spans="1:6" ht="12.75">
      <c r="A63" s="244" t="s">
        <v>85</v>
      </c>
      <c r="B63" s="12">
        <v>3</v>
      </c>
      <c r="C63" s="269">
        <v>11</v>
      </c>
      <c r="D63" s="260">
        <f t="shared" si="6"/>
        <v>14</v>
      </c>
      <c r="E63" s="478">
        <v>1</v>
      </c>
      <c r="F63" s="10">
        <v>5</v>
      </c>
    </row>
    <row r="64" spans="1:6" ht="12.75">
      <c r="A64" s="244" t="s">
        <v>86</v>
      </c>
      <c r="B64" s="12">
        <v>7</v>
      </c>
      <c r="C64" s="269">
        <v>6</v>
      </c>
      <c r="D64" s="260">
        <f t="shared" si="6"/>
        <v>13</v>
      </c>
      <c r="E64" s="478">
        <v>2</v>
      </c>
      <c r="F64" s="10">
        <v>9</v>
      </c>
    </row>
    <row r="65" spans="1:6" ht="12.75">
      <c r="A65" s="244" t="s">
        <v>87</v>
      </c>
      <c r="B65" s="12">
        <v>8</v>
      </c>
      <c r="C65" s="269">
        <v>15</v>
      </c>
      <c r="D65" s="260">
        <f t="shared" si="6"/>
        <v>23</v>
      </c>
      <c r="E65" s="478">
        <v>1</v>
      </c>
      <c r="F65" s="10">
        <v>9</v>
      </c>
    </row>
    <row r="66" spans="1:6" ht="12.75">
      <c r="A66" s="244" t="s">
        <v>88</v>
      </c>
      <c r="B66" s="12">
        <v>12</v>
      </c>
      <c r="C66" s="269">
        <v>25</v>
      </c>
      <c r="D66" s="260">
        <f t="shared" si="6"/>
        <v>37</v>
      </c>
      <c r="E66" s="478">
        <v>3</v>
      </c>
      <c r="F66" s="10">
        <v>14</v>
      </c>
    </row>
    <row r="67" spans="1:6" ht="12.75">
      <c r="A67" s="244" t="s">
        <v>89</v>
      </c>
      <c r="B67" s="12">
        <v>2</v>
      </c>
      <c r="C67" s="269">
        <v>14</v>
      </c>
      <c r="D67" s="260">
        <f t="shared" si="6"/>
        <v>16</v>
      </c>
      <c r="E67" s="478">
        <v>1</v>
      </c>
      <c r="F67" s="10">
        <v>4</v>
      </c>
    </row>
    <row r="68" spans="1:6" ht="12.75">
      <c r="A68" s="244" t="s">
        <v>90</v>
      </c>
      <c r="B68" s="12">
        <v>3</v>
      </c>
      <c r="C68" s="269">
        <v>5</v>
      </c>
      <c r="D68" s="260">
        <f t="shared" si="6"/>
        <v>8</v>
      </c>
      <c r="E68" s="478"/>
      <c r="F68" s="10">
        <v>3</v>
      </c>
    </row>
    <row r="69" spans="1:6" ht="12.75">
      <c r="A69" s="244" t="s">
        <v>91</v>
      </c>
      <c r="C69" s="269">
        <v>2</v>
      </c>
      <c r="D69" s="260">
        <f t="shared" si="6"/>
        <v>2</v>
      </c>
      <c r="E69" s="479"/>
      <c r="F69" s="235"/>
    </row>
    <row r="70" spans="1:6" ht="12.75">
      <c r="A70" s="23" t="s">
        <v>2</v>
      </c>
      <c r="B70" s="6">
        <f>SUM(B53:B69)</f>
        <v>81</v>
      </c>
      <c r="C70" s="77">
        <f>SUM(C53:C69)</f>
        <v>195</v>
      </c>
      <c r="D70" s="11">
        <f t="shared" si="6"/>
        <v>276</v>
      </c>
      <c r="E70" s="478">
        <f>SUM(E53:E69)</f>
        <v>11</v>
      </c>
      <c r="F70" s="480">
        <f>SUM(F53:F69)</f>
        <v>112</v>
      </c>
    </row>
    <row r="71" spans="1:6" ht="12.75">
      <c r="A71" s="23" t="s">
        <v>3</v>
      </c>
      <c r="B71" s="7">
        <f>B70/D70</f>
        <v>0.29347826086956524</v>
      </c>
      <c r="C71" s="428">
        <f>C70/D70</f>
        <v>0.7065217391304348</v>
      </c>
      <c r="D71" s="26"/>
      <c r="E71" s="481"/>
      <c r="F71" s="235"/>
    </row>
    <row r="72" spans="1:5" ht="12.75">
      <c r="A72" s="39"/>
      <c r="E72" s="271"/>
    </row>
    <row r="73" spans="1:5" ht="12.75">
      <c r="A73" s="21" t="s">
        <v>267</v>
      </c>
      <c r="B73" s="12"/>
      <c r="C73" s="12"/>
      <c r="D73" s="12"/>
      <c r="E73" s="12"/>
    </row>
    <row r="74" spans="1:5" ht="12.75">
      <c r="A74" s="21"/>
      <c r="B74" s="12"/>
      <c r="C74" s="12"/>
      <c r="D74" s="96"/>
      <c r="E74" s="96"/>
    </row>
    <row r="75" spans="1:6" ht="12.75">
      <c r="A75" s="12" t="s">
        <v>0</v>
      </c>
      <c r="B75" s="97" t="s">
        <v>56</v>
      </c>
      <c r="C75" s="97" t="s">
        <v>57</v>
      </c>
      <c r="D75" s="482" t="s">
        <v>157</v>
      </c>
      <c r="E75" s="483" t="s">
        <v>2</v>
      </c>
      <c r="F75" s="235"/>
    </row>
    <row r="76" spans="1:6" ht="12.75">
      <c r="A76" s="244" t="s">
        <v>75</v>
      </c>
      <c r="B76" s="231">
        <v>11</v>
      </c>
      <c r="C76" s="231">
        <v>14</v>
      </c>
      <c r="D76" s="484">
        <v>20</v>
      </c>
      <c r="E76" s="11">
        <f aca="true" t="shared" si="7" ref="E76:E92">SUM(B76:D76)</f>
        <v>45</v>
      </c>
      <c r="F76" s="235"/>
    </row>
    <row r="77" spans="1:6" ht="12.75">
      <c r="A77" s="244" t="s">
        <v>76</v>
      </c>
      <c r="B77" s="231">
        <v>5</v>
      </c>
      <c r="C77" s="231">
        <v>3</v>
      </c>
      <c r="D77" s="484">
        <v>7</v>
      </c>
      <c r="E77" s="11">
        <f t="shared" si="7"/>
        <v>15</v>
      </c>
      <c r="F77" s="235"/>
    </row>
    <row r="78" spans="1:6" ht="12.75">
      <c r="A78" s="244" t="s">
        <v>77</v>
      </c>
      <c r="B78" s="231">
        <v>4</v>
      </c>
      <c r="C78" s="231">
        <v>3</v>
      </c>
      <c r="D78" s="484">
        <v>5</v>
      </c>
      <c r="E78" s="11">
        <f t="shared" si="7"/>
        <v>12</v>
      </c>
      <c r="F78" s="235"/>
    </row>
    <row r="79" spans="1:6" ht="12.75">
      <c r="A79" s="244" t="s">
        <v>78</v>
      </c>
      <c r="B79" s="231">
        <v>9</v>
      </c>
      <c r="C79" s="231">
        <v>3</v>
      </c>
      <c r="D79" s="484">
        <v>8</v>
      </c>
      <c r="E79" s="11">
        <f t="shared" si="7"/>
        <v>20</v>
      </c>
      <c r="F79" s="235"/>
    </row>
    <row r="80" spans="1:6" ht="12.75">
      <c r="A80" s="244" t="s">
        <v>79</v>
      </c>
      <c r="B80" s="231">
        <v>12</v>
      </c>
      <c r="C80" s="231">
        <v>12</v>
      </c>
      <c r="D80" s="484">
        <v>15</v>
      </c>
      <c r="E80" s="11">
        <f t="shared" si="7"/>
        <v>39</v>
      </c>
      <c r="F80" s="235"/>
    </row>
    <row r="81" spans="1:6" ht="12.75">
      <c r="A81" s="244" t="s">
        <v>80</v>
      </c>
      <c r="B81" s="231">
        <v>5</v>
      </c>
      <c r="C81" s="231">
        <v>5</v>
      </c>
      <c r="D81" s="484">
        <v>12</v>
      </c>
      <c r="E81" s="11">
        <f t="shared" si="7"/>
        <v>22</v>
      </c>
      <c r="F81" s="235"/>
    </row>
    <row r="82" spans="1:6" ht="12.75">
      <c r="A82" s="244" t="s">
        <v>81</v>
      </c>
      <c r="B82" s="231">
        <v>15</v>
      </c>
      <c r="C82" s="231">
        <v>15</v>
      </c>
      <c r="D82" s="484">
        <v>14</v>
      </c>
      <c r="E82" s="11">
        <f t="shared" si="7"/>
        <v>44</v>
      </c>
      <c r="F82" s="235"/>
    </row>
    <row r="83" spans="1:6" ht="12.75">
      <c r="A83" s="244" t="s">
        <v>82</v>
      </c>
      <c r="B83" s="231">
        <v>10</v>
      </c>
      <c r="C83" s="231">
        <v>10</v>
      </c>
      <c r="D83" s="484">
        <v>15</v>
      </c>
      <c r="E83" s="11">
        <f t="shared" si="7"/>
        <v>35</v>
      </c>
      <c r="F83" s="235"/>
    </row>
    <row r="84" spans="1:6" ht="12.75">
      <c r="A84" s="244" t="s">
        <v>83</v>
      </c>
      <c r="B84" s="231">
        <v>15</v>
      </c>
      <c r="C84" s="231">
        <v>23</v>
      </c>
      <c r="D84" s="484">
        <v>37</v>
      </c>
      <c r="E84" s="11">
        <f t="shared" si="7"/>
        <v>75</v>
      </c>
      <c r="F84" s="235"/>
    </row>
    <row r="85" spans="1:6" ht="12.75">
      <c r="A85" s="244" t="s">
        <v>84</v>
      </c>
      <c r="B85" s="231">
        <v>14</v>
      </c>
      <c r="C85" s="231">
        <v>14</v>
      </c>
      <c r="D85" s="484">
        <v>35</v>
      </c>
      <c r="E85" s="11">
        <f t="shared" si="7"/>
        <v>63</v>
      </c>
      <c r="F85" s="235"/>
    </row>
    <row r="86" spans="1:6" ht="12.75">
      <c r="A86" s="244" t="s">
        <v>85</v>
      </c>
      <c r="B86" s="231">
        <v>8</v>
      </c>
      <c r="C86" s="231">
        <v>10</v>
      </c>
      <c r="D86" s="484">
        <v>12</v>
      </c>
      <c r="E86" s="11">
        <f t="shared" si="7"/>
        <v>30</v>
      </c>
      <c r="F86" s="235"/>
    </row>
    <row r="87" spans="1:6" ht="12.75">
      <c r="A87" s="244" t="s">
        <v>86</v>
      </c>
      <c r="B87" s="231">
        <v>15</v>
      </c>
      <c r="C87" s="231">
        <v>12</v>
      </c>
      <c r="D87" s="484">
        <v>17</v>
      </c>
      <c r="E87" s="11">
        <f t="shared" si="7"/>
        <v>44</v>
      </c>
      <c r="F87" s="235"/>
    </row>
    <row r="88" spans="1:6" ht="12.75">
      <c r="A88" s="244" t="s">
        <v>87</v>
      </c>
      <c r="B88" s="231">
        <v>12</v>
      </c>
      <c r="C88" s="231">
        <v>18</v>
      </c>
      <c r="D88" s="484">
        <v>18</v>
      </c>
      <c r="E88" s="11">
        <f t="shared" si="7"/>
        <v>48</v>
      </c>
      <c r="F88" s="235"/>
    </row>
    <row r="89" spans="1:6" ht="12.75">
      <c r="A89" s="244" t="s">
        <v>88</v>
      </c>
      <c r="B89" s="231">
        <v>21</v>
      </c>
      <c r="C89" s="231">
        <v>17</v>
      </c>
      <c r="D89" s="484">
        <v>29</v>
      </c>
      <c r="E89" s="11">
        <f t="shared" si="7"/>
        <v>67</v>
      </c>
      <c r="F89" s="235"/>
    </row>
    <row r="90" spans="1:6" ht="12.75">
      <c r="A90" s="244" t="s">
        <v>89</v>
      </c>
      <c r="B90" s="231">
        <v>8</v>
      </c>
      <c r="C90" s="231">
        <v>11</v>
      </c>
      <c r="D90" s="484">
        <v>5</v>
      </c>
      <c r="E90" s="11">
        <f t="shared" si="7"/>
        <v>24</v>
      </c>
      <c r="F90" s="235"/>
    </row>
    <row r="91" spans="1:6" ht="12.75">
      <c r="A91" s="244" t="s">
        <v>90</v>
      </c>
      <c r="B91" s="231">
        <v>1</v>
      </c>
      <c r="C91" s="231">
        <v>2</v>
      </c>
      <c r="D91" s="484">
        <v>4</v>
      </c>
      <c r="E91" s="11">
        <f t="shared" si="7"/>
        <v>7</v>
      </c>
      <c r="F91" s="235"/>
    </row>
    <row r="92" spans="1:6" ht="12.75">
      <c r="A92" s="244" t="s">
        <v>91</v>
      </c>
      <c r="B92" s="231">
        <v>1</v>
      </c>
      <c r="C92" s="231">
        <v>3</v>
      </c>
      <c r="D92" s="484">
        <v>2</v>
      </c>
      <c r="E92" s="11">
        <f t="shared" si="7"/>
        <v>6</v>
      </c>
      <c r="F92" s="235"/>
    </row>
    <row r="93" spans="1:7" ht="12.75">
      <c r="A93" s="23" t="s">
        <v>2</v>
      </c>
      <c r="B93" s="6">
        <f>SUM(B76:B92)</f>
        <v>166</v>
      </c>
      <c r="C93" s="6">
        <f>SUM(C76:C92)</f>
        <v>175</v>
      </c>
      <c r="D93" s="485">
        <f>SUM(D76:D92)</f>
        <v>255</v>
      </c>
      <c r="E93" s="11">
        <f>SUM(E76:E92)</f>
        <v>596</v>
      </c>
      <c r="F93" s="235"/>
      <c r="G93" s="235"/>
    </row>
    <row r="94" spans="1:6" ht="12.75">
      <c r="A94" s="215" t="s">
        <v>39</v>
      </c>
      <c r="B94" s="117">
        <f>B93/E93</f>
        <v>0.2785234899328859</v>
      </c>
      <c r="C94" s="428">
        <f>C93/E93</f>
        <v>0.2936241610738255</v>
      </c>
      <c r="D94" s="486">
        <f>(D93/E93)</f>
        <v>0.4278523489932886</v>
      </c>
      <c r="E94" s="127"/>
      <c r="F94" s="235"/>
    </row>
    <row r="95" spans="2:5" ht="12.75">
      <c r="B95" s="271"/>
      <c r="D95" s="271"/>
      <c r="E95" s="271"/>
    </row>
  </sheetData>
  <mergeCells count="4">
    <mergeCell ref="A1:K1"/>
    <mergeCell ref="B5:D5"/>
    <mergeCell ref="E5:G5"/>
    <mergeCell ref="H5:J5"/>
  </mergeCells>
  <printOptions horizontalCentered="1" verticalCentered="1"/>
  <pageMargins left="0.75" right="0.75" top="1" bottom="1" header="0.5" footer="0.5"/>
  <pageSetup horizontalDpi="600" verticalDpi="600" orientation="landscape" scale="73" r:id="rId1"/>
  <headerFooter alignWithMargins="0">
    <oddHeader>&amp;C&amp;"Arial Black,Regular"2006 Annual Survey Results</oddHeader>
    <oddFooter>&amp;L&amp;"Arial Black,Regular"&amp;9Note: Percentages may not equal 100 because of rounding.&amp;C&amp;"Arial Black,Regular"&amp;9&amp;D&amp;R&amp;"Arial Black,Regular"&amp;9Retirements/&amp;P of &amp;N</oddFoot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workbookViewId="0" topLeftCell="A1">
      <pane ySplit="1" topLeftCell="BM5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57421875" style="12" customWidth="1"/>
    <col min="2" max="2" width="10.421875" style="12" customWidth="1"/>
    <col min="3" max="3" width="11.28125" style="12" customWidth="1"/>
    <col min="4" max="4" width="13.00390625" style="12" customWidth="1"/>
    <col min="5" max="5" width="13.57421875" style="12" customWidth="1"/>
    <col min="6" max="6" width="11.57421875" style="12" customWidth="1"/>
    <col min="7" max="7" width="12.7109375" style="12" customWidth="1"/>
    <col min="8" max="8" width="12.28125" style="12" customWidth="1"/>
    <col min="9" max="9" width="9.7109375" style="12" customWidth="1"/>
    <col min="10" max="16384" width="9.140625" style="12" customWidth="1"/>
  </cols>
  <sheetData>
    <row r="1" spans="1:11" ht="15.75">
      <c r="A1" s="85" t="s">
        <v>226</v>
      </c>
      <c r="B1" s="86"/>
      <c r="C1" s="86"/>
      <c r="D1" s="86"/>
      <c r="E1" s="86"/>
      <c r="F1" s="86"/>
      <c r="G1" s="86"/>
      <c r="H1" s="86"/>
      <c r="I1" s="86"/>
      <c r="J1" s="86"/>
      <c r="K1" s="200"/>
    </row>
    <row r="2" spans="1:7" ht="12.75">
      <c r="A2" s="21" t="s">
        <v>282</v>
      </c>
      <c r="D2" s="96"/>
      <c r="E2" s="96"/>
      <c r="F2" s="96"/>
      <c r="G2" s="96"/>
    </row>
    <row r="3" spans="1:8" ht="12.75">
      <c r="A3" s="6" t="s">
        <v>281</v>
      </c>
      <c r="B3" s="489" t="s">
        <v>26</v>
      </c>
      <c r="C3" s="171"/>
      <c r="D3" s="412" t="s">
        <v>28</v>
      </c>
      <c r="E3" s="410"/>
      <c r="F3" s="412" t="s">
        <v>137</v>
      </c>
      <c r="G3" s="413"/>
      <c r="H3" s="63"/>
    </row>
    <row r="4" spans="1:9" ht="25.5">
      <c r="A4" s="12" t="s">
        <v>0</v>
      </c>
      <c r="B4" s="158" t="s">
        <v>27</v>
      </c>
      <c r="C4" s="132" t="s">
        <v>136</v>
      </c>
      <c r="D4" s="490" t="s">
        <v>27</v>
      </c>
      <c r="E4" s="491" t="s">
        <v>136</v>
      </c>
      <c r="F4" s="417" t="s">
        <v>27</v>
      </c>
      <c r="G4" s="438" t="s">
        <v>136</v>
      </c>
      <c r="H4" s="391" t="s">
        <v>2</v>
      </c>
      <c r="I4" s="100"/>
    </row>
    <row r="5" spans="1:8" ht="12.75">
      <c r="A5" s="99" t="s">
        <v>75</v>
      </c>
      <c r="C5" s="47"/>
      <c r="D5" s="492">
        <v>14</v>
      </c>
      <c r="E5" s="493"/>
      <c r="F5" s="420">
        <v>1</v>
      </c>
      <c r="G5" s="199"/>
      <c r="H5" s="10">
        <f>SUM(B5:G5)</f>
        <v>15</v>
      </c>
    </row>
    <row r="6" spans="1:8" ht="12.75">
      <c r="A6" s="99" t="s">
        <v>76</v>
      </c>
      <c r="C6" s="47"/>
      <c r="D6" s="492">
        <v>4</v>
      </c>
      <c r="E6" s="493"/>
      <c r="F6" s="420">
        <v>5</v>
      </c>
      <c r="G6" s="199"/>
      <c r="H6" s="10">
        <f aca="true" t="shared" si="0" ref="H6:H21">SUM(B6:G6)</f>
        <v>9</v>
      </c>
    </row>
    <row r="7" spans="1:8" ht="12.75">
      <c r="A7" s="99" t="s">
        <v>77</v>
      </c>
      <c r="C7" s="47">
        <v>1</v>
      </c>
      <c r="D7" s="492">
        <v>2</v>
      </c>
      <c r="E7" s="493"/>
      <c r="F7" s="420"/>
      <c r="G7" s="199"/>
      <c r="H7" s="10">
        <f t="shared" si="0"/>
        <v>3</v>
      </c>
    </row>
    <row r="8" spans="1:8" ht="12.75">
      <c r="A8" s="99" t="s">
        <v>78</v>
      </c>
      <c r="C8" s="47">
        <v>2</v>
      </c>
      <c r="D8" s="492">
        <v>27</v>
      </c>
      <c r="E8" s="493"/>
      <c r="F8" s="420">
        <v>2</v>
      </c>
      <c r="G8" s="199"/>
      <c r="H8" s="10">
        <f t="shared" si="0"/>
        <v>31</v>
      </c>
    </row>
    <row r="9" spans="1:8" ht="12.75">
      <c r="A9" s="99" t="s">
        <v>79</v>
      </c>
      <c r="B9" s="12">
        <v>4</v>
      </c>
      <c r="C9" s="47">
        <v>1</v>
      </c>
      <c r="D9" s="492">
        <v>15</v>
      </c>
      <c r="E9" s="493"/>
      <c r="F9" s="420">
        <v>2</v>
      </c>
      <c r="G9" s="199"/>
      <c r="H9" s="10">
        <f>SUM(B9:G9)</f>
        <v>22</v>
      </c>
    </row>
    <row r="10" spans="1:8" ht="12.75">
      <c r="A10" s="99" t="s">
        <v>80</v>
      </c>
      <c r="C10" s="47">
        <v>2</v>
      </c>
      <c r="D10" s="492">
        <v>9</v>
      </c>
      <c r="E10" s="493"/>
      <c r="F10" s="420">
        <v>1</v>
      </c>
      <c r="G10" s="199"/>
      <c r="H10" s="10">
        <f t="shared" si="0"/>
        <v>12</v>
      </c>
    </row>
    <row r="11" spans="1:8" ht="12.75">
      <c r="A11" s="99" t="s">
        <v>81</v>
      </c>
      <c r="B11" s="12">
        <v>2</v>
      </c>
      <c r="C11" s="47"/>
      <c r="D11" s="492">
        <v>24</v>
      </c>
      <c r="E11" s="493"/>
      <c r="F11" s="420">
        <v>4</v>
      </c>
      <c r="G11" s="199"/>
      <c r="H11" s="10">
        <f t="shared" si="0"/>
        <v>30</v>
      </c>
    </row>
    <row r="12" spans="1:8" ht="12.75">
      <c r="A12" s="99" t="s">
        <v>82</v>
      </c>
      <c r="B12" s="12">
        <v>4</v>
      </c>
      <c r="C12" s="47">
        <v>1</v>
      </c>
      <c r="D12" s="492">
        <v>2</v>
      </c>
      <c r="E12" s="493"/>
      <c r="F12" s="420"/>
      <c r="G12" s="199"/>
      <c r="H12" s="10">
        <f t="shared" si="0"/>
        <v>7</v>
      </c>
    </row>
    <row r="13" spans="1:8" ht="12.75">
      <c r="A13" s="99" t="s">
        <v>83</v>
      </c>
      <c r="B13" s="12">
        <v>5</v>
      </c>
      <c r="C13" s="47"/>
      <c r="D13" s="492">
        <v>19</v>
      </c>
      <c r="E13" s="493"/>
      <c r="F13" s="420">
        <v>1</v>
      </c>
      <c r="G13" s="199"/>
      <c r="H13" s="10">
        <f t="shared" si="0"/>
        <v>25</v>
      </c>
    </row>
    <row r="14" spans="1:8" ht="12.75">
      <c r="A14" s="99" t="s">
        <v>84</v>
      </c>
      <c r="B14" s="12">
        <v>6</v>
      </c>
      <c r="C14" s="47">
        <v>3</v>
      </c>
      <c r="D14" s="492">
        <v>9</v>
      </c>
      <c r="E14" s="493"/>
      <c r="F14" s="420">
        <v>6</v>
      </c>
      <c r="G14" s="199"/>
      <c r="H14" s="10">
        <f t="shared" si="0"/>
        <v>24</v>
      </c>
    </row>
    <row r="15" spans="1:8" ht="12.75">
      <c r="A15" s="99" t="s">
        <v>85</v>
      </c>
      <c r="B15" s="12">
        <v>2</v>
      </c>
      <c r="C15" s="47">
        <v>1</v>
      </c>
      <c r="D15" s="492">
        <v>6</v>
      </c>
      <c r="E15" s="493"/>
      <c r="F15" s="420"/>
      <c r="G15" s="199"/>
      <c r="H15" s="10">
        <f t="shared" si="0"/>
        <v>9</v>
      </c>
    </row>
    <row r="16" spans="1:8" ht="12.75">
      <c r="A16" s="99" t="s">
        <v>86</v>
      </c>
      <c r="B16" s="12">
        <v>2</v>
      </c>
      <c r="C16" s="47">
        <v>1</v>
      </c>
      <c r="D16" s="492">
        <v>7</v>
      </c>
      <c r="E16" s="493"/>
      <c r="F16" s="420"/>
      <c r="G16" s="199"/>
      <c r="H16" s="10">
        <f t="shared" si="0"/>
        <v>10</v>
      </c>
    </row>
    <row r="17" spans="1:8" ht="12.75">
      <c r="A17" s="99" t="s">
        <v>87</v>
      </c>
      <c r="B17" s="12">
        <v>5</v>
      </c>
      <c r="C17" s="47">
        <v>2</v>
      </c>
      <c r="D17" s="492">
        <v>10</v>
      </c>
      <c r="E17" s="493">
        <v>2</v>
      </c>
      <c r="F17" s="420"/>
      <c r="G17" s="199"/>
      <c r="H17" s="10">
        <f t="shared" si="0"/>
        <v>19</v>
      </c>
    </row>
    <row r="18" spans="1:8" ht="12.75">
      <c r="A18" s="99" t="s">
        <v>88</v>
      </c>
      <c r="B18" s="12">
        <v>7</v>
      </c>
      <c r="C18" s="47">
        <v>5</v>
      </c>
      <c r="D18" s="492">
        <v>35</v>
      </c>
      <c r="E18" s="493">
        <v>1</v>
      </c>
      <c r="F18" s="420"/>
      <c r="G18" s="199"/>
      <c r="H18" s="10">
        <f t="shared" si="0"/>
        <v>48</v>
      </c>
    </row>
    <row r="19" spans="1:8" ht="12.75">
      <c r="A19" s="99" t="s">
        <v>89</v>
      </c>
      <c r="B19" s="12">
        <v>1</v>
      </c>
      <c r="C19" s="47">
        <v>2</v>
      </c>
      <c r="D19" s="492">
        <v>9</v>
      </c>
      <c r="E19" s="493"/>
      <c r="F19" s="420">
        <v>1</v>
      </c>
      <c r="G19" s="199"/>
      <c r="H19" s="10">
        <f t="shared" si="0"/>
        <v>13</v>
      </c>
    </row>
    <row r="20" spans="1:8" ht="12.75">
      <c r="A20" s="99" t="s">
        <v>90</v>
      </c>
      <c r="C20" s="47"/>
      <c r="D20" s="492">
        <v>5</v>
      </c>
      <c r="E20" s="493"/>
      <c r="F20" s="420"/>
      <c r="G20" s="199"/>
      <c r="H20" s="10">
        <f t="shared" si="0"/>
        <v>5</v>
      </c>
    </row>
    <row r="21" spans="1:8" ht="12.75">
      <c r="A21" s="99" t="s">
        <v>91</v>
      </c>
      <c r="C21" s="47"/>
      <c r="D21" s="492">
        <v>1</v>
      </c>
      <c r="E21" s="493"/>
      <c r="F21" s="420"/>
      <c r="G21" s="199"/>
      <c r="H21" s="10">
        <f t="shared" si="0"/>
        <v>1</v>
      </c>
    </row>
    <row r="22" spans="1:8" ht="12.75">
      <c r="A22" s="23" t="s">
        <v>2</v>
      </c>
      <c r="B22" s="6">
        <f>SUM(B5:B21)</f>
        <v>38</v>
      </c>
      <c r="C22" s="77">
        <f>SUM(C5:C21)</f>
        <v>21</v>
      </c>
      <c r="D22" s="494">
        <f>SUM(D5:D21)</f>
        <v>198</v>
      </c>
      <c r="E22" s="495">
        <f>SUM(E5:E21)</f>
        <v>3</v>
      </c>
      <c r="F22" s="270">
        <f>SUM(F5:F21)</f>
        <v>23</v>
      </c>
      <c r="G22" s="496"/>
      <c r="H22" s="10">
        <f>SUM(H5:H21)</f>
        <v>283</v>
      </c>
    </row>
    <row r="23" spans="1:8" ht="12.75">
      <c r="A23" s="23" t="s">
        <v>3</v>
      </c>
      <c r="B23" s="7">
        <f>B22/H22</f>
        <v>0.13427561837455831</v>
      </c>
      <c r="C23" s="428">
        <f>C22/H22</f>
        <v>0.07420494699646643</v>
      </c>
      <c r="D23" s="497">
        <f>D22/H22</f>
        <v>0.6996466431095406</v>
      </c>
      <c r="E23" s="498">
        <f>E22/H22</f>
        <v>0.01060070671378092</v>
      </c>
      <c r="F23" s="187">
        <f>F22/H22</f>
        <v>0.0812720848056537</v>
      </c>
      <c r="G23" s="429"/>
      <c r="H23" s="10"/>
    </row>
    <row r="24" spans="4:7" ht="12.75">
      <c r="D24" s="54"/>
      <c r="E24" s="54"/>
      <c r="F24" s="54"/>
      <c r="G24" s="54"/>
    </row>
    <row r="25" ht="12.75">
      <c r="A25" s="21" t="s">
        <v>320</v>
      </c>
    </row>
    <row r="26" spans="1:11" ht="25.5">
      <c r="A26" s="12" t="s">
        <v>0</v>
      </c>
      <c r="B26" s="158" t="s">
        <v>131</v>
      </c>
      <c r="C26" s="158" t="s">
        <v>134</v>
      </c>
      <c r="D26" s="158" t="s">
        <v>44</v>
      </c>
      <c r="E26" s="158" t="s">
        <v>227</v>
      </c>
      <c r="F26" s="158" t="s">
        <v>135</v>
      </c>
      <c r="G26" s="158" t="s">
        <v>32</v>
      </c>
      <c r="H26" s="158" t="s">
        <v>31</v>
      </c>
      <c r="I26" s="158" t="s">
        <v>33</v>
      </c>
      <c r="J26" s="158" t="s">
        <v>14</v>
      </c>
      <c r="K26" s="158" t="s">
        <v>2</v>
      </c>
    </row>
    <row r="27" spans="1:11" ht="12.75">
      <c r="A27" s="99" t="s">
        <v>75</v>
      </c>
      <c r="D27" s="12">
        <v>4</v>
      </c>
      <c r="E27" s="12">
        <v>2</v>
      </c>
      <c r="F27" s="12">
        <v>1</v>
      </c>
      <c r="G27" s="12">
        <v>2</v>
      </c>
      <c r="J27" s="12">
        <v>6</v>
      </c>
      <c r="K27" s="6">
        <f>SUM(B27:J27)</f>
        <v>15</v>
      </c>
    </row>
    <row r="28" spans="1:11" ht="12.75">
      <c r="A28" s="99" t="s">
        <v>76</v>
      </c>
      <c r="C28" s="12">
        <v>1</v>
      </c>
      <c r="E28" s="12">
        <v>1</v>
      </c>
      <c r="F28" s="12">
        <v>4</v>
      </c>
      <c r="G28" s="12">
        <v>1</v>
      </c>
      <c r="J28" s="12">
        <v>2</v>
      </c>
      <c r="K28" s="6">
        <f aca="true" t="shared" si="1" ref="K28:K43">SUM(B28:J28)</f>
        <v>9</v>
      </c>
    </row>
    <row r="29" spans="1:11" ht="12.75">
      <c r="A29" s="99" t="s">
        <v>77</v>
      </c>
      <c r="D29" s="12">
        <v>2</v>
      </c>
      <c r="F29" s="12">
        <v>1</v>
      </c>
      <c r="K29" s="6">
        <f t="shared" si="1"/>
        <v>3</v>
      </c>
    </row>
    <row r="30" spans="1:11" ht="12.75">
      <c r="A30" s="99" t="s">
        <v>78</v>
      </c>
      <c r="C30" s="12">
        <v>1</v>
      </c>
      <c r="D30" s="12">
        <v>3</v>
      </c>
      <c r="E30" s="12">
        <v>2</v>
      </c>
      <c r="F30" s="12">
        <v>2</v>
      </c>
      <c r="G30" s="12">
        <v>5</v>
      </c>
      <c r="H30" s="12">
        <v>3</v>
      </c>
      <c r="J30" s="12">
        <v>8</v>
      </c>
      <c r="K30" s="6">
        <f t="shared" si="1"/>
        <v>24</v>
      </c>
    </row>
    <row r="31" spans="1:11" ht="12.75">
      <c r="A31" s="99" t="s">
        <v>79</v>
      </c>
      <c r="D31" s="12">
        <v>3</v>
      </c>
      <c r="E31" s="12">
        <v>5</v>
      </c>
      <c r="F31" s="12">
        <v>5</v>
      </c>
      <c r="G31" s="12">
        <v>1</v>
      </c>
      <c r="H31" s="12">
        <v>3</v>
      </c>
      <c r="J31" s="12">
        <v>5</v>
      </c>
      <c r="K31" s="6">
        <f t="shared" si="1"/>
        <v>22</v>
      </c>
    </row>
    <row r="32" spans="1:11" ht="12.75">
      <c r="A32" s="99" t="s">
        <v>80</v>
      </c>
      <c r="B32" s="12">
        <v>1</v>
      </c>
      <c r="C32" s="12">
        <v>2</v>
      </c>
      <c r="D32" s="12">
        <v>1</v>
      </c>
      <c r="E32" s="12">
        <v>2</v>
      </c>
      <c r="F32" s="12">
        <v>4</v>
      </c>
      <c r="H32" s="12">
        <v>1</v>
      </c>
      <c r="I32" s="12">
        <v>1</v>
      </c>
      <c r="K32" s="6">
        <f t="shared" si="1"/>
        <v>12</v>
      </c>
    </row>
    <row r="33" spans="1:11" ht="12.75">
      <c r="A33" s="99" t="s">
        <v>81</v>
      </c>
      <c r="C33" s="12">
        <v>2</v>
      </c>
      <c r="D33" s="12">
        <v>3</v>
      </c>
      <c r="E33" s="12">
        <v>1</v>
      </c>
      <c r="F33" s="12">
        <v>3</v>
      </c>
      <c r="G33" s="12">
        <v>3</v>
      </c>
      <c r="J33" s="12">
        <v>18</v>
      </c>
      <c r="K33" s="6">
        <f t="shared" si="1"/>
        <v>30</v>
      </c>
    </row>
    <row r="34" spans="1:11" ht="12.75">
      <c r="A34" s="99" t="s">
        <v>82</v>
      </c>
      <c r="C34" s="12">
        <v>2</v>
      </c>
      <c r="H34" s="12">
        <v>3</v>
      </c>
      <c r="J34" s="12">
        <v>2</v>
      </c>
      <c r="K34" s="6">
        <f t="shared" si="1"/>
        <v>7</v>
      </c>
    </row>
    <row r="35" spans="1:11" ht="12.75">
      <c r="A35" s="99" t="s">
        <v>83</v>
      </c>
      <c r="C35" s="12">
        <v>2</v>
      </c>
      <c r="D35" s="12">
        <v>2</v>
      </c>
      <c r="E35" s="12">
        <v>2</v>
      </c>
      <c r="F35" s="12">
        <v>2</v>
      </c>
      <c r="G35" s="12">
        <v>7</v>
      </c>
      <c r="H35" s="12">
        <v>2</v>
      </c>
      <c r="J35" s="12">
        <v>8</v>
      </c>
      <c r="K35" s="6">
        <f t="shared" si="1"/>
        <v>25</v>
      </c>
    </row>
    <row r="36" spans="1:11" ht="12.75">
      <c r="A36" s="99" t="s">
        <v>84</v>
      </c>
      <c r="B36" s="12">
        <v>1</v>
      </c>
      <c r="C36" s="12">
        <v>7</v>
      </c>
      <c r="D36" s="12">
        <v>3</v>
      </c>
      <c r="E36" s="12">
        <v>2</v>
      </c>
      <c r="F36" s="12">
        <v>4</v>
      </c>
      <c r="H36" s="12">
        <v>2</v>
      </c>
      <c r="I36" s="12">
        <v>1</v>
      </c>
      <c r="J36" s="12">
        <v>3</v>
      </c>
      <c r="K36" s="6">
        <f t="shared" si="1"/>
        <v>23</v>
      </c>
    </row>
    <row r="37" spans="1:11" ht="12.75">
      <c r="A37" s="99" t="s">
        <v>85</v>
      </c>
      <c r="F37" s="12">
        <v>1</v>
      </c>
      <c r="G37" s="12">
        <v>2</v>
      </c>
      <c r="H37" s="12">
        <v>1</v>
      </c>
      <c r="I37" s="12">
        <v>1</v>
      </c>
      <c r="J37" s="12">
        <v>4</v>
      </c>
      <c r="K37" s="6">
        <f t="shared" si="1"/>
        <v>9</v>
      </c>
    </row>
    <row r="38" spans="1:11" ht="12.75">
      <c r="A38" s="99" t="s">
        <v>86</v>
      </c>
      <c r="C38" s="12">
        <v>2</v>
      </c>
      <c r="D38" s="12">
        <v>1</v>
      </c>
      <c r="E38" s="12">
        <v>1</v>
      </c>
      <c r="F38" s="12">
        <v>2</v>
      </c>
      <c r="G38" s="12">
        <v>4</v>
      </c>
      <c r="H38" s="12">
        <v>1</v>
      </c>
      <c r="J38" s="12">
        <v>2</v>
      </c>
      <c r="K38" s="6">
        <f t="shared" si="1"/>
        <v>13</v>
      </c>
    </row>
    <row r="39" spans="1:11" ht="12.75">
      <c r="A39" s="99" t="s">
        <v>87</v>
      </c>
      <c r="B39" s="12">
        <v>1</v>
      </c>
      <c r="C39" s="12">
        <v>5</v>
      </c>
      <c r="D39" s="12">
        <v>3</v>
      </c>
      <c r="E39" s="12">
        <v>1</v>
      </c>
      <c r="F39" s="12">
        <v>6</v>
      </c>
      <c r="G39" s="12">
        <v>1</v>
      </c>
      <c r="H39" s="12">
        <v>2</v>
      </c>
      <c r="K39" s="6">
        <f t="shared" si="1"/>
        <v>19</v>
      </c>
    </row>
    <row r="40" spans="1:11" ht="12.75">
      <c r="A40" s="99" t="s">
        <v>88</v>
      </c>
      <c r="B40" s="12">
        <v>1</v>
      </c>
      <c r="C40" s="12">
        <v>12</v>
      </c>
      <c r="D40" s="12">
        <v>7</v>
      </c>
      <c r="E40" s="12">
        <v>8</v>
      </c>
      <c r="F40" s="12">
        <v>5</v>
      </c>
      <c r="G40" s="12">
        <v>8</v>
      </c>
      <c r="H40" s="12">
        <v>3</v>
      </c>
      <c r="J40" s="12">
        <v>4</v>
      </c>
      <c r="K40" s="6">
        <f t="shared" si="1"/>
        <v>48</v>
      </c>
    </row>
    <row r="41" spans="1:11" ht="12.75">
      <c r="A41" s="99" t="s">
        <v>89</v>
      </c>
      <c r="B41" s="12">
        <v>1</v>
      </c>
      <c r="C41" s="12">
        <v>5</v>
      </c>
      <c r="D41" s="12">
        <v>1</v>
      </c>
      <c r="F41" s="12">
        <v>1</v>
      </c>
      <c r="G41" s="12">
        <v>1</v>
      </c>
      <c r="H41" s="12">
        <v>2</v>
      </c>
      <c r="J41" s="12">
        <v>2</v>
      </c>
      <c r="K41" s="6">
        <f t="shared" si="1"/>
        <v>13</v>
      </c>
    </row>
    <row r="42" spans="1:11" ht="12.75">
      <c r="A42" s="99" t="s">
        <v>90</v>
      </c>
      <c r="C42" s="12">
        <v>1</v>
      </c>
      <c r="D42" s="12">
        <v>1</v>
      </c>
      <c r="E42" s="12">
        <v>1</v>
      </c>
      <c r="F42" s="12">
        <v>1</v>
      </c>
      <c r="H42" s="12">
        <v>1</v>
      </c>
      <c r="K42" s="6">
        <f t="shared" si="1"/>
        <v>5</v>
      </c>
    </row>
    <row r="43" spans="1:11" ht="12.75">
      <c r="A43" s="99" t="s">
        <v>91</v>
      </c>
      <c r="E43" s="12">
        <v>1</v>
      </c>
      <c r="F43" s="12">
        <v>1</v>
      </c>
      <c r="K43" s="6">
        <f t="shared" si="1"/>
        <v>2</v>
      </c>
    </row>
    <row r="44" spans="1:11" ht="12.75">
      <c r="A44" s="23" t="s">
        <v>2</v>
      </c>
      <c r="B44" s="6">
        <f>SUM(B27:B43)</f>
        <v>5</v>
      </c>
      <c r="C44" s="6">
        <f aca="true" t="shared" si="2" ref="C44:I44">SUM(C27:C43)</f>
        <v>42</v>
      </c>
      <c r="D44" s="6">
        <f t="shared" si="2"/>
        <v>34</v>
      </c>
      <c r="E44" s="6">
        <f t="shared" si="2"/>
        <v>29</v>
      </c>
      <c r="F44" s="6">
        <f t="shared" si="2"/>
        <v>43</v>
      </c>
      <c r="G44" s="6">
        <f t="shared" si="2"/>
        <v>35</v>
      </c>
      <c r="H44" s="6">
        <f t="shared" si="2"/>
        <v>24</v>
      </c>
      <c r="I44" s="6">
        <f t="shared" si="2"/>
        <v>3</v>
      </c>
      <c r="J44" s="6">
        <f>SUM(J27:J43)</f>
        <v>64</v>
      </c>
      <c r="K44" s="6">
        <f>SUM(K27:K43)</f>
        <v>279</v>
      </c>
    </row>
    <row r="45" spans="1:10" ht="12.75">
      <c r="A45" s="23" t="s">
        <v>3</v>
      </c>
      <c r="B45" s="7">
        <f>B44/K44</f>
        <v>0.017921146953405017</v>
      </c>
      <c r="C45" s="7">
        <f>C44/K44</f>
        <v>0.15053763440860216</v>
      </c>
      <c r="D45" s="7">
        <f>D44/K44</f>
        <v>0.12186379928315412</v>
      </c>
      <c r="E45" s="7">
        <f>E44/K44</f>
        <v>0.1039426523297491</v>
      </c>
      <c r="F45" s="7">
        <f>F44/K44</f>
        <v>0.15412186379928317</v>
      </c>
      <c r="G45" s="7">
        <f>G44/K44</f>
        <v>0.12544802867383512</v>
      </c>
      <c r="H45" s="7">
        <f>H44/K44</f>
        <v>0.08602150537634409</v>
      </c>
      <c r="I45" s="7">
        <f>I44/K44</f>
        <v>0.010752688172043012</v>
      </c>
      <c r="J45" s="7">
        <f>J44/K44</f>
        <v>0.22939068100358423</v>
      </c>
    </row>
    <row r="47" spans="1:8" ht="12.75">
      <c r="A47" s="21" t="s">
        <v>278</v>
      </c>
      <c r="B47" s="100"/>
      <c r="C47" s="100"/>
      <c r="D47" s="100"/>
      <c r="E47" s="100"/>
      <c r="F47" s="100"/>
      <c r="G47" s="100"/>
      <c r="H47" s="100"/>
    </row>
    <row r="48" spans="1:8" ht="12.75">
      <c r="A48" s="21"/>
      <c r="B48" s="100"/>
      <c r="C48" s="100"/>
      <c r="D48" s="100"/>
      <c r="E48" s="100"/>
      <c r="F48" s="100"/>
      <c r="G48" s="100"/>
      <c r="H48" s="100"/>
    </row>
    <row r="49" spans="1:9" ht="38.25">
      <c r="A49" s="12" t="s">
        <v>0</v>
      </c>
      <c r="B49" s="158" t="s">
        <v>228</v>
      </c>
      <c r="C49" s="158" t="s">
        <v>321</v>
      </c>
      <c r="D49" s="158" t="s">
        <v>229</v>
      </c>
      <c r="E49" s="158" t="s">
        <v>322</v>
      </c>
      <c r="F49" s="158" t="s">
        <v>323</v>
      </c>
      <c r="G49" s="158" t="s">
        <v>31</v>
      </c>
      <c r="H49" s="158" t="s">
        <v>14</v>
      </c>
      <c r="I49" s="158" t="s">
        <v>2</v>
      </c>
    </row>
    <row r="50" spans="1:9" ht="12.75">
      <c r="A50" s="99" t="s">
        <v>75</v>
      </c>
      <c r="B50" s="12">
        <v>4</v>
      </c>
      <c r="D50" s="12">
        <v>1</v>
      </c>
      <c r="E50" s="12">
        <v>1</v>
      </c>
      <c r="F50" s="12">
        <v>1</v>
      </c>
      <c r="G50" s="12">
        <v>1</v>
      </c>
      <c r="H50" s="12">
        <v>6</v>
      </c>
      <c r="I50" s="6">
        <f>SUM(B50:H50)</f>
        <v>14</v>
      </c>
    </row>
    <row r="51" spans="1:9" ht="12.75">
      <c r="A51" s="99" t="s">
        <v>76</v>
      </c>
      <c r="B51" s="12">
        <v>6</v>
      </c>
      <c r="E51" s="12">
        <v>1</v>
      </c>
      <c r="F51" s="12">
        <v>1</v>
      </c>
      <c r="I51" s="6">
        <f>SUM(B51:H51)</f>
        <v>8</v>
      </c>
    </row>
    <row r="52" spans="1:9" ht="12.75">
      <c r="A52" s="99" t="s">
        <v>77</v>
      </c>
      <c r="B52" s="12">
        <v>1</v>
      </c>
      <c r="E52" s="12">
        <v>1</v>
      </c>
      <c r="F52" s="12">
        <v>3</v>
      </c>
      <c r="G52" s="12">
        <v>1</v>
      </c>
      <c r="I52" s="6">
        <f>SUM(B52:H52)</f>
        <v>6</v>
      </c>
    </row>
    <row r="53" spans="1:9" ht="12.75">
      <c r="A53" s="99" t="s">
        <v>78</v>
      </c>
      <c r="B53" s="12">
        <v>7</v>
      </c>
      <c r="D53" s="12">
        <v>2</v>
      </c>
      <c r="E53" s="12">
        <v>5</v>
      </c>
      <c r="F53" s="12">
        <v>2</v>
      </c>
      <c r="G53" s="12">
        <v>6</v>
      </c>
      <c r="H53" s="12">
        <v>1</v>
      </c>
      <c r="I53" s="6">
        <f aca="true" t="shared" si="3" ref="I53:I67">SUM(B53:H53)</f>
        <v>23</v>
      </c>
    </row>
    <row r="54" spans="1:9" ht="12.75">
      <c r="A54" s="99" t="s">
        <v>79</v>
      </c>
      <c r="B54" s="12">
        <v>4</v>
      </c>
      <c r="D54" s="12">
        <v>2</v>
      </c>
      <c r="E54" s="12">
        <v>1</v>
      </c>
      <c r="G54" s="12">
        <v>10</v>
      </c>
      <c r="H54" s="12">
        <v>3</v>
      </c>
      <c r="I54" s="6">
        <f t="shared" si="3"/>
        <v>20</v>
      </c>
    </row>
    <row r="55" spans="1:9" ht="12.75">
      <c r="A55" s="99" t="s">
        <v>80</v>
      </c>
      <c r="B55" s="12">
        <v>2</v>
      </c>
      <c r="D55" s="12">
        <v>3</v>
      </c>
      <c r="G55" s="12">
        <v>1</v>
      </c>
      <c r="H55" s="12">
        <v>6</v>
      </c>
      <c r="I55" s="6">
        <f>SUM(B55:H55)</f>
        <v>12</v>
      </c>
    </row>
    <row r="56" spans="1:9" ht="12.75">
      <c r="A56" s="99" t="s">
        <v>81</v>
      </c>
      <c r="B56" s="12">
        <v>3</v>
      </c>
      <c r="E56" s="12">
        <v>1</v>
      </c>
      <c r="F56" s="12">
        <v>3</v>
      </c>
      <c r="G56" s="12">
        <v>16</v>
      </c>
      <c r="H56" s="12">
        <v>9</v>
      </c>
      <c r="I56" s="6">
        <f t="shared" si="3"/>
        <v>32</v>
      </c>
    </row>
    <row r="57" spans="1:9" ht="12.75">
      <c r="A57" s="99" t="s">
        <v>82</v>
      </c>
      <c r="C57" s="12">
        <v>1</v>
      </c>
      <c r="E57" s="12">
        <v>2</v>
      </c>
      <c r="F57" s="12">
        <v>1</v>
      </c>
      <c r="G57" s="12">
        <v>3</v>
      </c>
      <c r="I57" s="6">
        <f t="shared" si="3"/>
        <v>7</v>
      </c>
    </row>
    <row r="58" spans="1:9" ht="12.75">
      <c r="A58" s="99" t="s">
        <v>83</v>
      </c>
      <c r="B58" s="12">
        <v>10</v>
      </c>
      <c r="C58" s="12">
        <v>1</v>
      </c>
      <c r="D58" s="12">
        <v>1</v>
      </c>
      <c r="E58" s="12">
        <v>5</v>
      </c>
      <c r="F58" s="12">
        <v>4</v>
      </c>
      <c r="G58" s="12">
        <v>1</v>
      </c>
      <c r="H58" s="12">
        <v>3</v>
      </c>
      <c r="I58" s="6">
        <f t="shared" si="3"/>
        <v>25</v>
      </c>
    </row>
    <row r="59" spans="1:9" ht="12.75">
      <c r="A59" s="99" t="s">
        <v>84</v>
      </c>
      <c r="B59" s="12">
        <v>8</v>
      </c>
      <c r="C59" s="12">
        <v>1</v>
      </c>
      <c r="D59" s="12">
        <v>1</v>
      </c>
      <c r="E59" s="12">
        <v>2</v>
      </c>
      <c r="F59" s="12">
        <v>5</v>
      </c>
      <c r="G59" s="12">
        <v>4</v>
      </c>
      <c r="H59" s="12">
        <v>2</v>
      </c>
      <c r="I59" s="6">
        <f t="shared" si="3"/>
        <v>23</v>
      </c>
    </row>
    <row r="60" spans="1:9" ht="12.75">
      <c r="A60" s="99" t="s">
        <v>85</v>
      </c>
      <c r="B60" s="12">
        <v>1</v>
      </c>
      <c r="D60" s="12">
        <v>1</v>
      </c>
      <c r="G60" s="12">
        <v>2</v>
      </c>
      <c r="H60" s="12">
        <v>5</v>
      </c>
      <c r="I60" s="6">
        <f t="shared" si="3"/>
        <v>9</v>
      </c>
    </row>
    <row r="61" spans="1:9" ht="12.75">
      <c r="A61" s="99" t="s">
        <v>86</v>
      </c>
      <c r="B61" s="12">
        <v>2</v>
      </c>
      <c r="C61" s="12">
        <v>2</v>
      </c>
      <c r="D61" s="12">
        <v>1</v>
      </c>
      <c r="F61" s="12">
        <v>3</v>
      </c>
      <c r="G61" s="12">
        <v>2</v>
      </c>
      <c r="I61" s="6">
        <f t="shared" si="3"/>
        <v>10</v>
      </c>
    </row>
    <row r="62" spans="1:9" ht="12.75">
      <c r="A62" s="99" t="s">
        <v>87</v>
      </c>
      <c r="B62" s="12">
        <v>7</v>
      </c>
      <c r="C62" s="12">
        <v>1</v>
      </c>
      <c r="E62" s="12">
        <v>5</v>
      </c>
      <c r="F62" s="12">
        <v>3</v>
      </c>
      <c r="G62" s="12">
        <v>2</v>
      </c>
      <c r="H62" s="12">
        <v>1</v>
      </c>
      <c r="I62" s="6">
        <f t="shared" si="3"/>
        <v>19</v>
      </c>
    </row>
    <row r="63" spans="1:9" ht="12.75">
      <c r="A63" s="99" t="s">
        <v>88</v>
      </c>
      <c r="B63" s="12">
        <v>8</v>
      </c>
      <c r="D63" s="12">
        <v>5</v>
      </c>
      <c r="E63" s="12">
        <v>6</v>
      </c>
      <c r="F63" s="12">
        <v>11</v>
      </c>
      <c r="G63" s="12">
        <v>12</v>
      </c>
      <c r="H63" s="12">
        <v>6</v>
      </c>
      <c r="I63" s="6">
        <f t="shared" si="3"/>
        <v>48</v>
      </c>
    </row>
    <row r="64" spans="1:9" ht="12.75">
      <c r="A64" s="99" t="s">
        <v>89</v>
      </c>
      <c r="B64" s="12">
        <v>3</v>
      </c>
      <c r="C64" s="12">
        <v>2</v>
      </c>
      <c r="F64" s="12">
        <v>2</v>
      </c>
      <c r="G64" s="12">
        <v>3</v>
      </c>
      <c r="I64" s="6">
        <f t="shared" si="3"/>
        <v>10</v>
      </c>
    </row>
    <row r="65" spans="1:9" ht="12.75">
      <c r="A65" s="99" t="s">
        <v>90</v>
      </c>
      <c r="B65" s="12">
        <v>1</v>
      </c>
      <c r="D65" s="12">
        <v>1</v>
      </c>
      <c r="E65" s="12">
        <v>1</v>
      </c>
      <c r="G65" s="12">
        <v>2</v>
      </c>
      <c r="I65" s="6">
        <f t="shared" si="3"/>
        <v>5</v>
      </c>
    </row>
    <row r="66" spans="1:9" ht="12.75">
      <c r="A66" s="99" t="s">
        <v>91</v>
      </c>
      <c r="E66" s="12">
        <v>1</v>
      </c>
      <c r="G66" s="12">
        <v>1</v>
      </c>
      <c r="I66" s="6">
        <f t="shared" si="3"/>
        <v>2</v>
      </c>
    </row>
    <row r="67" spans="1:9" ht="12.75">
      <c r="A67" s="23" t="s">
        <v>2</v>
      </c>
      <c r="B67" s="6">
        <f aca="true" t="shared" si="4" ref="B67:H67">SUM(B50:B66)</f>
        <v>67</v>
      </c>
      <c r="C67" s="6">
        <f t="shared" si="4"/>
        <v>8</v>
      </c>
      <c r="D67" s="6">
        <f t="shared" si="4"/>
        <v>18</v>
      </c>
      <c r="E67" s="6">
        <f t="shared" si="4"/>
        <v>32</v>
      </c>
      <c r="F67" s="6">
        <f t="shared" si="4"/>
        <v>39</v>
      </c>
      <c r="G67" s="6">
        <f t="shared" si="4"/>
        <v>67</v>
      </c>
      <c r="H67" s="6">
        <f t="shared" si="4"/>
        <v>42</v>
      </c>
      <c r="I67" s="6">
        <f t="shared" si="3"/>
        <v>273</v>
      </c>
    </row>
    <row r="68" spans="1:8" ht="12.75">
      <c r="A68" s="23" t="s">
        <v>3</v>
      </c>
      <c r="B68" s="7">
        <f>B67/I67</f>
        <v>0.2454212454212454</v>
      </c>
      <c r="C68" s="7">
        <f>C67/I67</f>
        <v>0.029304029304029304</v>
      </c>
      <c r="D68" s="7">
        <f>D67/I67</f>
        <v>0.06593406593406594</v>
      </c>
      <c r="E68" s="7">
        <f>E67/I67</f>
        <v>0.11721611721611722</v>
      </c>
      <c r="F68" s="7">
        <f>F67/I67</f>
        <v>0.14285714285714285</v>
      </c>
      <c r="G68" s="7">
        <f>G67/I67</f>
        <v>0.2454212454212454</v>
      </c>
      <c r="H68" s="7">
        <f>H67/I67</f>
        <v>0.15384615384615385</v>
      </c>
    </row>
    <row r="69" ht="12.75">
      <c r="A69" s="99"/>
    </row>
    <row r="70" ht="12.75">
      <c r="A70" s="21" t="s">
        <v>268</v>
      </c>
    </row>
    <row r="71" ht="12.75">
      <c r="B71" s="16" t="s">
        <v>56</v>
      </c>
    </row>
    <row r="72" spans="1:2" ht="12.75">
      <c r="A72" s="99" t="s">
        <v>75</v>
      </c>
      <c r="B72" s="6">
        <v>5</v>
      </c>
    </row>
    <row r="73" spans="1:2" ht="12.75">
      <c r="A73" s="99" t="s">
        <v>76</v>
      </c>
      <c r="B73" s="6">
        <v>3</v>
      </c>
    </row>
    <row r="74" spans="1:2" ht="12.75">
      <c r="A74" s="99" t="s">
        <v>77</v>
      </c>
      <c r="B74" s="6"/>
    </row>
    <row r="75" spans="1:2" ht="12.75">
      <c r="A75" s="99" t="s">
        <v>78</v>
      </c>
      <c r="B75" s="6">
        <v>5</v>
      </c>
    </row>
    <row r="76" spans="1:2" ht="12.75">
      <c r="A76" s="99" t="s">
        <v>79</v>
      </c>
      <c r="B76" s="6">
        <v>7</v>
      </c>
    </row>
    <row r="77" spans="1:2" ht="12.75">
      <c r="A77" s="99" t="s">
        <v>80</v>
      </c>
      <c r="B77" s="6">
        <v>7</v>
      </c>
    </row>
    <row r="78" spans="1:2" ht="12.75">
      <c r="A78" s="99" t="s">
        <v>81</v>
      </c>
      <c r="B78" s="6">
        <v>5</v>
      </c>
    </row>
    <row r="79" spans="1:2" ht="12.75">
      <c r="A79" s="99" t="s">
        <v>82</v>
      </c>
      <c r="B79" s="6">
        <v>6</v>
      </c>
    </row>
    <row r="80" spans="1:2" ht="12.75">
      <c r="A80" s="99" t="s">
        <v>83</v>
      </c>
      <c r="B80" s="6">
        <v>10</v>
      </c>
    </row>
    <row r="81" spans="1:2" ht="12.75">
      <c r="A81" s="99" t="s">
        <v>84</v>
      </c>
      <c r="B81" s="6">
        <v>11</v>
      </c>
    </row>
    <row r="82" spans="1:2" ht="12.75">
      <c r="A82" s="99" t="s">
        <v>85</v>
      </c>
      <c r="B82" s="6">
        <v>8</v>
      </c>
    </row>
    <row r="83" spans="1:2" ht="12.75">
      <c r="A83" s="99" t="s">
        <v>86</v>
      </c>
      <c r="B83" s="6">
        <v>7</v>
      </c>
    </row>
    <row r="84" spans="1:2" ht="12.75">
      <c r="A84" s="99" t="s">
        <v>87</v>
      </c>
      <c r="B84" s="6">
        <v>7</v>
      </c>
    </row>
    <row r="85" spans="1:2" ht="12.75">
      <c r="A85" s="99" t="s">
        <v>88</v>
      </c>
      <c r="B85" s="6">
        <v>14</v>
      </c>
    </row>
    <row r="86" spans="1:2" ht="12.75">
      <c r="A86" s="99" t="s">
        <v>89</v>
      </c>
      <c r="B86" s="6">
        <v>2</v>
      </c>
    </row>
    <row r="87" spans="1:2" ht="12.75">
      <c r="A87" s="99" t="s">
        <v>90</v>
      </c>
      <c r="B87" s="6">
        <v>2</v>
      </c>
    </row>
    <row r="88" spans="1:2" ht="12.75">
      <c r="A88" s="99" t="s">
        <v>91</v>
      </c>
      <c r="B88" s="6"/>
    </row>
    <row r="89" spans="1:2" ht="12.75">
      <c r="A89" s="23" t="s">
        <v>2</v>
      </c>
      <c r="B89" s="6">
        <f>SUM(B72:B88)</f>
        <v>99</v>
      </c>
    </row>
  </sheetData>
  <mergeCells count="4">
    <mergeCell ref="B3:C3"/>
    <mergeCell ref="D3:E3"/>
    <mergeCell ref="F3:G3"/>
    <mergeCell ref="A1:K1"/>
  </mergeCells>
  <printOptions horizontalCentered="1" verticalCentered="1"/>
  <pageMargins left="0.75" right="0.75" top="0.75" bottom="0.75" header="0.5" footer="0.5"/>
  <pageSetup horizontalDpi="600" verticalDpi="600" orientation="landscape" scale="82" r:id="rId1"/>
  <headerFooter alignWithMargins="0">
    <oddHeader>&amp;C&amp;"Arial Black,Regular"2006 Annual Survey Results</oddHeader>
    <oddFooter>&amp;L&amp;"Arial Black,Regular"&amp;8Note: Percentages may not equal 100 because of rounding.&amp;C&amp;"Arial Black,Regular"&amp;9&amp;D&amp;R&amp;"Arial Black,Regular"&amp;8Faculty Resignations/&amp;P of &amp;N</oddFooter>
  </headerFooter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4.421875" style="12" customWidth="1"/>
    <col min="2" max="2" width="12.57421875" style="12" customWidth="1"/>
    <col min="3" max="3" width="15.421875" style="12" customWidth="1"/>
    <col min="4" max="4" width="9.140625" style="12" customWidth="1"/>
    <col min="5" max="5" width="12.57421875" style="12" customWidth="1"/>
    <col min="6" max="6" width="10.7109375" style="12" customWidth="1"/>
    <col min="7" max="7" width="11.00390625" style="12" customWidth="1"/>
    <col min="8" max="8" width="9.140625" style="12" customWidth="1"/>
    <col min="9" max="9" width="11.00390625" style="12" bestFit="1" customWidth="1"/>
    <col min="10" max="16384" width="9.140625" style="12" customWidth="1"/>
  </cols>
  <sheetData>
    <row r="1" spans="1:8" ht="15.75">
      <c r="A1" s="521" t="s">
        <v>325</v>
      </c>
      <c r="B1" s="522"/>
      <c r="C1" s="522"/>
      <c r="D1" s="522"/>
      <c r="E1" s="522"/>
      <c r="F1" s="522"/>
      <c r="G1" s="522"/>
      <c r="H1" s="523"/>
    </row>
    <row r="2" ht="12.75">
      <c r="A2" s="21" t="s">
        <v>324</v>
      </c>
    </row>
    <row r="3" ht="12.75">
      <c r="A3" s="6"/>
    </row>
    <row r="4" spans="1:7" ht="12.75">
      <c r="A4" s="23" t="s">
        <v>61</v>
      </c>
      <c r="B4" s="96"/>
      <c r="C4" s="96"/>
      <c r="D4" s="96"/>
      <c r="E4" s="96"/>
      <c r="F4" s="96"/>
      <c r="G4" s="96"/>
    </row>
    <row r="5" spans="1:9" ht="12.75">
      <c r="A5" s="47" t="s">
        <v>0</v>
      </c>
      <c r="B5" s="499" t="s">
        <v>26</v>
      </c>
      <c r="C5" s="499"/>
      <c r="D5" s="500"/>
      <c r="E5" s="412" t="s">
        <v>28</v>
      </c>
      <c r="F5" s="410"/>
      <c r="G5" s="501"/>
      <c r="H5" s="63"/>
      <c r="I5" s="6"/>
    </row>
    <row r="6" spans="1:8" ht="25.5">
      <c r="A6" s="47"/>
      <c r="B6" s="391" t="s">
        <v>27</v>
      </c>
      <c r="C6" s="132" t="s">
        <v>136</v>
      </c>
      <c r="D6" s="43" t="s">
        <v>25</v>
      </c>
      <c r="E6" s="417" t="s">
        <v>27</v>
      </c>
      <c r="F6" s="132" t="s">
        <v>136</v>
      </c>
      <c r="G6" s="524" t="s">
        <v>25</v>
      </c>
      <c r="H6" s="419" t="s">
        <v>2</v>
      </c>
    </row>
    <row r="7" spans="1:8" ht="12.75">
      <c r="A7" s="502" t="s">
        <v>75</v>
      </c>
      <c r="B7" s="63">
        <v>6</v>
      </c>
      <c r="C7" s="47">
        <v>4</v>
      </c>
      <c r="D7" s="13">
        <f>SUM(B7:C7)</f>
        <v>10</v>
      </c>
      <c r="E7" s="420">
        <v>9</v>
      </c>
      <c r="F7" s="127"/>
      <c r="G7" s="525">
        <f>SUM(E7:F7)</f>
        <v>9</v>
      </c>
      <c r="H7" s="10">
        <f aca="true" t="shared" si="0" ref="H7:H23">SUM(D7,G7)</f>
        <v>19</v>
      </c>
    </row>
    <row r="8" spans="1:8" ht="12.75">
      <c r="A8" s="502" t="s">
        <v>76</v>
      </c>
      <c r="B8" s="63">
        <v>3</v>
      </c>
      <c r="C8" s="47">
        <v>4</v>
      </c>
      <c r="D8" s="13">
        <f aca="true" t="shared" si="1" ref="D8:D22">SUM(B8:C8)</f>
        <v>7</v>
      </c>
      <c r="E8" s="420">
        <v>6</v>
      </c>
      <c r="F8" s="127"/>
      <c r="G8" s="525">
        <f aca="true" t="shared" si="2" ref="G8:G23">SUM(E8:F8)</f>
        <v>6</v>
      </c>
      <c r="H8" s="10">
        <f t="shared" si="0"/>
        <v>13</v>
      </c>
    </row>
    <row r="9" spans="1:8" ht="12.75">
      <c r="A9" s="502" t="s">
        <v>77</v>
      </c>
      <c r="B9" s="63">
        <v>2</v>
      </c>
      <c r="C9" s="47">
        <v>1</v>
      </c>
      <c r="D9" s="13">
        <f t="shared" si="1"/>
        <v>3</v>
      </c>
      <c r="E9" s="420"/>
      <c r="F9" s="127"/>
      <c r="G9" s="525">
        <f t="shared" si="2"/>
        <v>0</v>
      </c>
      <c r="H9" s="10">
        <f t="shared" si="0"/>
        <v>3</v>
      </c>
    </row>
    <row r="10" spans="1:8" ht="12.75">
      <c r="A10" s="502" t="s">
        <v>78</v>
      </c>
      <c r="B10" s="63">
        <v>8</v>
      </c>
      <c r="C10" s="47">
        <v>10</v>
      </c>
      <c r="D10" s="13">
        <f t="shared" si="1"/>
        <v>18</v>
      </c>
      <c r="E10" s="420">
        <v>6</v>
      </c>
      <c r="F10" s="127"/>
      <c r="G10" s="525">
        <f t="shared" si="2"/>
        <v>6</v>
      </c>
      <c r="H10" s="10">
        <f t="shared" si="0"/>
        <v>24</v>
      </c>
    </row>
    <row r="11" spans="1:8" ht="12.75">
      <c r="A11" s="502" t="s">
        <v>79</v>
      </c>
      <c r="B11" s="63">
        <v>9</v>
      </c>
      <c r="C11" s="47">
        <v>8</v>
      </c>
      <c r="D11" s="13">
        <f t="shared" si="1"/>
        <v>17</v>
      </c>
      <c r="E11" s="420">
        <v>7</v>
      </c>
      <c r="F11" s="127"/>
      <c r="G11" s="525">
        <f t="shared" si="2"/>
        <v>7</v>
      </c>
      <c r="H11" s="10">
        <f t="shared" si="0"/>
        <v>24</v>
      </c>
    </row>
    <row r="12" spans="1:8" ht="12.75">
      <c r="A12" s="502" t="s">
        <v>80</v>
      </c>
      <c r="B12" s="63">
        <v>5</v>
      </c>
      <c r="C12" s="47">
        <v>6</v>
      </c>
      <c r="D12" s="13">
        <f t="shared" si="1"/>
        <v>11</v>
      </c>
      <c r="E12" s="420">
        <v>2</v>
      </c>
      <c r="F12" s="127"/>
      <c r="G12" s="525">
        <f t="shared" si="2"/>
        <v>2</v>
      </c>
      <c r="H12" s="10">
        <f t="shared" si="0"/>
        <v>13</v>
      </c>
    </row>
    <row r="13" spans="1:8" ht="12.75">
      <c r="A13" s="502" t="s">
        <v>81</v>
      </c>
      <c r="B13" s="63">
        <v>2</v>
      </c>
      <c r="C13" s="47">
        <v>4</v>
      </c>
      <c r="D13" s="13">
        <f t="shared" si="1"/>
        <v>6</v>
      </c>
      <c r="E13" s="420">
        <v>5</v>
      </c>
      <c r="F13" s="127"/>
      <c r="G13" s="525">
        <f t="shared" si="2"/>
        <v>5</v>
      </c>
      <c r="H13" s="10">
        <f t="shared" si="0"/>
        <v>11</v>
      </c>
    </row>
    <row r="14" spans="1:8" ht="12.75">
      <c r="A14" s="502" t="s">
        <v>82</v>
      </c>
      <c r="B14" s="63">
        <v>4</v>
      </c>
      <c r="C14" s="47">
        <v>4</v>
      </c>
      <c r="D14" s="13">
        <f>SUM(B14:C14)</f>
        <v>8</v>
      </c>
      <c r="E14" s="420">
        <v>1</v>
      </c>
      <c r="F14" s="127"/>
      <c r="G14" s="525">
        <f t="shared" si="2"/>
        <v>1</v>
      </c>
      <c r="H14" s="10">
        <f t="shared" si="0"/>
        <v>9</v>
      </c>
    </row>
    <row r="15" spans="1:8" ht="12.75">
      <c r="A15" s="502" t="s">
        <v>83</v>
      </c>
      <c r="B15" s="63">
        <v>5</v>
      </c>
      <c r="C15" s="47">
        <v>3</v>
      </c>
      <c r="D15" s="13">
        <f t="shared" si="1"/>
        <v>8</v>
      </c>
      <c r="E15" s="420">
        <v>13</v>
      </c>
      <c r="F15" s="127"/>
      <c r="G15" s="525">
        <f t="shared" si="2"/>
        <v>13</v>
      </c>
      <c r="H15" s="10">
        <f t="shared" si="0"/>
        <v>21</v>
      </c>
    </row>
    <row r="16" spans="1:8" ht="12.75">
      <c r="A16" s="502" t="s">
        <v>84</v>
      </c>
      <c r="B16" s="63">
        <v>5</v>
      </c>
      <c r="C16" s="47">
        <v>6</v>
      </c>
      <c r="D16" s="13">
        <f t="shared" si="1"/>
        <v>11</v>
      </c>
      <c r="E16" s="420">
        <v>19</v>
      </c>
      <c r="F16" s="59">
        <v>2</v>
      </c>
      <c r="G16" s="525">
        <f t="shared" si="2"/>
        <v>21</v>
      </c>
      <c r="H16" s="10">
        <f t="shared" si="0"/>
        <v>32</v>
      </c>
    </row>
    <row r="17" spans="1:8" ht="12.75">
      <c r="A17" s="502" t="s">
        <v>85</v>
      </c>
      <c r="B17" s="63">
        <v>2</v>
      </c>
      <c r="C17" s="47">
        <v>6</v>
      </c>
      <c r="D17" s="13">
        <f t="shared" si="1"/>
        <v>8</v>
      </c>
      <c r="E17" s="420">
        <v>7</v>
      </c>
      <c r="F17" s="127"/>
      <c r="G17" s="525">
        <f t="shared" si="2"/>
        <v>7</v>
      </c>
      <c r="H17" s="10">
        <f t="shared" si="0"/>
        <v>15</v>
      </c>
    </row>
    <row r="18" spans="1:8" ht="12.75">
      <c r="A18" s="502" t="s">
        <v>86</v>
      </c>
      <c r="B18" s="63">
        <v>6</v>
      </c>
      <c r="C18" s="47">
        <v>3</v>
      </c>
      <c r="D18" s="13">
        <f t="shared" si="1"/>
        <v>9</v>
      </c>
      <c r="E18" s="420">
        <v>6</v>
      </c>
      <c r="F18" s="127"/>
      <c r="G18" s="525">
        <f t="shared" si="2"/>
        <v>6</v>
      </c>
      <c r="H18" s="10">
        <f t="shared" si="0"/>
        <v>15</v>
      </c>
    </row>
    <row r="19" spans="1:8" ht="12.75">
      <c r="A19" s="502" t="s">
        <v>87</v>
      </c>
      <c r="B19" s="63">
        <v>13</v>
      </c>
      <c r="C19" s="47">
        <v>6</v>
      </c>
      <c r="D19" s="13">
        <f t="shared" si="1"/>
        <v>19</v>
      </c>
      <c r="E19" s="420">
        <v>5</v>
      </c>
      <c r="F19" s="127"/>
      <c r="G19" s="525">
        <f t="shared" si="2"/>
        <v>5</v>
      </c>
      <c r="H19" s="10">
        <f t="shared" si="0"/>
        <v>24</v>
      </c>
    </row>
    <row r="20" spans="1:8" ht="12.75">
      <c r="A20" s="502" t="s">
        <v>88</v>
      </c>
      <c r="B20" s="63">
        <v>11</v>
      </c>
      <c r="C20" s="47">
        <v>11</v>
      </c>
      <c r="D20" s="13">
        <f t="shared" si="1"/>
        <v>22</v>
      </c>
      <c r="E20" s="420">
        <v>16</v>
      </c>
      <c r="F20" s="59">
        <v>2</v>
      </c>
      <c r="G20" s="525">
        <f t="shared" si="2"/>
        <v>18</v>
      </c>
      <c r="H20" s="10">
        <f t="shared" si="0"/>
        <v>40</v>
      </c>
    </row>
    <row r="21" spans="1:8" ht="12.75">
      <c r="A21" s="502" t="s">
        <v>89</v>
      </c>
      <c r="B21" s="63">
        <v>3</v>
      </c>
      <c r="C21" s="47">
        <v>9</v>
      </c>
      <c r="D21" s="13">
        <f t="shared" si="1"/>
        <v>12</v>
      </c>
      <c r="E21" s="420">
        <v>6</v>
      </c>
      <c r="F21" s="127"/>
      <c r="G21" s="525">
        <f t="shared" si="2"/>
        <v>6</v>
      </c>
      <c r="H21" s="10">
        <f t="shared" si="0"/>
        <v>18</v>
      </c>
    </row>
    <row r="22" spans="1:8" ht="12.75">
      <c r="A22" s="502" t="s">
        <v>90</v>
      </c>
      <c r="B22" s="63"/>
      <c r="C22" s="47">
        <v>6</v>
      </c>
      <c r="D22" s="13">
        <f t="shared" si="1"/>
        <v>6</v>
      </c>
      <c r="E22" s="420">
        <v>2</v>
      </c>
      <c r="F22" s="127"/>
      <c r="G22" s="525">
        <f t="shared" si="2"/>
        <v>2</v>
      </c>
      <c r="H22" s="10">
        <f t="shared" si="0"/>
        <v>8</v>
      </c>
    </row>
    <row r="23" spans="1:8" ht="12.75">
      <c r="A23" s="502" t="s">
        <v>91</v>
      </c>
      <c r="B23" s="63">
        <v>1</v>
      </c>
      <c r="C23" s="47">
        <v>1</v>
      </c>
      <c r="D23" s="13">
        <f>SUM(B23:C23)</f>
        <v>2</v>
      </c>
      <c r="E23" s="420"/>
      <c r="F23" s="127"/>
      <c r="G23" s="525">
        <f t="shared" si="2"/>
        <v>0</v>
      </c>
      <c r="H23" s="10">
        <f t="shared" si="0"/>
        <v>2</v>
      </c>
    </row>
    <row r="24" spans="1:8" ht="12.75">
      <c r="A24" s="456" t="s">
        <v>2</v>
      </c>
      <c r="B24" s="10">
        <f>SUM(B7:B23)</f>
        <v>85</v>
      </c>
      <c r="C24" s="77">
        <f>SUM(C7:C23)</f>
        <v>92</v>
      </c>
      <c r="D24" s="13">
        <f>SUM(B24:C24)</f>
        <v>177</v>
      </c>
      <c r="E24" s="270">
        <f>SUM(E7:E23)</f>
        <v>110</v>
      </c>
      <c r="F24" s="503">
        <f>SUM(F7:F23)</f>
        <v>4</v>
      </c>
      <c r="G24" s="526">
        <f>SUM(G7:G23)</f>
        <v>114</v>
      </c>
      <c r="H24" s="11">
        <f>SUM(H7:H23)</f>
        <v>291</v>
      </c>
    </row>
    <row r="25" spans="1:8" ht="12.75">
      <c r="A25" s="456" t="s">
        <v>3</v>
      </c>
      <c r="B25" s="117">
        <f>B24/H24</f>
        <v>0.2920962199312715</v>
      </c>
      <c r="C25" s="428">
        <f>C24/H24</f>
        <v>0.3161512027491409</v>
      </c>
      <c r="D25" s="37">
        <f>D24/H24</f>
        <v>0.6082474226804123</v>
      </c>
      <c r="E25" s="187">
        <f>E24/H24</f>
        <v>0.37800687285223367</v>
      </c>
      <c r="F25" s="26">
        <f>F24/H24</f>
        <v>0.013745704467353952</v>
      </c>
      <c r="G25" s="527">
        <f>G24/H24</f>
        <v>0.3917525773195876</v>
      </c>
      <c r="H25" s="10"/>
    </row>
    <row r="26" spans="4:7" ht="12.75">
      <c r="D26" s="54"/>
      <c r="E26" s="54"/>
      <c r="F26" s="54"/>
      <c r="G26" s="54"/>
    </row>
    <row r="27" ht="12.75">
      <c r="A27" s="23" t="s">
        <v>62</v>
      </c>
    </row>
    <row r="28" spans="1:4" ht="12.75">
      <c r="A28" s="15"/>
      <c r="B28" s="16" t="s">
        <v>22</v>
      </c>
      <c r="C28" s="16" t="s">
        <v>23</v>
      </c>
      <c r="D28" s="16" t="s">
        <v>2</v>
      </c>
    </row>
    <row r="29" spans="1:4" ht="12.75">
      <c r="A29" s="122" t="s">
        <v>75</v>
      </c>
      <c r="C29" s="12">
        <v>18</v>
      </c>
      <c r="D29" s="6">
        <f>SUM(B29:C29)</f>
        <v>18</v>
      </c>
    </row>
    <row r="30" spans="1:4" ht="12.75">
      <c r="A30" s="122" t="s">
        <v>76</v>
      </c>
      <c r="B30" s="12">
        <v>2</v>
      </c>
      <c r="C30" s="12">
        <v>11</v>
      </c>
      <c r="D30" s="6">
        <f>SUM(B30:C30)</f>
        <v>13</v>
      </c>
    </row>
    <row r="31" spans="1:4" ht="12.75">
      <c r="A31" s="122" t="s">
        <v>77</v>
      </c>
      <c r="C31" s="12">
        <v>3</v>
      </c>
      <c r="D31" s="6">
        <f aca="true" t="shared" si="3" ref="D31:D45">SUM(B31:C31)</f>
        <v>3</v>
      </c>
    </row>
    <row r="32" spans="1:4" ht="12.75">
      <c r="A32" s="122" t="s">
        <v>78</v>
      </c>
      <c r="C32" s="12">
        <v>24</v>
      </c>
      <c r="D32" s="6">
        <f t="shared" si="3"/>
        <v>24</v>
      </c>
    </row>
    <row r="33" spans="1:4" ht="12.75">
      <c r="A33" s="122" t="s">
        <v>79</v>
      </c>
      <c r="B33" s="12">
        <v>2</v>
      </c>
      <c r="C33" s="12">
        <v>23</v>
      </c>
      <c r="D33" s="6">
        <f t="shared" si="3"/>
        <v>25</v>
      </c>
    </row>
    <row r="34" spans="1:4" ht="12.75">
      <c r="A34" s="122" t="s">
        <v>80</v>
      </c>
      <c r="C34" s="12">
        <v>13</v>
      </c>
      <c r="D34" s="6">
        <f t="shared" si="3"/>
        <v>13</v>
      </c>
    </row>
    <row r="35" spans="1:4" ht="12.75">
      <c r="A35" s="122" t="s">
        <v>81</v>
      </c>
      <c r="B35" s="12">
        <v>1</v>
      </c>
      <c r="C35" s="12">
        <v>10</v>
      </c>
      <c r="D35" s="6">
        <f t="shared" si="3"/>
        <v>11</v>
      </c>
    </row>
    <row r="36" spans="1:4" ht="12.75">
      <c r="A36" s="122" t="s">
        <v>82</v>
      </c>
      <c r="C36" s="12">
        <v>9</v>
      </c>
      <c r="D36" s="6">
        <f t="shared" si="3"/>
        <v>9</v>
      </c>
    </row>
    <row r="37" spans="1:4" ht="12.75">
      <c r="A37" s="122" t="s">
        <v>83</v>
      </c>
      <c r="C37" s="12">
        <v>21</v>
      </c>
      <c r="D37" s="6">
        <f t="shared" si="3"/>
        <v>21</v>
      </c>
    </row>
    <row r="38" spans="1:4" ht="12.75">
      <c r="A38" s="122" t="s">
        <v>84</v>
      </c>
      <c r="B38" s="12">
        <v>1</v>
      </c>
      <c r="C38" s="12">
        <v>31</v>
      </c>
      <c r="D38" s="6">
        <f t="shared" si="3"/>
        <v>32</v>
      </c>
    </row>
    <row r="39" spans="1:4" ht="12.75">
      <c r="A39" s="122" t="s">
        <v>85</v>
      </c>
      <c r="B39" s="12">
        <v>1</v>
      </c>
      <c r="C39" s="12">
        <v>14</v>
      </c>
      <c r="D39" s="6">
        <f t="shared" si="3"/>
        <v>15</v>
      </c>
    </row>
    <row r="40" spans="1:4" ht="12.75">
      <c r="A40" s="122" t="s">
        <v>86</v>
      </c>
      <c r="C40" s="12">
        <v>15</v>
      </c>
      <c r="D40" s="6">
        <f t="shared" si="3"/>
        <v>15</v>
      </c>
    </row>
    <row r="41" spans="1:4" ht="12.75">
      <c r="A41" s="122" t="s">
        <v>87</v>
      </c>
      <c r="B41" s="12">
        <v>1</v>
      </c>
      <c r="C41" s="12">
        <v>22</v>
      </c>
      <c r="D41" s="6">
        <f t="shared" si="3"/>
        <v>23</v>
      </c>
    </row>
    <row r="42" spans="1:4" ht="12.75">
      <c r="A42" s="122" t="s">
        <v>88</v>
      </c>
      <c r="B42" s="12">
        <v>2</v>
      </c>
      <c r="C42" s="12">
        <v>38</v>
      </c>
      <c r="D42" s="6">
        <f t="shared" si="3"/>
        <v>40</v>
      </c>
    </row>
    <row r="43" spans="1:4" ht="12.75">
      <c r="A43" s="122" t="s">
        <v>89</v>
      </c>
      <c r="C43" s="12">
        <v>18</v>
      </c>
      <c r="D43" s="6">
        <f t="shared" si="3"/>
        <v>18</v>
      </c>
    </row>
    <row r="44" spans="1:4" ht="12.75">
      <c r="A44" s="122" t="s">
        <v>90</v>
      </c>
      <c r="C44" s="12">
        <v>9</v>
      </c>
      <c r="D44" s="6">
        <f t="shared" si="3"/>
        <v>9</v>
      </c>
    </row>
    <row r="45" spans="1:4" ht="12.75">
      <c r="A45" s="122" t="s">
        <v>91</v>
      </c>
      <c r="C45" s="12">
        <v>2</v>
      </c>
      <c r="D45" s="6">
        <f t="shared" si="3"/>
        <v>2</v>
      </c>
    </row>
    <row r="46" spans="1:4" ht="12.75">
      <c r="A46" s="24" t="s">
        <v>2</v>
      </c>
      <c r="B46" s="6">
        <f>SUM(B29:B45)</f>
        <v>10</v>
      </c>
      <c r="C46" s="6">
        <f>SUM(C29:C45)</f>
        <v>281</v>
      </c>
      <c r="D46" s="6">
        <f>SUM(D29:D45)</f>
        <v>291</v>
      </c>
    </row>
    <row r="47" spans="1:3" ht="12.75">
      <c r="A47" s="24" t="s">
        <v>3</v>
      </c>
      <c r="B47" s="7">
        <f>B46/D46</f>
        <v>0.03436426116838488</v>
      </c>
      <c r="C47" s="7">
        <f>C46/D46</f>
        <v>0.9656357388316151</v>
      </c>
    </row>
    <row r="48" ht="12.75">
      <c r="A48" s="15"/>
    </row>
    <row r="49" ht="12.75">
      <c r="A49" s="23" t="s">
        <v>63</v>
      </c>
    </row>
    <row r="50" spans="1:8" ht="36">
      <c r="A50" s="15"/>
      <c r="B50" s="79" t="s">
        <v>19</v>
      </c>
      <c r="C50" s="79" t="s">
        <v>20</v>
      </c>
      <c r="D50" s="79" t="s">
        <v>271</v>
      </c>
      <c r="E50" s="79" t="s">
        <v>21</v>
      </c>
      <c r="F50" s="79" t="s">
        <v>272</v>
      </c>
      <c r="G50" s="79" t="s">
        <v>14</v>
      </c>
      <c r="H50" s="97" t="s">
        <v>2</v>
      </c>
    </row>
    <row r="51" spans="1:8" ht="12.75">
      <c r="A51" s="122" t="s">
        <v>75</v>
      </c>
      <c r="D51" s="12">
        <v>4</v>
      </c>
      <c r="F51" s="12">
        <v>15</v>
      </c>
      <c r="H51" s="6">
        <f aca="true" t="shared" si="4" ref="H51:H67">SUM(B51:G51)</f>
        <v>19</v>
      </c>
    </row>
    <row r="52" spans="1:8" ht="12.75">
      <c r="A52" s="122" t="s">
        <v>76</v>
      </c>
      <c r="D52" s="12">
        <v>1</v>
      </c>
      <c r="F52" s="12">
        <v>12</v>
      </c>
      <c r="H52" s="6">
        <f t="shared" si="4"/>
        <v>13</v>
      </c>
    </row>
    <row r="53" spans="1:8" ht="12.75">
      <c r="A53" s="122" t="s">
        <v>77</v>
      </c>
      <c r="F53" s="12">
        <v>3</v>
      </c>
      <c r="H53" s="6">
        <f t="shared" si="4"/>
        <v>3</v>
      </c>
    </row>
    <row r="54" spans="1:8" ht="12.75">
      <c r="A54" s="122" t="s">
        <v>78</v>
      </c>
      <c r="C54" s="12">
        <v>1</v>
      </c>
      <c r="D54" s="12">
        <v>1</v>
      </c>
      <c r="E54" s="12">
        <v>2</v>
      </c>
      <c r="F54" s="12">
        <v>20</v>
      </c>
      <c r="H54" s="6">
        <f t="shared" si="4"/>
        <v>24</v>
      </c>
    </row>
    <row r="55" spans="1:8" ht="12.75">
      <c r="A55" s="122" t="s">
        <v>79</v>
      </c>
      <c r="D55" s="12">
        <v>3</v>
      </c>
      <c r="E55" s="12">
        <v>1</v>
      </c>
      <c r="F55" s="12">
        <v>21</v>
      </c>
      <c r="H55" s="6">
        <f t="shared" si="4"/>
        <v>25</v>
      </c>
    </row>
    <row r="56" spans="1:8" ht="12.75">
      <c r="A56" s="122" t="s">
        <v>80</v>
      </c>
      <c r="D56" s="12">
        <v>1</v>
      </c>
      <c r="F56" s="12">
        <v>12</v>
      </c>
      <c r="H56" s="6">
        <f t="shared" si="4"/>
        <v>13</v>
      </c>
    </row>
    <row r="57" spans="1:8" ht="12.75">
      <c r="A57" s="122" t="s">
        <v>81</v>
      </c>
      <c r="F57" s="12">
        <v>11</v>
      </c>
      <c r="H57" s="6">
        <f t="shared" si="4"/>
        <v>11</v>
      </c>
    </row>
    <row r="58" spans="1:8" ht="12.75">
      <c r="A58" s="122" t="s">
        <v>82</v>
      </c>
      <c r="D58" s="12">
        <v>3</v>
      </c>
      <c r="F58" s="12">
        <v>5</v>
      </c>
      <c r="G58" s="12">
        <v>1</v>
      </c>
      <c r="H58" s="6">
        <f t="shared" si="4"/>
        <v>9</v>
      </c>
    </row>
    <row r="59" spans="1:8" ht="12.75">
      <c r="A59" s="122" t="s">
        <v>83</v>
      </c>
      <c r="D59" s="12">
        <v>3</v>
      </c>
      <c r="F59" s="12">
        <v>18</v>
      </c>
      <c r="H59" s="6">
        <f t="shared" si="4"/>
        <v>21</v>
      </c>
    </row>
    <row r="60" spans="1:8" ht="12.75">
      <c r="A60" s="122" t="s">
        <v>84</v>
      </c>
      <c r="D60" s="12">
        <v>4</v>
      </c>
      <c r="F60" s="12">
        <v>28</v>
      </c>
      <c r="H60" s="6">
        <f t="shared" si="4"/>
        <v>32</v>
      </c>
    </row>
    <row r="61" spans="1:8" ht="12.75">
      <c r="A61" s="122" t="s">
        <v>85</v>
      </c>
      <c r="B61" s="12">
        <v>2</v>
      </c>
      <c r="F61" s="12">
        <v>13</v>
      </c>
      <c r="H61" s="6">
        <f t="shared" si="4"/>
        <v>15</v>
      </c>
    </row>
    <row r="62" spans="1:8" ht="12.75">
      <c r="A62" s="122" t="s">
        <v>86</v>
      </c>
      <c r="C62" s="12">
        <v>1</v>
      </c>
      <c r="F62" s="12">
        <v>14</v>
      </c>
      <c r="H62" s="6">
        <f t="shared" si="4"/>
        <v>15</v>
      </c>
    </row>
    <row r="63" spans="1:8" ht="12.75">
      <c r="A63" s="122" t="s">
        <v>87</v>
      </c>
      <c r="D63" s="12">
        <v>2</v>
      </c>
      <c r="F63" s="12">
        <v>22</v>
      </c>
      <c r="H63" s="6">
        <f t="shared" si="4"/>
        <v>24</v>
      </c>
    </row>
    <row r="64" spans="1:8" ht="12.75">
      <c r="A64" s="122" t="s">
        <v>88</v>
      </c>
      <c r="B64" s="12">
        <v>1</v>
      </c>
      <c r="D64" s="12">
        <v>4</v>
      </c>
      <c r="E64" s="12">
        <v>2</v>
      </c>
      <c r="F64" s="12">
        <v>33</v>
      </c>
      <c r="H64" s="6">
        <f t="shared" si="4"/>
        <v>40</v>
      </c>
    </row>
    <row r="65" spans="1:8" ht="12.75">
      <c r="A65" s="122" t="s">
        <v>89</v>
      </c>
      <c r="D65" s="12">
        <v>3</v>
      </c>
      <c r="F65" s="12">
        <v>14</v>
      </c>
      <c r="H65" s="6">
        <f t="shared" si="4"/>
        <v>17</v>
      </c>
    </row>
    <row r="66" spans="1:8" ht="12.75">
      <c r="A66" s="122" t="s">
        <v>90</v>
      </c>
      <c r="F66" s="12">
        <v>8</v>
      </c>
      <c r="H66" s="6">
        <f t="shared" si="4"/>
        <v>8</v>
      </c>
    </row>
    <row r="67" spans="1:8" ht="12.75">
      <c r="A67" s="122" t="s">
        <v>91</v>
      </c>
      <c r="C67" s="12">
        <v>1</v>
      </c>
      <c r="D67" s="12">
        <v>1</v>
      </c>
      <c r="H67" s="6">
        <f t="shared" si="4"/>
        <v>2</v>
      </c>
    </row>
    <row r="68" spans="1:8" ht="12.75">
      <c r="A68" s="24" t="s">
        <v>2</v>
      </c>
      <c r="B68" s="6">
        <f aca="true" t="shared" si="5" ref="B68:H68">SUM(B51:B67)</f>
        <v>3</v>
      </c>
      <c r="C68" s="6">
        <f t="shared" si="5"/>
        <v>3</v>
      </c>
      <c r="D68" s="6">
        <f t="shared" si="5"/>
        <v>30</v>
      </c>
      <c r="E68" s="6">
        <f t="shared" si="5"/>
        <v>5</v>
      </c>
      <c r="F68" s="6">
        <f t="shared" si="5"/>
        <v>249</v>
      </c>
      <c r="G68" s="6">
        <f t="shared" si="5"/>
        <v>1</v>
      </c>
      <c r="H68" s="6">
        <f t="shared" si="5"/>
        <v>291</v>
      </c>
    </row>
    <row r="69" spans="1:8" ht="12.75">
      <c r="A69" s="24" t="s">
        <v>3</v>
      </c>
      <c r="B69" s="7">
        <f>B68/H68</f>
        <v>0.010309278350515464</v>
      </c>
      <c r="C69" s="7">
        <f>C68/H68</f>
        <v>0.010309278350515464</v>
      </c>
      <c r="D69" s="7">
        <f>D68/H68</f>
        <v>0.10309278350515463</v>
      </c>
      <c r="E69" s="7">
        <f>E68/H68</f>
        <v>0.01718213058419244</v>
      </c>
      <c r="F69" s="7">
        <f>F68/H68</f>
        <v>0.8556701030927835</v>
      </c>
      <c r="G69" s="341">
        <f>G68/H68</f>
        <v>0.003436426116838488</v>
      </c>
      <c r="H69" s="7"/>
    </row>
    <row r="70" ht="12.75">
      <c r="A70" s="15"/>
    </row>
    <row r="71" spans="1:9" ht="12.75">
      <c r="A71" s="23" t="s">
        <v>326</v>
      </c>
      <c r="B71" s="96"/>
      <c r="C71" s="96"/>
      <c r="D71" s="96"/>
      <c r="E71" s="96"/>
      <c r="F71" s="96"/>
      <c r="G71" s="96"/>
      <c r="H71" s="96"/>
      <c r="I71" s="96"/>
    </row>
    <row r="72" spans="1:10" ht="12.75">
      <c r="A72" s="504"/>
      <c r="B72" s="410" t="s">
        <v>231</v>
      </c>
      <c r="C72" s="410"/>
      <c r="D72" s="413"/>
      <c r="E72" s="412" t="s">
        <v>327</v>
      </c>
      <c r="F72" s="528"/>
      <c r="G72" s="528"/>
      <c r="H72" s="412" t="s">
        <v>328</v>
      </c>
      <c r="I72" s="410"/>
      <c r="J72" s="414"/>
    </row>
    <row r="73" spans="1:10" ht="12.75">
      <c r="A73" s="504"/>
      <c r="B73" s="505" t="s">
        <v>29</v>
      </c>
      <c r="C73" s="400" t="s">
        <v>30</v>
      </c>
      <c r="D73" s="401" t="s">
        <v>230</v>
      </c>
      <c r="E73" s="506" t="s">
        <v>29</v>
      </c>
      <c r="F73" s="180" t="s">
        <v>30</v>
      </c>
      <c r="G73" s="507" t="s">
        <v>230</v>
      </c>
      <c r="H73" s="17" t="s">
        <v>251</v>
      </c>
      <c r="I73" s="531" t="s">
        <v>252</v>
      </c>
      <c r="J73" s="419" t="s">
        <v>2</v>
      </c>
    </row>
    <row r="74" spans="1:10" ht="12.75">
      <c r="A74" s="502" t="s">
        <v>75</v>
      </c>
      <c r="B74" s="286">
        <v>2</v>
      </c>
      <c r="C74" s="508">
        <v>30</v>
      </c>
      <c r="D74" s="509">
        <v>12</v>
      </c>
      <c r="E74" s="510">
        <v>1</v>
      </c>
      <c r="F74" s="59">
        <v>30</v>
      </c>
      <c r="G74" s="511">
        <v>4.5</v>
      </c>
      <c r="H74" s="435">
        <v>1</v>
      </c>
      <c r="I74" s="47">
        <v>16</v>
      </c>
      <c r="J74" s="10">
        <f>H74+I74</f>
        <v>17</v>
      </c>
    </row>
    <row r="75" spans="1:10" ht="12.75">
      <c r="A75" s="502" t="s">
        <v>76</v>
      </c>
      <c r="B75" s="286">
        <v>2</v>
      </c>
      <c r="C75" s="508">
        <v>29</v>
      </c>
      <c r="D75" s="509">
        <v>12</v>
      </c>
      <c r="E75" s="512">
        <v>1</v>
      </c>
      <c r="F75" s="59">
        <v>19</v>
      </c>
      <c r="G75" s="511">
        <v>4.5</v>
      </c>
      <c r="H75" s="63"/>
      <c r="I75" s="47">
        <v>10</v>
      </c>
      <c r="J75" s="10">
        <f aca="true" t="shared" si="6" ref="J75:J90">H75+I75</f>
        <v>10</v>
      </c>
    </row>
    <row r="76" spans="1:10" ht="12.75">
      <c r="A76" s="502" t="s">
        <v>77</v>
      </c>
      <c r="B76" s="286">
        <v>13</v>
      </c>
      <c r="C76" s="508">
        <v>17</v>
      </c>
      <c r="D76" s="509">
        <v>16</v>
      </c>
      <c r="E76" s="512">
        <v>2</v>
      </c>
      <c r="F76" s="59">
        <v>5</v>
      </c>
      <c r="G76" s="511">
        <v>4</v>
      </c>
      <c r="H76" s="63">
        <v>1</v>
      </c>
      <c r="I76" s="47">
        <v>2</v>
      </c>
      <c r="J76" s="10">
        <f t="shared" si="6"/>
        <v>3</v>
      </c>
    </row>
    <row r="77" spans="1:10" ht="12.75">
      <c r="A77" s="502" t="s">
        <v>78</v>
      </c>
      <c r="B77" s="286">
        <v>1</v>
      </c>
      <c r="C77" s="508">
        <v>34</v>
      </c>
      <c r="D77" s="509">
        <v>7</v>
      </c>
      <c r="E77" s="512">
        <v>7</v>
      </c>
      <c r="F77" s="422">
        <v>22</v>
      </c>
      <c r="G77" s="513">
        <v>3</v>
      </c>
      <c r="H77" s="63">
        <v>4</v>
      </c>
      <c r="I77" s="47">
        <v>15</v>
      </c>
      <c r="J77" s="10">
        <f t="shared" si="6"/>
        <v>19</v>
      </c>
    </row>
    <row r="78" spans="1:10" ht="12.75">
      <c r="A78" s="502" t="s">
        <v>79</v>
      </c>
      <c r="B78" s="286">
        <v>2</v>
      </c>
      <c r="C78" s="508">
        <v>37</v>
      </c>
      <c r="D78" s="509">
        <v>12</v>
      </c>
      <c r="E78" s="512">
        <v>1</v>
      </c>
      <c r="F78" s="422">
        <v>37</v>
      </c>
      <c r="G78" s="513">
        <v>4</v>
      </c>
      <c r="H78" s="63">
        <v>6</v>
      </c>
      <c r="I78" s="47">
        <v>16</v>
      </c>
      <c r="J78" s="10">
        <f t="shared" si="6"/>
        <v>22</v>
      </c>
    </row>
    <row r="79" spans="1:10" ht="12.75">
      <c r="A79" s="502" t="s">
        <v>80</v>
      </c>
      <c r="B79" s="286">
        <v>1</v>
      </c>
      <c r="C79" s="508">
        <v>30</v>
      </c>
      <c r="D79" s="509">
        <v>20</v>
      </c>
      <c r="E79" s="512">
        <v>1</v>
      </c>
      <c r="F79" s="422">
        <v>27</v>
      </c>
      <c r="G79" s="513">
        <v>14</v>
      </c>
      <c r="H79" s="63">
        <v>2</v>
      </c>
      <c r="I79" s="47">
        <v>9</v>
      </c>
      <c r="J79" s="10">
        <f t="shared" si="6"/>
        <v>11</v>
      </c>
    </row>
    <row r="80" spans="1:10" ht="12.75">
      <c r="A80" s="502" t="s">
        <v>81</v>
      </c>
      <c r="B80" s="286">
        <v>1.5</v>
      </c>
      <c r="C80" s="508">
        <v>34</v>
      </c>
      <c r="D80" s="509">
        <v>26</v>
      </c>
      <c r="E80" s="512">
        <v>1</v>
      </c>
      <c r="F80" s="59">
        <v>13</v>
      </c>
      <c r="G80" s="511">
        <v>6</v>
      </c>
      <c r="H80" s="63"/>
      <c r="I80" s="47">
        <v>9</v>
      </c>
      <c r="J80" s="10">
        <f t="shared" si="6"/>
        <v>9</v>
      </c>
    </row>
    <row r="81" spans="1:10" ht="12.75">
      <c r="A81" s="502" t="s">
        <v>82</v>
      </c>
      <c r="B81" s="286">
        <v>3</v>
      </c>
      <c r="C81" s="508">
        <v>23</v>
      </c>
      <c r="D81" s="509">
        <v>7</v>
      </c>
      <c r="E81" s="512">
        <v>2</v>
      </c>
      <c r="F81" s="59">
        <v>14</v>
      </c>
      <c r="G81" s="511">
        <v>5</v>
      </c>
      <c r="H81" s="63"/>
      <c r="I81" s="47">
        <v>6</v>
      </c>
      <c r="J81" s="10">
        <f t="shared" si="6"/>
        <v>6</v>
      </c>
    </row>
    <row r="82" spans="1:10" ht="12.75">
      <c r="A82" s="502" t="s">
        <v>83</v>
      </c>
      <c r="B82" s="286">
        <v>1.5</v>
      </c>
      <c r="C82" s="508">
        <v>32</v>
      </c>
      <c r="D82" s="509">
        <v>22.5</v>
      </c>
      <c r="E82" s="512">
        <v>0.5</v>
      </c>
      <c r="F82" s="59">
        <v>23</v>
      </c>
      <c r="G82" s="511">
        <v>6</v>
      </c>
      <c r="H82" s="63">
        <v>3</v>
      </c>
      <c r="I82" s="47">
        <v>17</v>
      </c>
      <c r="J82" s="10">
        <f t="shared" si="6"/>
        <v>20</v>
      </c>
    </row>
    <row r="83" spans="1:10" ht="12.75">
      <c r="A83" s="502" t="s">
        <v>84</v>
      </c>
      <c r="B83" s="286">
        <v>1</v>
      </c>
      <c r="C83" s="508">
        <v>33</v>
      </c>
      <c r="D83" s="509">
        <v>10.5</v>
      </c>
      <c r="E83" s="512">
        <v>0.5</v>
      </c>
      <c r="F83" s="422">
        <v>31</v>
      </c>
      <c r="G83" s="513">
        <v>5</v>
      </c>
      <c r="H83" s="63">
        <v>2</v>
      </c>
      <c r="I83" s="47">
        <v>19</v>
      </c>
      <c r="J83" s="10">
        <f t="shared" si="6"/>
        <v>21</v>
      </c>
    </row>
    <row r="84" spans="1:10" ht="12.75">
      <c r="A84" s="502" t="s">
        <v>85</v>
      </c>
      <c r="B84" s="286">
        <v>0.3</v>
      </c>
      <c r="C84" s="508">
        <v>26</v>
      </c>
      <c r="D84" s="509">
        <v>16</v>
      </c>
      <c r="E84" s="512">
        <v>0.3</v>
      </c>
      <c r="F84" s="422">
        <v>20</v>
      </c>
      <c r="G84" s="513">
        <v>5</v>
      </c>
      <c r="H84" s="63">
        <v>2</v>
      </c>
      <c r="I84" s="47">
        <v>10</v>
      </c>
      <c r="J84" s="10">
        <f t="shared" si="6"/>
        <v>12</v>
      </c>
    </row>
    <row r="85" spans="1:10" ht="12.75">
      <c r="A85" s="502" t="s">
        <v>86</v>
      </c>
      <c r="B85" s="286">
        <v>0.75</v>
      </c>
      <c r="C85" s="508">
        <v>35</v>
      </c>
      <c r="D85" s="509">
        <v>16</v>
      </c>
      <c r="E85" s="512">
        <v>0.5</v>
      </c>
      <c r="F85" s="422">
        <v>25</v>
      </c>
      <c r="G85" s="513">
        <v>4</v>
      </c>
      <c r="H85" s="63">
        <v>2</v>
      </c>
      <c r="I85" s="47">
        <v>9</v>
      </c>
      <c r="J85" s="10">
        <f t="shared" si="6"/>
        <v>11</v>
      </c>
    </row>
    <row r="86" spans="1:10" ht="12.75">
      <c r="A86" s="502" t="s">
        <v>87</v>
      </c>
      <c r="B86" s="286">
        <v>1.25</v>
      </c>
      <c r="C86" s="508">
        <v>27</v>
      </c>
      <c r="D86" s="509">
        <v>11</v>
      </c>
      <c r="E86" s="512">
        <v>0.058</v>
      </c>
      <c r="F86" s="59">
        <v>22</v>
      </c>
      <c r="G86" s="511">
        <v>4</v>
      </c>
      <c r="H86" s="63">
        <v>4</v>
      </c>
      <c r="I86" s="47">
        <v>17</v>
      </c>
      <c r="J86" s="10">
        <f t="shared" si="6"/>
        <v>21</v>
      </c>
    </row>
    <row r="87" spans="1:10" ht="12.75">
      <c r="A87" s="502" t="s">
        <v>88</v>
      </c>
      <c r="B87" s="286">
        <v>1</v>
      </c>
      <c r="C87" s="508">
        <v>33</v>
      </c>
      <c r="D87" s="509">
        <v>10</v>
      </c>
      <c r="E87" s="512">
        <v>0.58</v>
      </c>
      <c r="F87" s="59">
        <v>25</v>
      </c>
      <c r="G87" s="511">
        <v>6</v>
      </c>
      <c r="H87" s="63">
        <v>3</v>
      </c>
      <c r="I87" s="47">
        <v>29</v>
      </c>
      <c r="J87" s="10">
        <f t="shared" si="6"/>
        <v>32</v>
      </c>
    </row>
    <row r="88" spans="1:10" ht="12.75">
      <c r="A88" s="502" t="s">
        <v>89</v>
      </c>
      <c r="B88" s="286">
        <v>2</v>
      </c>
      <c r="C88" s="508">
        <v>30</v>
      </c>
      <c r="D88" s="509">
        <v>16</v>
      </c>
      <c r="E88" s="512">
        <v>1</v>
      </c>
      <c r="F88" s="59">
        <v>16</v>
      </c>
      <c r="G88" s="511">
        <v>4</v>
      </c>
      <c r="H88" s="63">
        <v>4</v>
      </c>
      <c r="I88" s="47">
        <v>13</v>
      </c>
      <c r="J88" s="10">
        <f t="shared" si="6"/>
        <v>17</v>
      </c>
    </row>
    <row r="89" spans="1:10" ht="12.75">
      <c r="A89" s="502" t="s">
        <v>90</v>
      </c>
      <c r="B89" s="286">
        <v>4</v>
      </c>
      <c r="C89" s="508">
        <v>28</v>
      </c>
      <c r="D89" s="509">
        <v>14</v>
      </c>
      <c r="E89" s="512">
        <v>1</v>
      </c>
      <c r="F89" s="422">
        <v>14</v>
      </c>
      <c r="G89" s="513">
        <v>3.5</v>
      </c>
      <c r="H89" s="63">
        <v>1</v>
      </c>
      <c r="I89" s="47">
        <v>6</v>
      </c>
      <c r="J89" s="10">
        <f t="shared" si="6"/>
        <v>7</v>
      </c>
    </row>
    <row r="90" spans="1:10" ht="12.75">
      <c r="A90" s="502" t="s">
        <v>91</v>
      </c>
      <c r="B90" s="493">
        <v>1.5</v>
      </c>
      <c r="C90" s="530">
        <v>5</v>
      </c>
      <c r="D90" s="53">
        <v>3.25</v>
      </c>
      <c r="E90" s="514">
        <v>1.5</v>
      </c>
      <c r="F90" s="59">
        <v>5</v>
      </c>
      <c r="G90" s="511">
        <v>3.25</v>
      </c>
      <c r="H90" s="430"/>
      <c r="I90" s="47">
        <v>1</v>
      </c>
      <c r="J90" s="10">
        <f t="shared" si="6"/>
        <v>1</v>
      </c>
    </row>
    <row r="91" spans="1:10" ht="12.75">
      <c r="A91" s="24" t="s">
        <v>2</v>
      </c>
      <c r="B91" s="209">
        <v>0.3</v>
      </c>
      <c r="C91" s="209">
        <v>37.5</v>
      </c>
      <c r="D91" s="515">
        <v>12</v>
      </c>
      <c r="E91" s="494">
        <v>0.5</v>
      </c>
      <c r="F91" s="516">
        <v>37.5</v>
      </c>
      <c r="G91" s="517">
        <v>5</v>
      </c>
      <c r="H91" s="10">
        <f>SUM(H74:H90)</f>
        <v>35</v>
      </c>
      <c r="I91" s="6">
        <f>SUM(I74:I90)</f>
        <v>204</v>
      </c>
      <c r="J91" s="113">
        <f>SUM(J74:J90)</f>
        <v>239</v>
      </c>
    </row>
    <row r="92" spans="1:10" ht="13.5" thickBot="1">
      <c r="A92" s="24"/>
      <c r="B92" s="209"/>
      <c r="C92" s="209"/>
      <c r="D92" s="209"/>
      <c r="E92" s="209"/>
      <c r="F92" s="209"/>
      <c r="G92" s="209"/>
      <c r="H92" s="529">
        <f>H91/J91</f>
        <v>0.14644351464435146</v>
      </c>
      <c r="I92" s="7">
        <f>I91/J91</f>
        <v>0.8535564853556485</v>
      </c>
      <c r="J92" s="113"/>
    </row>
    <row r="93" ht="12.75">
      <c r="A93" s="23" t="s">
        <v>329</v>
      </c>
    </row>
    <row r="94" spans="1:4" ht="12.75">
      <c r="A94" s="15"/>
      <c r="B94" s="16" t="s">
        <v>15</v>
      </c>
      <c r="C94" s="16" t="s">
        <v>16</v>
      </c>
      <c r="D94" s="16" t="s">
        <v>2</v>
      </c>
    </row>
    <row r="95" spans="1:4" ht="12.75">
      <c r="A95" s="122" t="s">
        <v>75</v>
      </c>
      <c r="B95" s="12">
        <v>4</v>
      </c>
      <c r="C95" s="12">
        <v>12</v>
      </c>
      <c r="D95" s="518">
        <f>B95+C95</f>
        <v>16</v>
      </c>
    </row>
    <row r="96" spans="1:4" ht="12.75">
      <c r="A96" s="122" t="s">
        <v>76</v>
      </c>
      <c r="B96" s="12">
        <v>2</v>
      </c>
      <c r="C96" s="12">
        <v>8</v>
      </c>
      <c r="D96" s="518">
        <f aca="true" t="shared" si="7" ref="D96:D112">B96+C96</f>
        <v>10</v>
      </c>
    </row>
    <row r="97" spans="1:4" ht="12.75">
      <c r="A97" s="122" t="s">
        <v>77</v>
      </c>
      <c r="C97" s="12">
        <v>3</v>
      </c>
      <c r="D97" s="518">
        <f t="shared" si="7"/>
        <v>3</v>
      </c>
    </row>
    <row r="98" spans="1:4" ht="12.75">
      <c r="A98" s="122" t="s">
        <v>78</v>
      </c>
      <c r="B98" s="12">
        <v>3</v>
      </c>
      <c r="C98" s="12">
        <v>14</v>
      </c>
      <c r="D98" s="518">
        <f t="shared" si="7"/>
        <v>17</v>
      </c>
    </row>
    <row r="99" spans="1:4" ht="12.75">
      <c r="A99" s="122" t="s">
        <v>79</v>
      </c>
      <c r="B99" s="12">
        <v>7</v>
      </c>
      <c r="C99" s="12">
        <v>15</v>
      </c>
      <c r="D99" s="518">
        <f t="shared" si="7"/>
        <v>22</v>
      </c>
    </row>
    <row r="100" spans="1:4" ht="12.75">
      <c r="A100" s="122" t="s">
        <v>80</v>
      </c>
      <c r="B100" s="12">
        <v>4</v>
      </c>
      <c r="C100" s="12">
        <v>7</v>
      </c>
      <c r="D100" s="518">
        <f t="shared" si="7"/>
        <v>11</v>
      </c>
    </row>
    <row r="101" spans="1:4" ht="12.75">
      <c r="A101" s="122" t="s">
        <v>81</v>
      </c>
      <c r="B101" s="12">
        <v>3</v>
      </c>
      <c r="C101" s="12">
        <v>6</v>
      </c>
      <c r="D101" s="518">
        <f t="shared" si="7"/>
        <v>9</v>
      </c>
    </row>
    <row r="102" spans="1:4" ht="12.75">
      <c r="A102" s="122" t="s">
        <v>82</v>
      </c>
      <c r="C102" s="12">
        <v>6</v>
      </c>
      <c r="D102" s="518">
        <f t="shared" si="7"/>
        <v>6</v>
      </c>
    </row>
    <row r="103" spans="1:4" ht="12.75">
      <c r="A103" s="122" t="s">
        <v>83</v>
      </c>
      <c r="B103" s="12">
        <v>7</v>
      </c>
      <c r="C103" s="12">
        <v>13</v>
      </c>
      <c r="D103" s="518">
        <f t="shared" si="7"/>
        <v>20</v>
      </c>
    </row>
    <row r="104" spans="1:4" ht="12.75">
      <c r="A104" s="122" t="s">
        <v>84</v>
      </c>
      <c r="B104" s="12">
        <v>7</v>
      </c>
      <c r="C104" s="12">
        <v>17</v>
      </c>
      <c r="D104" s="518">
        <f t="shared" si="7"/>
        <v>24</v>
      </c>
    </row>
    <row r="105" spans="1:4" ht="12.75">
      <c r="A105" s="122" t="s">
        <v>85</v>
      </c>
      <c r="B105" s="12">
        <v>2</v>
      </c>
      <c r="C105" s="12">
        <v>9</v>
      </c>
      <c r="D105" s="518">
        <f t="shared" si="7"/>
        <v>11</v>
      </c>
    </row>
    <row r="106" spans="1:4" ht="12.75">
      <c r="A106" s="122" t="s">
        <v>86</v>
      </c>
      <c r="C106" s="12">
        <v>11</v>
      </c>
      <c r="D106" s="518">
        <f t="shared" si="7"/>
        <v>11</v>
      </c>
    </row>
    <row r="107" spans="1:4" ht="12.75">
      <c r="A107" s="122" t="s">
        <v>87</v>
      </c>
      <c r="B107" s="12">
        <v>7</v>
      </c>
      <c r="C107" s="12">
        <v>14</v>
      </c>
      <c r="D107" s="518">
        <f t="shared" si="7"/>
        <v>21</v>
      </c>
    </row>
    <row r="108" spans="1:4" ht="12.75">
      <c r="A108" s="122" t="s">
        <v>88</v>
      </c>
      <c r="B108" s="12">
        <v>4</v>
      </c>
      <c r="C108" s="12">
        <v>30</v>
      </c>
      <c r="D108" s="518">
        <f t="shared" si="7"/>
        <v>34</v>
      </c>
    </row>
    <row r="109" spans="1:4" ht="12.75">
      <c r="A109" s="122" t="s">
        <v>89</v>
      </c>
      <c r="B109" s="12">
        <v>4</v>
      </c>
      <c r="C109" s="12">
        <v>13</v>
      </c>
      <c r="D109" s="518">
        <f t="shared" si="7"/>
        <v>17</v>
      </c>
    </row>
    <row r="110" spans="1:4" ht="12.75">
      <c r="A110" s="122" t="s">
        <v>90</v>
      </c>
      <c r="C110" s="12">
        <v>7</v>
      </c>
      <c r="D110" s="518">
        <f t="shared" si="7"/>
        <v>7</v>
      </c>
    </row>
    <row r="111" spans="1:4" ht="13.5" customHeight="1">
      <c r="A111" s="122" t="s">
        <v>91</v>
      </c>
      <c r="C111" s="12">
        <v>1</v>
      </c>
      <c r="D111" s="518">
        <f t="shared" si="7"/>
        <v>1</v>
      </c>
    </row>
    <row r="112" spans="1:4" ht="13.5" customHeight="1">
      <c r="A112" s="24" t="s">
        <v>2</v>
      </c>
      <c r="B112" s="6">
        <f>SUM(B95:B111)</f>
        <v>54</v>
      </c>
      <c r="C112" s="6">
        <f>SUM(C95:C111)</f>
        <v>186</v>
      </c>
      <c r="D112" s="518">
        <f t="shared" si="7"/>
        <v>240</v>
      </c>
    </row>
    <row r="113" spans="1:4" ht="13.5" customHeight="1">
      <c r="A113" s="24" t="s">
        <v>3</v>
      </c>
      <c r="B113" s="208">
        <f>B112/D112</f>
        <v>0.225</v>
      </c>
      <c r="C113" s="208">
        <f>C112/D112</f>
        <v>0.775</v>
      </c>
      <c r="D113" s="518"/>
    </row>
    <row r="114" spans="1:4" ht="13.5" customHeight="1">
      <c r="A114" s="24"/>
      <c r="B114" s="6"/>
      <c r="C114" s="6"/>
      <c r="D114" s="518"/>
    </row>
    <row r="115" ht="12.75">
      <c r="A115" s="23" t="s">
        <v>232</v>
      </c>
    </row>
    <row r="116" spans="2:3" ht="12.75">
      <c r="B116" s="16" t="s">
        <v>233</v>
      </c>
      <c r="C116" s="16" t="s">
        <v>239</v>
      </c>
    </row>
    <row r="117" spans="1:3" ht="12.75">
      <c r="A117" s="519" t="s">
        <v>75</v>
      </c>
      <c r="B117" s="60" t="s">
        <v>234</v>
      </c>
      <c r="C117" s="60" t="s">
        <v>330</v>
      </c>
    </row>
    <row r="118" spans="1:3" ht="12.75">
      <c r="A118" s="519" t="s">
        <v>76</v>
      </c>
      <c r="B118" s="60" t="s">
        <v>235</v>
      </c>
      <c r="C118" s="60" t="s">
        <v>331</v>
      </c>
    </row>
    <row r="119" spans="1:3" ht="12.75">
      <c r="A119" s="519" t="s">
        <v>77</v>
      </c>
      <c r="B119" s="60" t="s">
        <v>236</v>
      </c>
      <c r="C119" s="60" t="s">
        <v>332</v>
      </c>
    </row>
    <row r="120" spans="1:3" ht="12.75">
      <c r="A120" s="519" t="s">
        <v>78</v>
      </c>
      <c r="B120" s="60" t="s">
        <v>237</v>
      </c>
      <c r="C120" s="532" t="s">
        <v>333</v>
      </c>
    </row>
    <row r="121" spans="1:3" ht="12.75">
      <c r="A121" s="519" t="s">
        <v>79</v>
      </c>
      <c r="B121" s="60" t="s">
        <v>238</v>
      </c>
      <c r="C121" s="60" t="s">
        <v>334</v>
      </c>
    </row>
    <row r="122" spans="1:3" ht="12.75">
      <c r="A122" s="519" t="s">
        <v>80</v>
      </c>
      <c r="B122" s="60" t="s">
        <v>240</v>
      </c>
      <c r="C122" s="60" t="s">
        <v>335</v>
      </c>
    </row>
    <row r="123" spans="1:3" ht="12.75">
      <c r="A123" s="519" t="s">
        <v>81</v>
      </c>
      <c r="B123" s="60" t="s">
        <v>241</v>
      </c>
      <c r="C123" s="60" t="s">
        <v>336</v>
      </c>
    </row>
    <row r="124" spans="1:3" ht="12.75">
      <c r="A124" s="519" t="s">
        <v>82</v>
      </c>
      <c r="B124" s="60" t="s">
        <v>242</v>
      </c>
      <c r="C124" s="60" t="s">
        <v>337</v>
      </c>
    </row>
    <row r="125" spans="1:3" ht="12.75">
      <c r="A125" s="519" t="s">
        <v>83</v>
      </c>
      <c r="B125" s="60" t="s">
        <v>243</v>
      </c>
      <c r="C125" s="60" t="s">
        <v>338</v>
      </c>
    </row>
    <row r="126" spans="1:3" ht="12.75">
      <c r="A126" s="519" t="s">
        <v>84</v>
      </c>
      <c r="B126" s="60" t="s">
        <v>244</v>
      </c>
      <c r="C126" s="60" t="s">
        <v>339</v>
      </c>
    </row>
    <row r="127" spans="1:3" ht="12.75">
      <c r="A127" s="519" t="s">
        <v>85</v>
      </c>
      <c r="B127" s="60" t="s">
        <v>245</v>
      </c>
      <c r="C127" s="60" t="s">
        <v>340</v>
      </c>
    </row>
    <row r="128" spans="1:3" ht="12.75">
      <c r="A128" s="519" t="s">
        <v>86</v>
      </c>
      <c r="B128" s="60" t="s">
        <v>246</v>
      </c>
      <c r="C128" s="60" t="s">
        <v>341</v>
      </c>
    </row>
    <row r="129" spans="1:3" ht="12.75">
      <c r="A129" s="519" t="s">
        <v>87</v>
      </c>
      <c r="B129" s="60" t="s">
        <v>247</v>
      </c>
      <c r="C129" s="60" t="s">
        <v>342</v>
      </c>
    </row>
    <row r="130" spans="1:3" ht="12.75">
      <c r="A130" s="519" t="s">
        <v>88</v>
      </c>
      <c r="B130" s="60" t="s">
        <v>248</v>
      </c>
      <c r="C130" s="60" t="s">
        <v>343</v>
      </c>
    </row>
    <row r="131" spans="1:3" ht="12.75">
      <c r="A131" s="519" t="s">
        <v>89</v>
      </c>
      <c r="B131" s="60" t="s">
        <v>249</v>
      </c>
      <c r="C131" s="60" t="s">
        <v>344</v>
      </c>
    </row>
    <row r="132" spans="1:3" ht="12.75">
      <c r="A132" s="519" t="s">
        <v>90</v>
      </c>
      <c r="B132" s="60" t="s">
        <v>250</v>
      </c>
      <c r="C132" s="60" t="s">
        <v>345</v>
      </c>
    </row>
    <row r="133" spans="1:3" ht="12.75">
      <c r="A133" s="519"/>
      <c r="C133" s="520"/>
    </row>
  </sheetData>
  <mergeCells count="6">
    <mergeCell ref="B5:D5"/>
    <mergeCell ref="E5:G5"/>
    <mergeCell ref="A1:H1"/>
    <mergeCell ref="B72:D72"/>
    <mergeCell ref="E72:G72"/>
    <mergeCell ref="H72:J72"/>
  </mergeCells>
  <printOptions horizontalCentered="1"/>
  <pageMargins left="0.75" right="0.75" top="1" bottom="1" header="0.5" footer="0.5"/>
  <pageSetup horizontalDpi="600" verticalDpi="600" orientation="landscape" scale="75" r:id="rId1"/>
  <headerFooter alignWithMargins="0">
    <oddHeader>&amp;C&amp;"Arial Black,Regular"2006 Annual Survey Results</oddHeader>
    <oddFooter>&amp;L&amp;"Arial Black,Regular"&amp;9Note: Percentages may not equal 100 because of rounding.&amp;C&amp;"Arial Black,Regular"&amp;9&amp;D&amp;R&amp;"Arial Black,Regular"&amp;9Nursing Education Administrators &amp;P of &amp;N</oddFooter>
  </headerFooter>
  <rowBreaks count="2" manualBreakCount="2">
    <brk id="48" max="255" man="1"/>
    <brk id="92" max="9" man="1"/>
  </rowBreaks>
  <ignoredErrors>
    <ignoredError sqref="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Eula Aiken</cp:lastModifiedBy>
  <cp:lastPrinted>2006-11-28T15:20:48Z</cp:lastPrinted>
  <dcterms:created xsi:type="dcterms:W3CDTF">2005-08-30T13:22:38Z</dcterms:created>
  <dcterms:modified xsi:type="dcterms:W3CDTF">2006-11-28T15:25:56Z</dcterms:modified>
  <cp:category/>
  <cp:version/>
  <cp:contentType/>
  <cp:contentStatus/>
</cp:coreProperties>
</file>