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75" windowWidth="15480" windowHeight="11640" tabRatio="644" firstSheet="3" activeTab="9"/>
  </bookViews>
  <sheets>
    <sheet name="Contents" sheetId="9" r:id="rId1"/>
    <sheet name="Demographics" sheetId="2" r:id="rId2"/>
    <sheet name="Associate's" sheetId="3" r:id="rId3"/>
    <sheet name="Bachelor's" sheetId="10" r:id="rId4"/>
    <sheet name="Master's" sheetId="11" r:id="rId5"/>
    <sheet name="Doctoral" sheetId="6" r:id="rId6"/>
    <sheet name="Faculty Positions and Profiles" sheetId="7" r:id="rId7"/>
    <sheet name="Retirements" sheetId="8" r:id="rId8"/>
    <sheet name="Resignations" sheetId="5" r:id="rId9"/>
    <sheet name="Administrators" sheetId="4" r:id="rId10"/>
  </sheets>
  <definedNames>
    <definedName name="_xlnm.Print_Area" localSheetId="9">Administrators!$A$2:$J$156</definedName>
    <definedName name="_xlnm.Print_Area" localSheetId="2">'Associate''s'!$A$1:$K$188</definedName>
    <definedName name="_xlnm.Print_Area" localSheetId="3">'Bachelor''s'!$A$1:$K$185</definedName>
    <definedName name="_xlnm.Print_Area" localSheetId="0">Contents!$A$1:$D$79</definedName>
    <definedName name="_xlnm.Print_Area" localSheetId="1">Demographics!$A$1:$J$157</definedName>
    <definedName name="_xlnm.Print_Area" localSheetId="5">Doctoral!$A$1:$L$193</definedName>
    <definedName name="_xlnm.Print_Area" localSheetId="6">'Faculty Positions and Profiles'!$A$1:$K$118</definedName>
    <definedName name="_xlnm.Print_Area" localSheetId="4">'Master''s'!$A$1:$K$207</definedName>
    <definedName name="_xlnm.Print_Area" localSheetId="8">Resignations!$A$1:$I$71</definedName>
    <definedName name="_xlnm.Print_Area" localSheetId="7">Retirements!$A$1:$J$73</definedName>
    <definedName name="_xlnm.Print_Titles" localSheetId="9">Administrators!$1:$1</definedName>
    <definedName name="_xlnm.Print_Titles" localSheetId="2">'Associate''s'!$1:$1</definedName>
    <definedName name="_xlnm.Print_Titles" localSheetId="3">'Bachelor''s'!$1:$1</definedName>
    <definedName name="_xlnm.Print_Titles" localSheetId="5">Doctoral!$1:$1</definedName>
    <definedName name="_xlnm.Print_Titles" localSheetId="7">Retirements!$1:$1</definedName>
  </definedNames>
  <calcPr calcId="125725"/>
</workbook>
</file>

<file path=xl/calcChain.xml><?xml version="1.0" encoding="utf-8"?>
<calcChain xmlns="http://schemas.openxmlformats.org/spreadsheetml/2006/main">
  <c r="C65" i="4"/>
  <c r="B65"/>
  <c r="D63"/>
  <c r="D62"/>
  <c r="D61"/>
  <c r="D60"/>
  <c r="D59"/>
  <c r="D58"/>
  <c r="D57"/>
  <c r="D56"/>
  <c r="D55"/>
  <c r="D54"/>
  <c r="D53"/>
  <c r="D52"/>
  <c r="D51"/>
  <c r="D50"/>
  <c r="D49"/>
  <c r="D48"/>
  <c r="D47"/>
  <c r="E64"/>
  <c r="J131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C153"/>
  <c r="H153"/>
  <c r="G153"/>
  <c r="F153"/>
  <c r="E153"/>
  <c r="D153"/>
  <c r="B153"/>
  <c r="C64"/>
  <c r="B64"/>
  <c r="D42" i="6"/>
  <c r="C42"/>
  <c r="B42"/>
  <c r="H61"/>
  <c r="H60"/>
  <c r="H59"/>
  <c r="H58"/>
  <c r="H57"/>
  <c r="H56"/>
  <c r="H55"/>
  <c r="H54"/>
  <c r="H53"/>
  <c r="H52"/>
  <c r="H51"/>
  <c r="H50"/>
  <c r="H49"/>
  <c r="H48"/>
  <c r="H47"/>
  <c r="H46"/>
  <c r="G62"/>
  <c r="F62"/>
  <c r="E62"/>
  <c r="J153" i="4"/>
  <c r="F131"/>
  <c r="E21"/>
  <c r="F43"/>
  <c r="I87"/>
  <c r="H56" i="5"/>
  <c r="H57"/>
  <c r="K24" i="8"/>
  <c r="K23"/>
  <c r="K22"/>
  <c r="K21"/>
  <c r="K20"/>
  <c r="K19"/>
  <c r="K18"/>
  <c r="K17"/>
  <c r="K16"/>
  <c r="K15"/>
  <c r="K14"/>
  <c r="K13"/>
  <c r="K12"/>
  <c r="K11"/>
  <c r="K10"/>
  <c r="K9"/>
  <c r="K8"/>
  <c r="K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K93" i="7"/>
  <c r="C21" i="6"/>
  <c r="B21"/>
  <c r="H112" i="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B23"/>
  <c r="C22"/>
  <c r="F155"/>
  <c r="F154"/>
  <c r="F153"/>
  <c r="F152"/>
  <c r="F151"/>
  <c r="F150"/>
  <c r="F149"/>
  <c r="F148"/>
  <c r="F147"/>
  <c r="F146"/>
  <c r="F145"/>
  <c r="F144"/>
  <c r="F143"/>
  <c r="F142"/>
  <c r="F141"/>
  <c r="F139"/>
  <c r="E155"/>
  <c r="E154"/>
  <c r="E153"/>
  <c r="E152"/>
  <c r="E151"/>
  <c r="E150"/>
  <c r="E149"/>
  <c r="E148"/>
  <c r="E147"/>
  <c r="E146"/>
  <c r="E145"/>
  <c r="E144"/>
  <c r="E143"/>
  <c r="E142"/>
  <c r="E141"/>
  <c r="E139"/>
  <c r="E156" s="1"/>
  <c r="E140"/>
  <c r="D155"/>
  <c r="D154"/>
  <c r="D153"/>
  <c r="D152"/>
  <c r="D151"/>
  <c r="D150"/>
  <c r="D149"/>
  <c r="D148"/>
  <c r="D147"/>
  <c r="D146"/>
  <c r="D145"/>
  <c r="D144"/>
  <c r="D143"/>
  <c r="D142"/>
  <c r="D141"/>
  <c r="D139"/>
  <c r="D140"/>
  <c r="D156" s="1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56"/>
  <c r="B155"/>
  <c r="B154"/>
  <c r="B153"/>
  <c r="B152"/>
  <c r="B151"/>
  <c r="B150"/>
  <c r="B149"/>
  <c r="B148"/>
  <c r="B147"/>
  <c r="B146"/>
  <c r="B145"/>
  <c r="B144"/>
  <c r="B143"/>
  <c r="B142"/>
  <c r="B141"/>
  <c r="B140"/>
  <c r="F140" s="1"/>
  <c r="F156" s="1"/>
  <c r="E157" s="1"/>
  <c r="B139"/>
  <c r="E113"/>
  <c r="F113"/>
  <c r="H91"/>
  <c r="G91"/>
  <c r="F91"/>
  <c r="E91"/>
  <c r="C91"/>
  <c r="B91"/>
  <c r="I90"/>
  <c r="G69" i="11"/>
  <c r="F66" i="2"/>
  <c r="I125"/>
  <c r="H134"/>
  <c r="G134"/>
  <c r="F134"/>
  <c r="E134"/>
  <c r="D134"/>
  <c r="C134"/>
  <c r="B134"/>
  <c r="I133"/>
  <c r="I132"/>
  <c r="I131"/>
  <c r="I130"/>
  <c r="I129"/>
  <c r="I128"/>
  <c r="I127"/>
  <c r="I126"/>
  <c r="I124"/>
  <c r="I123"/>
  <c r="I122"/>
  <c r="I121"/>
  <c r="I120"/>
  <c r="I119"/>
  <c r="I118"/>
  <c r="I117"/>
  <c r="B69" i="5"/>
  <c r="C140" i="3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117"/>
  <c r="B117"/>
  <c r="C117"/>
  <c r="D48"/>
  <c r="H44" i="2"/>
  <c r="E43" i="4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D108"/>
  <c r="D107"/>
  <c r="D106"/>
  <c r="D105"/>
  <c r="D104"/>
  <c r="D103"/>
  <c r="D102"/>
  <c r="D101"/>
  <c r="D100"/>
  <c r="D99"/>
  <c r="D98"/>
  <c r="D97"/>
  <c r="D96"/>
  <c r="D95"/>
  <c r="D93"/>
  <c r="D92"/>
  <c r="E109"/>
  <c r="G131"/>
  <c r="E131"/>
  <c r="D131"/>
  <c r="C131"/>
  <c r="B131"/>
  <c r="G69" i="5"/>
  <c r="H68"/>
  <c r="H67"/>
  <c r="H66"/>
  <c r="H65"/>
  <c r="H64"/>
  <c r="H63"/>
  <c r="H62"/>
  <c r="H61"/>
  <c r="H60"/>
  <c r="H59"/>
  <c r="H58"/>
  <c r="H55"/>
  <c r="H53"/>
  <c r="H52"/>
  <c r="H45"/>
  <c r="H44"/>
  <c r="H43"/>
  <c r="H42"/>
  <c r="H41"/>
  <c r="H40"/>
  <c r="H39"/>
  <c r="H38"/>
  <c r="H37"/>
  <c r="H36"/>
  <c r="H35"/>
  <c r="H34"/>
  <c r="H33"/>
  <c r="H32"/>
  <c r="H31"/>
  <c r="H30"/>
  <c r="H29"/>
  <c r="G17"/>
  <c r="E23"/>
  <c r="D6"/>
  <c r="D22" i="8"/>
  <c r="D17"/>
  <c r="D13"/>
  <c r="G8"/>
  <c r="F24"/>
  <c r="E24"/>
  <c r="D109" i="7"/>
  <c r="E23"/>
  <c r="J68"/>
  <c r="J67"/>
  <c r="J66"/>
  <c r="J65"/>
  <c r="J64"/>
  <c r="J63"/>
  <c r="J62"/>
  <c r="J61"/>
  <c r="J60"/>
  <c r="J59"/>
  <c r="J58"/>
  <c r="J57"/>
  <c r="J56"/>
  <c r="J55"/>
  <c r="J54"/>
  <c r="J53"/>
  <c r="J52"/>
  <c r="C45"/>
  <c r="B45"/>
  <c r="D23"/>
  <c r="C23"/>
  <c r="D44"/>
  <c r="D43"/>
  <c r="D42"/>
  <c r="D41"/>
  <c r="L84" i="6"/>
  <c r="I84"/>
  <c r="K81"/>
  <c r="K83"/>
  <c r="K82"/>
  <c r="E106"/>
  <c r="C55"/>
  <c r="D55" s="1"/>
  <c r="D61"/>
  <c r="D60"/>
  <c r="D59"/>
  <c r="D58"/>
  <c r="D57"/>
  <c r="D56"/>
  <c r="D54"/>
  <c r="D53"/>
  <c r="D52"/>
  <c r="D51"/>
  <c r="D50"/>
  <c r="D49"/>
  <c r="D48"/>
  <c r="D47"/>
  <c r="D90"/>
  <c r="D91"/>
  <c r="D92"/>
  <c r="D93"/>
  <c r="D94"/>
  <c r="D95"/>
  <c r="D96"/>
  <c r="D97"/>
  <c r="D98"/>
  <c r="D99"/>
  <c r="D100"/>
  <c r="D101"/>
  <c r="D102"/>
  <c r="D103"/>
  <c r="D104"/>
  <c r="D105"/>
  <c r="D127"/>
  <c r="D126"/>
  <c r="D125"/>
  <c r="D124"/>
  <c r="D123"/>
  <c r="D122"/>
  <c r="D121"/>
  <c r="D120"/>
  <c r="D119"/>
  <c r="D118"/>
  <c r="D117"/>
  <c r="D116"/>
  <c r="D115"/>
  <c r="D114"/>
  <c r="D113"/>
  <c r="D112"/>
  <c r="B84"/>
  <c r="D160" i="11"/>
  <c r="D159"/>
  <c r="D158"/>
  <c r="D157"/>
  <c r="D156"/>
  <c r="D155"/>
  <c r="D154"/>
  <c r="D153"/>
  <c r="D152"/>
  <c r="D151"/>
  <c r="D150"/>
  <c r="D149"/>
  <c r="D148"/>
  <c r="D147"/>
  <c r="D146"/>
  <c r="D145"/>
  <c r="D144"/>
  <c r="H68"/>
  <c r="H67"/>
  <c r="H66"/>
  <c r="H65"/>
  <c r="H64"/>
  <c r="H63"/>
  <c r="H62"/>
  <c r="H61"/>
  <c r="H60"/>
  <c r="H59"/>
  <c r="H58"/>
  <c r="H57"/>
  <c r="H56"/>
  <c r="H55"/>
  <c r="H54"/>
  <c r="H53"/>
  <c r="H52"/>
  <c r="C92"/>
  <c r="D99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B47"/>
  <c r="C47"/>
  <c r="D47"/>
  <c r="E47"/>
  <c r="I52" i="10"/>
  <c r="H69"/>
  <c r="I68"/>
  <c r="I67"/>
  <c r="I66"/>
  <c r="I65"/>
  <c r="I64"/>
  <c r="I63"/>
  <c r="I62"/>
  <c r="I61"/>
  <c r="I60"/>
  <c r="I59"/>
  <c r="I58"/>
  <c r="I57"/>
  <c r="I56"/>
  <c r="I55"/>
  <c r="I54"/>
  <c r="I53"/>
  <c r="C115"/>
  <c r="D137"/>
  <c r="D136"/>
  <c r="D135"/>
  <c r="D134"/>
  <c r="D133"/>
  <c r="D132"/>
  <c r="D131"/>
  <c r="D129"/>
  <c r="D127"/>
  <c r="D126"/>
  <c r="D125"/>
  <c r="D124"/>
  <c r="D122"/>
  <c r="D121"/>
  <c r="I89" i="2"/>
  <c r="I88"/>
  <c r="I87"/>
  <c r="I86"/>
  <c r="I85"/>
  <c r="I84"/>
  <c r="I83"/>
  <c r="I82"/>
  <c r="I81"/>
  <c r="I80"/>
  <c r="I79"/>
  <c r="I78"/>
  <c r="I77"/>
  <c r="I76"/>
  <c r="I75"/>
  <c r="I74"/>
  <c r="I73"/>
  <c r="D89"/>
  <c r="D88"/>
  <c r="D87"/>
  <c r="D86"/>
  <c r="D85"/>
  <c r="D84"/>
  <c r="D83"/>
  <c r="D82"/>
  <c r="D81"/>
  <c r="D80"/>
  <c r="D79"/>
  <c r="D78"/>
  <c r="D77"/>
  <c r="D76"/>
  <c r="D75"/>
  <c r="D74"/>
  <c r="D73"/>
  <c r="G111"/>
  <c r="G110"/>
  <c r="G109"/>
  <c r="G108"/>
  <c r="G107"/>
  <c r="G106"/>
  <c r="G105"/>
  <c r="G104"/>
  <c r="G103"/>
  <c r="G102"/>
  <c r="G101"/>
  <c r="G100"/>
  <c r="G99"/>
  <c r="G98"/>
  <c r="G97"/>
  <c r="G96"/>
  <c r="G95"/>
  <c r="D111"/>
  <c r="D110"/>
  <c r="D109"/>
  <c r="D108"/>
  <c r="D107"/>
  <c r="D106"/>
  <c r="D105"/>
  <c r="D104"/>
  <c r="D103"/>
  <c r="D102"/>
  <c r="D101"/>
  <c r="D100"/>
  <c r="D99"/>
  <c r="D98"/>
  <c r="D97"/>
  <c r="D96"/>
  <c r="D95"/>
  <c r="F112"/>
  <c r="G112"/>
  <c r="E112"/>
  <c r="C112"/>
  <c r="B112"/>
  <c r="H90"/>
  <c r="G90"/>
  <c r="F90"/>
  <c r="E90"/>
  <c r="C90"/>
  <c r="B90"/>
  <c r="F71" i="3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57"/>
  <c r="F47"/>
  <c r="F46"/>
  <c r="F45"/>
  <c r="F44"/>
  <c r="F43"/>
  <c r="F42"/>
  <c r="F41"/>
  <c r="F40"/>
  <c r="F39"/>
  <c r="F38"/>
  <c r="F37"/>
  <c r="F36"/>
  <c r="F35"/>
  <c r="F34"/>
  <c r="F33"/>
  <c r="F32"/>
  <c r="F31"/>
  <c r="E48"/>
  <c r="D70" i="4"/>
  <c r="G70"/>
  <c r="D71"/>
  <c r="G71"/>
  <c r="D72"/>
  <c r="G72"/>
  <c r="D73"/>
  <c r="G73"/>
  <c r="D74"/>
  <c r="G74"/>
  <c r="D75"/>
  <c r="G75"/>
  <c r="D76"/>
  <c r="G76"/>
  <c r="D77"/>
  <c r="D78"/>
  <c r="G78"/>
  <c r="D79"/>
  <c r="G79"/>
  <c r="D80"/>
  <c r="G80"/>
  <c r="D81"/>
  <c r="G81"/>
  <c r="D82"/>
  <c r="G82"/>
  <c r="D83"/>
  <c r="G83"/>
  <c r="D84"/>
  <c r="G84"/>
  <c r="D85"/>
  <c r="G85"/>
  <c r="D86"/>
  <c r="G86"/>
  <c r="B87"/>
  <c r="C87"/>
  <c r="E87"/>
  <c r="F87"/>
  <c r="B109"/>
  <c r="C109"/>
  <c r="H131"/>
  <c r="D4"/>
  <c r="D5"/>
  <c r="D6"/>
  <c r="D7"/>
  <c r="D8"/>
  <c r="D9"/>
  <c r="D10"/>
  <c r="D11"/>
  <c r="D12"/>
  <c r="D13"/>
  <c r="D14"/>
  <c r="D15"/>
  <c r="D16"/>
  <c r="D17"/>
  <c r="D18"/>
  <c r="D19"/>
  <c r="D20"/>
  <c r="B21"/>
  <c r="C21"/>
  <c r="C116" i="7"/>
  <c r="B116"/>
  <c r="D115"/>
  <c r="D114"/>
  <c r="D113"/>
  <c r="D112"/>
  <c r="D111"/>
  <c r="D110"/>
  <c r="D108"/>
  <c r="D107"/>
  <c r="D106"/>
  <c r="D105"/>
  <c r="D104"/>
  <c r="D103"/>
  <c r="D102"/>
  <c r="D101"/>
  <c r="D100"/>
  <c r="D99"/>
  <c r="F92" i="10"/>
  <c r="D52" i="7"/>
  <c r="G52"/>
  <c r="D53"/>
  <c r="G53"/>
  <c r="D54"/>
  <c r="G54"/>
  <c r="D55"/>
  <c r="G55"/>
  <c r="D56"/>
  <c r="G56"/>
  <c r="D57"/>
  <c r="G57"/>
  <c r="D58"/>
  <c r="G58"/>
  <c r="D59"/>
  <c r="G59"/>
  <c r="D60"/>
  <c r="G60"/>
  <c r="D61"/>
  <c r="G61"/>
  <c r="D62"/>
  <c r="G62"/>
  <c r="D63"/>
  <c r="G63"/>
  <c r="D64"/>
  <c r="G64"/>
  <c r="D65"/>
  <c r="G65"/>
  <c r="D28"/>
  <c r="D29"/>
  <c r="D30"/>
  <c r="D31"/>
  <c r="D32"/>
  <c r="D33"/>
  <c r="D34"/>
  <c r="D35"/>
  <c r="D36"/>
  <c r="D37"/>
  <c r="D38"/>
  <c r="D39"/>
  <c r="D40"/>
  <c r="B23"/>
  <c r="D44" i="2"/>
  <c r="D66"/>
  <c r="D7" i="5"/>
  <c r="D8"/>
  <c r="D9"/>
  <c r="D10"/>
  <c r="D11"/>
  <c r="D12"/>
  <c r="D13"/>
  <c r="D14"/>
  <c r="D15"/>
  <c r="D16"/>
  <c r="D17"/>
  <c r="D18"/>
  <c r="D19"/>
  <c r="D20"/>
  <c r="D21"/>
  <c r="D22"/>
  <c r="D46"/>
  <c r="D69"/>
  <c r="G10"/>
  <c r="H54"/>
  <c r="E47" i="8"/>
  <c r="D47"/>
  <c r="J93" i="7"/>
  <c r="I93"/>
  <c r="H93"/>
  <c r="G93"/>
  <c r="F93"/>
  <c r="K92"/>
  <c r="K91"/>
  <c r="K90"/>
  <c r="K89"/>
  <c r="K88"/>
  <c r="K87"/>
  <c r="K86"/>
  <c r="K85"/>
  <c r="K84"/>
  <c r="K83"/>
  <c r="K82"/>
  <c r="K81"/>
  <c r="K80"/>
  <c r="K79"/>
  <c r="K78"/>
  <c r="K77"/>
  <c r="K76"/>
  <c r="J171" i="6"/>
  <c r="I171"/>
  <c r="H171"/>
  <c r="F171"/>
  <c r="K170"/>
  <c r="K169"/>
  <c r="K168"/>
  <c r="K167"/>
  <c r="K166"/>
  <c r="K165"/>
  <c r="K164"/>
  <c r="K163"/>
  <c r="K162"/>
  <c r="K161"/>
  <c r="K159"/>
  <c r="K157"/>
  <c r="K155"/>
  <c r="K160"/>
  <c r="K158"/>
  <c r="K156"/>
  <c r="B149"/>
  <c r="D148"/>
  <c r="D147"/>
  <c r="D146"/>
  <c r="D145"/>
  <c r="D144"/>
  <c r="D143"/>
  <c r="D142"/>
  <c r="D141"/>
  <c r="D140"/>
  <c r="D139"/>
  <c r="D138"/>
  <c r="D137"/>
  <c r="D136"/>
  <c r="D135"/>
  <c r="D134"/>
  <c r="D133"/>
  <c r="C106"/>
  <c r="J84"/>
  <c r="K79"/>
  <c r="K78"/>
  <c r="F84"/>
  <c r="K77"/>
  <c r="K76"/>
  <c r="K75"/>
  <c r="K74"/>
  <c r="K72"/>
  <c r="K71"/>
  <c r="K70"/>
  <c r="K69"/>
  <c r="K68"/>
  <c r="K73"/>
  <c r="D46"/>
  <c r="C207" i="11"/>
  <c r="J184"/>
  <c r="I184"/>
  <c r="F184"/>
  <c r="D114"/>
  <c r="D113"/>
  <c r="D112"/>
  <c r="D111"/>
  <c r="D110"/>
  <c r="D109"/>
  <c r="D108"/>
  <c r="D107"/>
  <c r="D106"/>
  <c r="D105"/>
  <c r="D104"/>
  <c r="D103"/>
  <c r="D102"/>
  <c r="D101"/>
  <c r="D100"/>
  <c r="D98"/>
  <c r="C138"/>
  <c r="B138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C161"/>
  <c r="B161"/>
  <c r="E92"/>
  <c r="F92"/>
  <c r="D92"/>
  <c r="B92"/>
  <c r="J92"/>
  <c r="I92"/>
  <c r="H92"/>
  <c r="G92"/>
  <c r="K76"/>
  <c r="K91"/>
  <c r="K90"/>
  <c r="K89"/>
  <c r="K88"/>
  <c r="K87"/>
  <c r="K86"/>
  <c r="K85"/>
  <c r="K84"/>
  <c r="K83"/>
  <c r="K82"/>
  <c r="K81"/>
  <c r="K80"/>
  <c r="K79"/>
  <c r="K78"/>
  <c r="K77"/>
  <c r="K75"/>
  <c r="D57"/>
  <c r="D68"/>
  <c r="D67"/>
  <c r="D66"/>
  <c r="D65"/>
  <c r="D64"/>
  <c r="D63"/>
  <c r="D62"/>
  <c r="D61"/>
  <c r="D60"/>
  <c r="D59"/>
  <c r="D58"/>
  <c r="D56"/>
  <c r="D55"/>
  <c r="D54"/>
  <c r="D53"/>
  <c r="D52"/>
  <c r="C48" i="3"/>
  <c r="B48"/>
  <c r="F46" i="11"/>
  <c r="F45"/>
  <c r="F44"/>
  <c r="F43"/>
  <c r="F42"/>
  <c r="F41"/>
  <c r="F40"/>
  <c r="F39"/>
  <c r="F38"/>
  <c r="F37"/>
  <c r="F36"/>
  <c r="F35"/>
  <c r="F34"/>
  <c r="F33"/>
  <c r="F31"/>
  <c r="F30"/>
  <c r="K75" i="10"/>
  <c r="C138"/>
  <c r="D52"/>
  <c r="I183"/>
  <c r="H183"/>
  <c r="F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C160"/>
  <c r="D159"/>
  <c r="D158"/>
  <c r="D157"/>
  <c r="D156"/>
  <c r="D155"/>
  <c r="D154"/>
  <c r="D153"/>
  <c r="D152"/>
  <c r="D151"/>
  <c r="D150"/>
  <c r="D149"/>
  <c r="D148"/>
  <c r="D147"/>
  <c r="D146"/>
  <c r="D144"/>
  <c r="D143"/>
  <c r="C69"/>
  <c r="D68"/>
  <c r="D67"/>
  <c r="D66"/>
  <c r="D65"/>
  <c r="D64"/>
  <c r="D63"/>
  <c r="D62"/>
  <c r="D61"/>
  <c r="D60"/>
  <c r="D59"/>
  <c r="D58"/>
  <c r="D57"/>
  <c r="D56"/>
  <c r="D55"/>
  <c r="D54"/>
  <c r="D53"/>
  <c r="F46"/>
  <c r="F45"/>
  <c r="F44"/>
  <c r="F43"/>
  <c r="F42"/>
  <c r="F41"/>
  <c r="F40"/>
  <c r="F39"/>
  <c r="F38"/>
  <c r="F37"/>
  <c r="F36"/>
  <c r="F35"/>
  <c r="F34"/>
  <c r="F33"/>
  <c r="F32"/>
  <c r="F31"/>
  <c r="F30"/>
  <c r="D162" i="3"/>
  <c r="D161"/>
  <c r="D160"/>
  <c r="D159"/>
  <c r="D158"/>
  <c r="D157"/>
  <c r="D156"/>
  <c r="D155"/>
  <c r="D154"/>
  <c r="D153"/>
  <c r="D152"/>
  <c r="D151"/>
  <c r="D150"/>
  <c r="D149"/>
  <c r="D148"/>
  <c r="D147"/>
  <c r="K169"/>
  <c r="K185"/>
  <c r="K184"/>
  <c r="K183"/>
  <c r="K182"/>
  <c r="K181"/>
  <c r="K180"/>
  <c r="K179"/>
  <c r="K178"/>
  <c r="K177"/>
  <c r="K176"/>
  <c r="K175"/>
  <c r="K174"/>
  <c r="K173"/>
  <c r="K172"/>
  <c r="K171"/>
  <c r="K170"/>
  <c r="I186"/>
  <c r="H186"/>
  <c r="F186"/>
  <c r="D146"/>
  <c r="J94"/>
  <c r="I94"/>
  <c r="H94"/>
  <c r="G94"/>
  <c r="F94"/>
  <c r="E94"/>
  <c r="D94"/>
  <c r="C94"/>
  <c r="B94"/>
  <c r="K93"/>
  <c r="K92"/>
  <c r="K91"/>
  <c r="K90"/>
  <c r="K89"/>
  <c r="K88"/>
  <c r="K87"/>
  <c r="K86"/>
  <c r="K85"/>
  <c r="K84"/>
  <c r="K83"/>
  <c r="K82"/>
  <c r="K81"/>
  <c r="K80"/>
  <c r="K79"/>
  <c r="K78"/>
  <c r="K77"/>
  <c r="D70"/>
  <c r="D69"/>
  <c r="D68"/>
  <c r="D67"/>
  <c r="D66"/>
  <c r="D65"/>
  <c r="D64"/>
  <c r="D63"/>
  <c r="D62"/>
  <c r="D61"/>
  <c r="D60"/>
  <c r="D59"/>
  <c r="D58"/>
  <c r="D56"/>
  <c r="D55"/>
  <c r="D54"/>
  <c r="K76" i="10"/>
  <c r="K77"/>
  <c r="K78"/>
  <c r="K79"/>
  <c r="K80"/>
  <c r="K81"/>
  <c r="K82"/>
  <c r="K83"/>
  <c r="K84"/>
  <c r="K85"/>
  <c r="K86"/>
  <c r="K87"/>
  <c r="K88"/>
  <c r="K89"/>
  <c r="K90"/>
  <c r="K91"/>
  <c r="B92"/>
  <c r="C92"/>
  <c r="D92"/>
  <c r="E92"/>
  <c r="G92"/>
  <c r="H92"/>
  <c r="I92"/>
  <c r="J92"/>
  <c r="E57" i="2"/>
  <c r="G43"/>
  <c r="C115" i="11"/>
  <c r="B115"/>
  <c r="C69"/>
  <c r="B69"/>
  <c r="D183" i="10"/>
  <c r="B171" i="6"/>
  <c r="C171"/>
  <c r="D171"/>
  <c r="E171"/>
  <c r="G171"/>
  <c r="C128"/>
  <c r="E47" i="10"/>
  <c r="D47"/>
  <c r="C47"/>
  <c r="B47"/>
  <c r="B22" i="2"/>
  <c r="E69" i="10"/>
  <c r="E71" i="3"/>
  <c r="E72" s="1"/>
  <c r="G69" i="10"/>
  <c r="F69"/>
  <c r="C23" i="11"/>
  <c r="D84" i="6"/>
  <c r="C84"/>
  <c r="E84"/>
  <c r="G84"/>
  <c r="H84"/>
  <c r="B207" i="11"/>
  <c r="G22" i="5"/>
  <c r="G21"/>
  <c r="G20"/>
  <c r="G19"/>
  <c r="G16"/>
  <c r="G15"/>
  <c r="G14"/>
  <c r="G13"/>
  <c r="G12"/>
  <c r="G11"/>
  <c r="G9"/>
  <c r="G8"/>
  <c r="G7"/>
  <c r="G6"/>
  <c r="F23"/>
  <c r="I13"/>
  <c r="E69" i="8"/>
  <c r="E68"/>
  <c r="E67"/>
  <c r="E66"/>
  <c r="E65"/>
  <c r="E64"/>
  <c r="E63"/>
  <c r="E62"/>
  <c r="E61"/>
  <c r="E60"/>
  <c r="E59"/>
  <c r="E58"/>
  <c r="E57"/>
  <c r="E56"/>
  <c r="E55"/>
  <c r="E54"/>
  <c r="E53"/>
  <c r="D70"/>
  <c r="F69" i="11"/>
  <c r="C23" i="10"/>
  <c r="B71" i="3"/>
  <c r="C71"/>
  <c r="B163"/>
  <c r="C163"/>
  <c r="B23" i="11"/>
  <c r="C24" i="3"/>
  <c r="E65" i="2"/>
  <c r="E64"/>
  <c r="E63"/>
  <c r="E62"/>
  <c r="E61"/>
  <c r="E60"/>
  <c r="E59"/>
  <c r="E58"/>
  <c r="E56"/>
  <c r="E55"/>
  <c r="E54"/>
  <c r="E53"/>
  <c r="E52"/>
  <c r="E50"/>
  <c r="E49"/>
  <c r="H22"/>
  <c r="B193" i="6"/>
  <c r="C193"/>
  <c r="C149"/>
  <c r="B128"/>
  <c r="B62"/>
  <c r="B106"/>
  <c r="B184" i="11"/>
  <c r="C184"/>
  <c r="D184"/>
  <c r="E184"/>
  <c r="G184"/>
  <c r="H184"/>
  <c r="E69"/>
  <c r="B160" i="10"/>
  <c r="B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69"/>
  <c r="B69"/>
  <c r="G46" i="8"/>
  <c r="G45"/>
  <c r="G44"/>
  <c r="G43"/>
  <c r="G42"/>
  <c r="G41"/>
  <c r="G40"/>
  <c r="G39"/>
  <c r="G38"/>
  <c r="G37"/>
  <c r="G36"/>
  <c r="G35"/>
  <c r="G34"/>
  <c r="G33"/>
  <c r="G32"/>
  <c r="G31"/>
  <c r="G30"/>
  <c r="J69" i="5"/>
  <c r="F69"/>
  <c r="E69"/>
  <c r="C69"/>
  <c r="G46"/>
  <c r="F46"/>
  <c r="E46"/>
  <c r="C46"/>
  <c r="B46"/>
  <c r="H23"/>
  <c r="C23"/>
  <c r="B23"/>
  <c r="G23" i="8"/>
  <c r="G22"/>
  <c r="G21"/>
  <c r="G20"/>
  <c r="G19"/>
  <c r="G18"/>
  <c r="G17"/>
  <c r="G16"/>
  <c r="G15"/>
  <c r="G14"/>
  <c r="G13"/>
  <c r="G12"/>
  <c r="G11"/>
  <c r="G10"/>
  <c r="G7"/>
  <c r="G24" s="1"/>
  <c r="D23"/>
  <c r="D21"/>
  <c r="D20"/>
  <c r="D19"/>
  <c r="D18"/>
  <c r="D16"/>
  <c r="D15"/>
  <c r="D14"/>
  <c r="D12"/>
  <c r="D11"/>
  <c r="D10"/>
  <c r="D9"/>
  <c r="D8"/>
  <c r="D7"/>
  <c r="E93" i="7"/>
  <c r="D93"/>
  <c r="C93"/>
  <c r="B93"/>
  <c r="I69"/>
  <c r="H69"/>
  <c r="F69"/>
  <c r="E69"/>
  <c r="C69"/>
  <c r="B69"/>
  <c r="G68"/>
  <c r="G67"/>
  <c r="G66"/>
  <c r="D68"/>
  <c r="D67"/>
  <c r="D66"/>
  <c r="J183" i="10"/>
  <c r="G183"/>
  <c r="E183"/>
  <c r="C183"/>
  <c r="B183"/>
  <c r="B138"/>
  <c r="B23"/>
  <c r="J186" i="3"/>
  <c r="G186"/>
  <c r="E186"/>
  <c r="D186"/>
  <c r="C186"/>
  <c r="B186"/>
  <c r="B140"/>
  <c r="D140" s="1"/>
  <c r="B24"/>
  <c r="C66" i="2"/>
  <c r="B66"/>
  <c r="G42"/>
  <c r="G41"/>
  <c r="G40"/>
  <c r="G39"/>
  <c r="G38"/>
  <c r="G37"/>
  <c r="G36"/>
  <c r="G35"/>
  <c r="G34"/>
  <c r="G33"/>
  <c r="G32"/>
  <c r="G31"/>
  <c r="G30"/>
  <c r="G29"/>
  <c r="G28"/>
  <c r="G27"/>
  <c r="F44"/>
  <c r="E44"/>
  <c r="C44"/>
  <c r="B44"/>
  <c r="F47" i="8"/>
  <c r="C47"/>
  <c r="B47"/>
  <c r="C24"/>
  <c r="B24"/>
  <c r="B70"/>
  <c r="C70"/>
  <c r="D65" i="4" l="1"/>
  <c r="D64"/>
  <c r="D87"/>
  <c r="B88" s="1"/>
  <c r="I131"/>
  <c r="F132" s="1"/>
  <c r="I153"/>
  <c r="E154" s="1"/>
  <c r="F47" i="11"/>
  <c r="H62" i="6"/>
  <c r="E63" s="1"/>
  <c r="C62"/>
  <c r="D160" i="10"/>
  <c r="C157" i="2"/>
  <c r="D157"/>
  <c r="B156"/>
  <c r="B157" s="1"/>
  <c r="D161" i="11"/>
  <c r="H69"/>
  <c r="D138" i="10"/>
  <c r="D112" i="2"/>
  <c r="E66"/>
  <c r="B67" s="1"/>
  <c r="G44"/>
  <c r="I134"/>
  <c r="E135" s="1"/>
  <c r="D90"/>
  <c r="D45" i="7"/>
  <c r="C46" s="1"/>
  <c r="H69" i="5"/>
  <c r="F70" s="1"/>
  <c r="D109" i="4"/>
  <c r="H71"/>
  <c r="I6" i="5"/>
  <c r="H46"/>
  <c r="I10"/>
  <c r="I7"/>
  <c r="I9"/>
  <c r="D23"/>
  <c r="I8"/>
  <c r="D24" i="8"/>
  <c r="K65" i="7"/>
  <c r="K61"/>
  <c r="K57"/>
  <c r="K55"/>
  <c r="D116"/>
  <c r="C117" s="1"/>
  <c r="J69"/>
  <c r="I70" s="1"/>
  <c r="K63"/>
  <c r="K62"/>
  <c r="K59"/>
  <c r="K64"/>
  <c r="K60"/>
  <c r="K56"/>
  <c r="K58"/>
  <c r="D128" i="6"/>
  <c r="D138" i="11"/>
  <c r="I69" i="10"/>
  <c r="E70" s="1"/>
  <c r="C161"/>
  <c r="H79" i="4"/>
  <c r="H75"/>
  <c r="H73"/>
  <c r="H72"/>
  <c r="D21"/>
  <c r="B22" s="1"/>
  <c r="H83"/>
  <c r="H81"/>
  <c r="H80"/>
  <c r="H85"/>
  <c r="H84"/>
  <c r="H77"/>
  <c r="H76"/>
  <c r="G87"/>
  <c r="H86"/>
  <c r="H82"/>
  <c r="H78"/>
  <c r="H74"/>
  <c r="H70"/>
  <c r="B162" i="11"/>
  <c r="F70"/>
  <c r="G70"/>
  <c r="B161" i="10"/>
  <c r="K53" i="7"/>
  <c r="K52"/>
  <c r="F48" i="3"/>
  <c r="C49" s="1"/>
  <c r="I11" i="5"/>
  <c r="I15"/>
  <c r="I17"/>
  <c r="I19"/>
  <c r="I21"/>
  <c r="I22"/>
  <c r="I20"/>
  <c r="I18"/>
  <c r="I16"/>
  <c r="I14"/>
  <c r="I12"/>
  <c r="G23"/>
  <c r="E70" i="8"/>
  <c r="C71" s="1"/>
  <c r="G47"/>
  <c r="C48" s="1"/>
  <c r="D69" i="7"/>
  <c r="C70" s="1"/>
  <c r="G69"/>
  <c r="E70" s="1"/>
  <c r="K67"/>
  <c r="K66"/>
  <c r="K68"/>
  <c r="D149" i="6"/>
  <c r="C150" s="1"/>
  <c r="D106"/>
  <c r="B107" s="1"/>
  <c r="K84"/>
  <c r="K171"/>
  <c r="D172" s="1"/>
  <c r="C162" i="11"/>
  <c r="D115"/>
  <c r="C116" s="1"/>
  <c r="K184"/>
  <c r="D185" s="1"/>
  <c r="K92"/>
  <c r="I93" s="1"/>
  <c r="D69"/>
  <c r="B70" s="1"/>
  <c r="D48"/>
  <c r="D163" i="3"/>
  <c r="C164" s="1"/>
  <c r="D71"/>
  <c r="B72" s="1"/>
  <c r="B70" i="10"/>
  <c r="C70"/>
  <c r="D115"/>
  <c r="B116" s="1"/>
  <c r="F47"/>
  <c r="B48" s="1"/>
  <c r="K183"/>
  <c r="D184" s="1"/>
  <c r="K186" i="3"/>
  <c r="D187" s="1"/>
  <c r="K94"/>
  <c r="B95" s="1"/>
  <c r="K92" i="10"/>
  <c r="J93" s="1"/>
  <c r="B118" i="3"/>
  <c r="C88" i="4" l="1"/>
  <c r="D88"/>
  <c r="B132"/>
  <c r="H154"/>
  <c r="D154"/>
  <c r="G154"/>
  <c r="B154"/>
  <c r="F154"/>
  <c r="C154"/>
  <c r="G63" i="6"/>
  <c r="F63"/>
  <c r="D62"/>
  <c r="C63" s="1"/>
  <c r="C110" i="4"/>
  <c r="D110" s="1"/>
  <c r="B117" i="7"/>
  <c r="B46"/>
  <c r="H70" i="10"/>
  <c r="G70"/>
  <c r="F70"/>
  <c r="C113" i="2"/>
  <c r="B113"/>
  <c r="C67"/>
  <c r="D67"/>
  <c r="H135"/>
  <c r="F135"/>
  <c r="D135"/>
  <c r="B135"/>
  <c r="G135"/>
  <c r="C135"/>
  <c r="B70" i="5"/>
  <c r="E70"/>
  <c r="D70"/>
  <c r="B48" i="8"/>
  <c r="C70" i="5"/>
  <c r="G70"/>
  <c r="F70" i="7"/>
  <c r="J85" i="6"/>
  <c r="I85"/>
  <c r="F93" i="10"/>
  <c r="C22" i="4"/>
  <c r="H87"/>
  <c r="E88"/>
  <c r="F88"/>
  <c r="C93" i="11"/>
  <c r="D93"/>
  <c r="F93"/>
  <c r="E93"/>
  <c r="B93"/>
  <c r="I187" i="3"/>
  <c r="B187"/>
  <c r="F187"/>
  <c r="E45" i="2"/>
  <c r="D45"/>
  <c r="I23" i="5"/>
  <c r="F24" s="1"/>
  <c r="B71" i="8"/>
  <c r="D71"/>
  <c r="F48"/>
  <c r="D48"/>
  <c r="E48"/>
  <c r="G94" i="7"/>
  <c r="H94"/>
  <c r="F94"/>
  <c r="K69"/>
  <c r="B70"/>
  <c r="H70"/>
  <c r="G172" i="6"/>
  <c r="H172"/>
  <c r="J172"/>
  <c r="B150"/>
  <c r="B172"/>
  <c r="C172"/>
  <c r="E172"/>
  <c r="B85"/>
  <c r="F85"/>
  <c r="C85"/>
  <c r="C107"/>
  <c r="E85"/>
  <c r="D85"/>
  <c r="G85"/>
  <c r="H85"/>
  <c r="I185" i="11"/>
  <c r="F185"/>
  <c r="C185"/>
  <c r="E185"/>
  <c r="G185"/>
  <c r="B116"/>
  <c r="H185"/>
  <c r="B185"/>
  <c r="J93"/>
  <c r="G93"/>
  <c r="H93"/>
  <c r="C70"/>
  <c r="C48"/>
  <c r="B48"/>
  <c r="E48"/>
  <c r="B164" i="3"/>
  <c r="C72"/>
  <c r="G93" i="10"/>
  <c r="B93"/>
  <c r="H93"/>
  <c r="I93"/>
  <c r="E48"/>
  <c r="I184"/>
  <c r="D48"/>
  <c r="E184"/>
  <c r="H184"/>
  <c r="C48"/>
  <c r="F184"/>
  <c r="C116"/>
  <c r="G184"/>
  <c r="C184"/>
  <c r="J184"/>
  <c r="B184"/>
  <c r="D93"/>
  <c r="C93"/>
  <c r="E93"/>
  <c r="H187" i="3"/>
  <c r="G187"/>
  <c r="C187"/>
  <c r="E187"/>
  <c r="J187"/>
  <c r="C95"/>
  <c r="E95"/>
  <c r="G95"/>
  <c r="I95"/>
  <c r="D95"/>
  <c r="H95"/>
  <c r="F95"/>
  <c r="J95"/>
  <c r="C118"/>
  <c r="B45" i="2"/>
  <c r="F45"/>
  <c r="C45"/>
  <c r="B49" i="3"/>
  <c r="D49"/>
  <c r="E49"/>
  <c r="B94" i="7"/>
  <c r="C94"/>
  <c r="D94"/>
  <c r="E94"/>
  <c r="J94"/>
  <c r="G88" i="4" l="1"/>
  <c r="I154"/>
  <c r="B63" i="6"/>
  <c r="I70" i="10"/>
  <c r="H24" i="5"/>
  <c r="E24"/>
  <c r="C24"/>
  <c r="B24"/>
  <c r="F25" i="8"/>
  <c r="C25"/>
  <c r="B25"/>
  <c r="E25"/>
  <c r="B141" i="3" l="1"/>
  <c r="C141"/>
  <c r="B139" i="10"/>
  <c r="C139"/>
  <c r="B139" i="11"/>
  <c r="C139"/>
  <c r="B129" i="6"/>
  <c r="C129"/>
  <c r="B47" i="5"/>
  <c r="C47"/>
  <c r="D47"/>
  <c r="E47"/>
  <c r="F47"/>
  <c r="G47"/>
  <c r="C132" i="4"/>
  <c r="D132"/>
  <c r="E132"/>
  <c r="G132"/>
  <c r="H132"/>
  <c r="I132" l="1"/>
</calcChain>
</file>

<file path=xl/sharedStrings.xml><?xml version="1.0" encoding="utf-8"?>
<sst xmlns="http://schemas.openxmlformats.org/spreadsheetml/2006/main" count="1817" uniqueCount="262">
  <si>
    <t>Total</t>
  </si>
  <si>
    <t>Percent</t>
  </si>
  <si>
    <t>College</t>
  </si>
  <si>
    <t>Department</t>
  </si>
  <si>
    <t>Division</t>
  </si>
  <si>
    <t>School</t>
  </si>
  <si>
    <t>Yes</t>
  </si>
  <si>
    <t>Both</t>
  </si>
  <si>
    <t>American Indian/Alaskan Native</t>
  </si>
  <si>
    <t>Asian</t>
  </si>
  <si>
    <t>Hispanic</t>
  </si>
  <si>
    <t>Male</t>
  </si>
  <si>
    <t>Female</t>
  </si>
  <si>
    <t>Subtotal</t>
  </si>
  <si>
    <t>Doctorate</t>
  </si>
  <si>
    <t>Nursing</t>
  </si>
  <si>
    <t>Master's</t>
  </si>
  <si>
    <t>Maximum</t>
  </si>
  <si>
    <t>Salary</t>
  </si>
  <si>
    <t>Workload</t>
  </si>
  <si>
    <t>Doctoral Programs</t>
  </si>
  <si>
    <t xml:space="preserve">Percent </t>
  </si>
  <si>
    <t>56-60</t>
  </si>
  <si>
    <t>61-65</t>
  </si>
  <si>
    <t>Contents</t>
  </si>
  <si>
    <t>Bachelor’s Program</t>
  </si>
  <si>
    <t>Associate's Program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</si>
  <si>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</si>
  <si>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</si>
  <si>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</si>
  <si>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</si>
  <si>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</si>
  <si>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</si>
  <si>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</si>
  <si>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</si>
  <si>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</si>
  <si>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</si>
  <si>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</si>
  <si>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</si>
  <si>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</si>
  <si>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</si>
  <si>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</si>
  <si>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</si>
  <si>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District of Columbia</t>
  </si>
  <si>
    <t>Bachelor's</t>
  </si>
  <si>
    <t>Table 6.</t>
  </si>
  <si>
    <t>Table 1.</t>
  </si>
  <si>
    <t>Table 2.</t>
  </si>
  <si>
    <t>Table 4.</t>
  </si>
  <si>
    <t>Table 5.</t>
  </si>
  <si>
    <t>Table 3.</t>
  </si>
  <si>
    <t>Institutional Returns</t>
  </si>
  <si>
    <t>Table 1. Institutional Returns</t>
  </si>
  <si>
    <t>Percent of Responses</t>
  </si>
  <si>
    <t>Retirements</t>
  </si>
  <si>
    <t>66-70</t>
  </si>
  <si>
    <t>71+</t>
  </si>
  <si>
    <t>Resignations</t>
  </si>
  <si>
    <t>Median</t>
  </si>
  <si>
    <t>Black</t>
  </si>
  <si>
    <t>White</t>
  </si>
  <si>
    <t>American Indian/ Alaskan Native</t>
  </si>
  <si>
    <t>Full-Time</t>
  </si>
  <si>
    <t>Part-Time</t>
  </si>
  <si>
    <t>Academic</t>
  </si>
  <si>
    <t>Demographics</t>
  </si>
  <si>
    <t>Master's Programs</t>
  </si>
  <si>
    <t>Total Responses</t>
  </si>
  <si>
    <t>New Admissions</t>
  </si>
  <si>
    <t xml:space="preserve"> Associate's</t>
  </si>
  <si>
    <t>Part-time</t>
  </si>
  <si>
    <t>Full-time</t>
  </si>
  <si>
    <t>c</t>
  </si>
  <si>
    <t>N</t>
  </si>
  <si>
    <t>Clinical</t>
  </si>
  <si>
    <t>Percent Responses</t>
  </si>
  <si>
    <t xml:space="preserve">Other </t>
  </si>
  <si>
    <t>Native Hawaain</t>
  </si>
  <si>
    <t>International</t>
  </si>
  <si>
    <t>Multi-racial</t>
  </si>
  <si>
    <t>Native Hawaiian</t>
  </si>
  <si>
    <t>Unknown</t>
  </si>
  <si>
    <t>Multiracial</t>
  </si>
  <si>
    <t>Percent Total Responses</t>
  </si>
  <si>
    <t>Faculty</t>
  </si>
  <si>
    <t>Vacancies</t>
  </si>
  <si>
    <t>Accelerated</t>
  </si>
  <si>
    <t>Funds to Hire</t>
  </si>
  <si>
    <t>Limited or Lack of Resources</t>
  </si>
  <si>
    <t>Inter-national</t>
  </si>
  <si>
    <t xml:space="preserve">x </t>
  </si>
  <si>
    <t>Sites/Space</t>
  </si>
  <si>
    <t>Inter-  national</t>
  </si>
  <si>
    <t>Qualified Applicants</t>
  </si>
  <si>
    <t>Faculty Positions and Profiles</t>
  </si>
  <si>
    <t>Non-nursing</t>
  </si>
  <si>
    <t xml:space="preserve">Inter-national </t>
  </si>
  <si>
    <t>Another Discipline</t>
  </si>
  <si>
    <t>2011-2012</t>
  </si>
  <si>
    <t>2012-2013</t>
  </si>
  <si>
    <t>Teaching</t>
  </si>
  <si>
    <t>Out-of-state</t>
  </si>
  <si>
    <t>In-state</t>
  </si>
  <si>
    <t>Non-Nursing</t>
  </si>
  <si>
    <t>Setting</t>
  </si>
  <si>
    <t>Private Practice</t>
  </si>
  <si>
    <t>Hawaian</t>
  </si>
  <si>
    <t>Number of respondents</t>
  </si>
  <si>
    <t xml:space="preserve">Table 3. </t>
  </si>
  <si>
    <t>Faculty Retirements</t>
  </si>
  <si>
    <t>Faculty Resignations</t>
  </si>
  <si>
    <t>Table 7.</t>
  </si>
  <si>
    <t>Table 8.</t>
  </si>
  <si>
    <t>Table 9.</t>
  </si>
  <si>
    <t>Graduates Completed TPC</t>
  </si>
  <si>
    <t>Programs Offer TPC</t>
  </si>
  <si>
    <t>Interim Position</t>
  </si>
  <si>
    <t>Permanent Position</t>
  </si>
  <si>
    <t>Age Range of Full-time Retired Faculty</t>
  </si>
  <si>
    <t>Plans or Current Status of Full-time Faculty Who Resigned</t>
  </si>
  <si>
    <t>Chief Administrative Officer (CAO) for Nursing Education</t>
  </si>
  <si>
    <t>Profile of Chief Administrative Officer for Nursing Education (CAO)</t>
  </si>
  <si>
    <t>Table 7. Age Range of CAO</t>
  </si>
  <si>
    <t>Fall 2009</t>
  </si>
  <si>
    <t>Not Admitted</t>
  </si>
  <si>
    <t>Personal</t>
  </si>
  <si>
    <t>Program Capacity (Fall 2009)</t>
  </si>
  <si>
    <t>Table 2. Reasons for Not Admitting Qualified Students</t>
  </si>
  <si>
    <t>Number of Respondents</t>
  </si>
  <si>
    <t>LPN/LVN-ADN</t>
  </si>
  <si>
    <r>
      <t>1</t>
    </r>
    <r>
      <rPr>
        <sz val="10"/>
        <rFont val="MS Reference Sans Serif"/>
        <family val="2"/>
      </rPr>
      <t>Commission on Collegiate Nursing Education</t>
    </r>
  </si>
  <si>
    <r>
      <t>2</t>
    </r>
    <r>
      <rPr>
        <sz val="10"/>
        <rFont val="MS Reference Sans Serif"/>
        <family val="2"/>
      </rPr>
      <t>National League for Nursing Accreditation Commission</t>
    </r>
  </si>
  <si>
    <t>Associate Generic</t>
  </si>
  <si>
    <t>Associate Bridge</t>
  </si>
  <si>
    <t>Bachelor's Generic</t>
  </si>
  <si>
    <t>Bachelor's LPN-RN</t>
  </si>
  <si>
    <t>Bachelor's Accelerated</t>
  </si>
  <si>
    <t>Master's Generic</t>
  </si>
  <si>
    <t>Bachelor's RN-BSN</t>
  </si>
  <si>
    <t>Master's Accelerated</t>
  </si>
  <si>
    <t>Type Undergraduate Programs</t>
  </si>
  <si>
    <t>Type Graduate Programs</t>
  </si>
  <si>
    <t>Table 5. Type Graduate Programs</t>
  </si>
  <si>
    <t>Table 4. Type Undergraduate Programs</t>
  </si>
  <si>
    <t>Reasons for Not Admitting Qualified Students</t>
  </si>
  <si>
    <t>Generic</t>
  </si>
  <si>
    <t>RN to BSN</t>
  </si>
  <si>
    <t>LPN to BSN</t>
  </si>
  <si>
    <t>Accelerated BSN</t>
  </si>
  <si>
    <t>Table 6. Most Frequent Reason for Attrition</t>
  </si>
  <si>
    <t xml:space="preserve">Table 2. Reasons for Not Admitting Qualified Students </t>
  </si>
  <si>
    <t>Seats</t>
  </si>
  <si>
    <t>RN to MSN</t>
  </si>
  <si>
    <t>American Indian  Alaskan Native</t>
  </si>
  <si>
    <t>American Indian Alaskan Native</t>
  </si>
  <si>
    <t>Table 1. Program Capacity (Fall 2009)</t>
  </si>
  <si>
    <t>Could Admit</t>
  </si>
  <si>
    <t>Sites/Spaces</t>
  </si>
  <si>
    <t>American IndianAlaskan Native</t>
  </si>
  <si>
    <t>D.N.P.</t>
  </si>
  <si>
    <t>Ph.D.</t>
  </si>
  <si>
    <t>Spring 2010</t>
  </si>
  <si>
    <t>Bugeted</t>
  </si>
  <si>
    <t xml:space="preserve">Table 2. Full-time Faculty (Gender) </t>
  </si>
  <si>
    <t>Table 3. Highest Earned Credential of Full-time Faculty</t>
  </si>
  <si>
    <t>Vacant Full-time</t>
  </si>
  <si>
    <t>Table 1. Faculty Positions(2009-2010 Academic Year)</t>
  </si>
  <si>
    <t>Estimated Part-time</t>
  </si>
  <si>
    <t>CNP</t>
  </si>
  <si>
    <t>CNE</t>
  </si>
  <si>
    <t>Table 1. Highest Earned Credential of Retirees (Full-time Faculty)</t>
  </si>
  <si>
    <t>51-55</t>
  </si>
  <si>
    <t>Table 2. Age Range of Full-time Retired Faculty</t>
  </si>
  <si>
    <t>Table 3. Anticipated Retirements</t>
  </si>
  <si>
    <r>
      <t>North Carolina</t>
    </r>
    <r>
      <rPr>
        <vertAlign val="superscript"/>
        <sz val="10"/>
        <rFont val="MS Reference Sans Serif"/>
        <family val="2"/>
      </rPr>
      <t>1</t>
    </r>
  </si>
  <si>
    <t>2013-2014</t>
  </si>
  <si>
    <t>Career Advancement</t>
  </si>
  <si>
    <t>Educational Opportunities</t>
  </si>
  <si>
    <t>Table 3. Plans or Current Status of Full-time Faculty Who Resigned</t>
  </si>
  <si>
    <t>Other Disciplines</t>
  </si>
  <si>
    <t>American Indian    Alaskan Native</t>
  </si>
  <si>
    <t>31-40</t>
  </si>
  <si>
    <t>41-50</t>
  </si>
  <si>
    <t>Minimum</t>
  </si>
  <si>
    <t>Highest Earned Credential of CAO</t>
  </si>
  <si>
    <t>Gender of CAO</t>
  </si>
  <si>
    <t>Race/Ethnicity of CAO</t>
  </si>
  <si>
    <t>Employment Status: Interim or Permanent</t>
  </si>
  <si>
    <t>Plans to Retire in Three Years</t>
  </si>
  <si>
    <t>Age Range of CAO</t>
  </si>
  <si>
    <t>Range of Years as CAO at Current Institution</t>
  </si>
  <si>
    <t>Budgeted Positions (2009-2010 Academic Year)</t>
  </si>
  <si>
    <t>Highest Earned Credential of Full-time Faculty</t>
  </si>
  <si>
    <t>Race/Ethnicity of Full-time Faculty</t>
  </si>
  <si>
    <t>Table 4. Race/Ethnicity of  Faculty</t>
  </si>
  <si>
    <t>Table 5. Certified Nurse Practitioners (CNP) and Educators (CNE)</t>
  </si>
  <si>
    <t>Reported</t>
  </si>
  <si>
    <t>A Only</t>
  </si>
  <si>
    <t>AB</t>
  </si>
  <si>
    <t>ABM</t>
  </si>
  <si>
    <t>B Only</t>
  </si>
  <si>
    <t>BM</t>
  </si>
  <si>
    <t>BMD</t>
  </si>
  <si>
    <t>MD</t>
  </si>
  <si>
    <r>
      <t>CCNE</t>
    </r>
    <r>
      <rPr>
        <vertAlign val="superscript"/>
        <sz val="10"/>
        <rFont val="MS Reference Sans Serif"/>
        <family val="2"/>
      </rPr>
      <t>1</t>
    </r>
  </si>
  <si>
    <r>
      <t>NLNAC</t>
    </r>
    <r>
      <rPr>
        <vertAlign val="superscript"/>
        <sz val="10"/>
        <rFont val="MS Reference Sans Serif"/>
        <family val="2"/>
      </rPr>
      <t>2</t>
    </r>
  </si>
  <si>
    <t>Table  6. Most Frequent Reason for Attrition</t>
  </si>
  <si>
    <t>Most Frequent Reason for Attrition</t>
  </si>
  <si>
    <t>Gender of 2008-2009 Graduates</t>
  </si>
  <si>
    <t>Race/Ethnicity of 2008-2009 Graduates</t>
  </si>
  <si>
    <t>Associate's</t>
  </si>
  <si>
    <t>Doctoral</t>
  </si>
  <si>
    <t>Limited ot Lack of Resources Checked</t>
  </si>
  <si>
    <t>Unit Designation</t>
  </si>
  <si>
    <t>Unit Accreditation</t>
  </si>
  <si>
    <t>Gender of Full-time Faculty</t>
  </si>
  <si>
    <t>Anticipated Retirements of Full-time Faculty</t>
  </si>
  <si>
    <t>Full-time Faculty Resignations (2009-2010 Academic Year)</t>
  </si>
  <si>
    <t>Reasons for Full-time Faculty Resignations</t>
  </si>
  <si>
    <t>Race/Ethnicity of Fall 2009 Enrollees</t>
  </si>
  <si>
    <t>Gender of Fall 2009 Enrollees</t>
  </si>
  <si>
    <t>Certified Nurse Practitioners (CNP) and Nurse Educators (CNE)</t>
  </si>
  <si>
    <t>Table 2. Unit Designation</t>
  </si>
  <si>
    <t>Table 3. Unit Accreditation</t>
  </si>
  <si>
    <t>Table 5. Gender of Fall 2009 Enrollees</t>
  </si>
  <si>
    <t>Total Responses Checked</t>
  </si>
  <si>
    <t>Table 2. Reasons for Not  Admitting Qualified Students</t>
  </si>
  <si>
    <t>Table 4. Race/Ethnicity of Fall 2009 Enrollees</t>
  </si>
  <si>
    <t>Program Offers TPC</t>
  </si>
  <si>
    <t>Could Have Admitted</t>
  </si>
  <si>
    <t>New DNP</t>
  </si>
  <si>
    <t>New PhD</t>
  </si>
  <si>
    <t>New DSN</t>
  </si>
  <si>
    <t>Table 4. Racial/Ethnicity of Fall 2009 Enrollees</t>
  </si>
  <si>
    <t>Table 2. Reasons for Not admitting Qualified Students</t>
  </si>
  <si>
    <t>Faculty Vacancies</t>
  </si>
  <si>
    <t>Unable to Hire Faculty</t>
  </si>
  <si>
    <t>Lack Seats or Positions</t>
  </si>
  <si>
    <t>Table 7. Gender of 2008-2009 Graduates</t>
  </si>
  <si>
    <t>Table 9. Teacher Preparation Courses (TPC)</t>
  </si>
  <si>
    <t>Table 3. Enrollment Status and New Admissions (Fall 2009)</t>
  </si>
  <si>
    <r>
      <t>Table 7. Gender of August 2008</t>
    </r>
    <r>
      <rPr>
        <b/>
        <sz val="11"/>
        <color indexed="9"/>
        <rFont val="Calibri"/>
        <family val="2"/>
      </rPr>
      <t>–</t>
    </r>
    <r>
      <rPr>
        <b/>
        <sz val="11"/>
        <color indexed="9"/>
        <rFont val="MS Reference Sans Serif"/>
        <family val="2"/>
      </rPr>
      <t>2009 Graduates</t>
    </r>
  </si>
  <si>
    <r>
      <t>Table 8. Race/Ethnicity of August 2008</t>
    </r>
    <r>
      <rPr>
        <b/>
        <sz val="11"/>
        <color theme="0"/>
        <rFont val="Calibri"/>
        <family val="2"/>
      </rPr>
      <t>–</t>
    </r>
    <r>
      <rPr>
        <b/>
        <sz val="11"/>
        <color theme="0"/>
        <rFont val="MS Reference Sans Serif"/>
        <family val="2"/>
      </rPr>
      <t>2009 Graduates</t>
    </r>
  </si>
  <si>
    <t>Table 8. Race/Ethnicity of 2008-2009 Graduates</t>
  </si>
  <si>
    <t>Table 7. Gender of August 2008-2009 Graduates</t>
  </si>
  <si>
    <t xml:space="preserve">Table 8. Race/Ethnicity of May 2008-2009 Graduates </t>
  </si>
  <si>
    <t>Table 7. Type Programs Represented in Survey Returns</t>
  </si>
  <si>
    <t>Table 6. Institutions Offering More than One Type Program</t>
  </si>
  <si>
    <t xml:space="preserve">Table 1. Full-time Faculty Resignations </t>
  </si>
  <si>
    <t>Table 2. Reasons for Full-time Faculty Resignations</t>
  </si>
  <si>
    <t>Table 1. Employment Status of CAO</t>
  </si>
  <si>
    <t>Table 2. Range of Years as CAO at Current Institution</t>
  </si>
  <si>
    <t>No</t>
  </si>
  <si>
    <t>Table 3. Plans To Retire Within Three  Years</t>
  </si>
  <si>
    <t>Table 4. Highest Earned Credential of CAO</t>
  </si>
  <si>
    <t>Table 5. Gender of CAO</t>
  </si>
  <si>
    <t>Table 6. Race/Erthnicity of CAO</t>
  </si>
  <si>
    <t>Institutions Offering More than One Type Program</t>
  </si>
  <si>
    <t>Types Programs Represented in Returns</t>
  </si>
  <si>
    <t>Enrollment Status and New Admissions (Fall 2009)</t>
  </si>
  <si>
    <t>Teacher Preparation Courses (TPC)</t>
  </si>
  <si>
    <t>Full-time Faculty Retirees By Highest Earned Credentials (2009-2010 Academic Year)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</si>
</sst>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[$-409]mmmm\ d\,\ yyyy;@"/>
    <numFmt numFmtId="166" formatCode="_(* #,##0.0_);_(* \(#,##0.0\);_(* &quot;-&quot;?_);_(@_)"/>
    <numFmt numFmtId="167" formatCode="_(* #,##0_);_(* \(#,##0\);_(* &quot;-&quot;?_);_(@_)"/>
  </numFmts>
  <fonts count="10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u/>
      <sz val="10"/>
      <color indexed="9"/>
      <name val="Arial"/>
      <family val="2"/>
    </font>
    <font>
      <sz val="10"/>
      <color indexed="9"/>
      <name val="Arial"/>
      <family val="2"/>
    </font>
    <font>
      <sz val="12"/>
      <color theme="0"/>
      <name val="Arial Black"/>
      <family val="2"/>
    </font>
    <font>
      <sz val="12"/>
      <color indexed="9"/>
      <name val="Arial Black"/>
      <family val="2"/>
    </font>
    <font>
      <sz val="11"/>
      <color indexed="9"/>
      <name val="Arial Black"/>
      <family val="2"/>
    </font>
    <font>
      <sz val="11"/>
      <name val="Arial Black"/>
      <family val="2"/>
    </font>
    <font>
      <sz val="11"/>
      <color theme="0"/>
      <name val="Arial Black"/>
      <family val="2"/>
    </font>
    <font>
      <b/>
      <sz val="11"/>
      <color indexed="9"/>
      <name val="Arial Black"/>
      <family val="2"/>
    </font>
    <font>
      <b/>
      <sz val="11"/>
      <color theme="0"/>
      <name val="Arial Black"/>
      <family val="2"/>
    </font>
    <font>
      <sz val="11"/>
      <name val="Arial"/>
      <family val="2"/>
    </font>
    <font>
      <sz val="12"/>
      <name val="Arial Black"/>
      <family val="2"/>
    </font>
    <font>
      <sz val="10"/>
      <color theme="1" tint="0.34998626667073579"/>
      <name val="MS Reference Sans Serif"/>
      <family val="2"/>
    </font>
    <font>
      <sz val="11"/>
      <color theme="0"/>
      <name val="MS Reference Sans Serif"/>
      <family val="2"/>
    </font>
    <font>
      <b/>
      <sz val="10"/>
      <color theme="1" tint="0.34998626667073579"/>
      <name val="MS Reference Sans Serif"/>
      <family val="2"/>
    </font>
    <font>
      <sz val="10"/>
      <color theme="1" tint="0.14999847407452621"/>
      <name val="MS Reference Sans Serif"/>
      <family val="2"/>
    </font>
    <font>
      <b/>
      <sz val="9"/>
      <color theme="1" tint="0.14999847407452621"/>
      <name val="MS Reference Sans Serif"/>
      <family val="2"/>
    </font>
    <font>
      <b/>
      <sz val="10"/>
      <color theme="1" tint="0.14999847407452621"/>
      <name val="MS Reference Sans Serif"/>
      <family val="2"/>
    </font>
    <font>
      <i/>
      <sz val="10"/>
      <color theme="1" tint="0.14999847407452621"/>
      <name val="MS Reference Sans Serif"/>
      <family val="2"/>
    </font>
    <font>
      <sz val="10"/>
      <color theme="1" tint="4.9989318521683403E-2"/>
      <name val="MS Reference Sans Serif"/>
      <family val="2"/>
    </font>
    <font>
      <b/>
      <i/>
      <sz val="10"/>
      <color theme="1" tint="4.9989318521683403E-2"/>
      <name val="MS Reference Sans Serif"/>
      <family val="2"/>
    </font>
    <font>
      <i/>
      <sz val="10"/>
      <color theme="1" tint="4.9989318521683403E-2"/>
      <name val="MS Reference Sans Serif"/>
      <family val="2"/>
    </font>
    <font>
      <b/>
      <i/>
      <sz val="10"/>
      <color theme="1" tint="0.14999847407452621"/>
      <name val="MS Reference Sans Serif"/>
      <family val="2"/>
    </font>
    <font>
      <b/>
      <sz val="10"/>
      <color theme="1" tint="0.249977111117893"/>
      <name val="MS Reference Sans Serif"/>
      <family val="2"/>
    </font>
    <font>
      <sz val="10"/>
      <name val="MS Reference Sans Serif"/>
      <family val="2"/>
    </font>
    <font>
      <b/>
      <sz val="11"/>
      <color theme="0"/>
      <name val="MS Reference Sans Serif"/>
      <family val="2"/>
    </font>
    <font>
      <b/>
      <sz val="12"/>
      <color theme="0"/>
      <name val="MS Reference Sans Serif"/>
      <family val="2"/>
    </font>
    <font>
      <b/>
      <sz val="12"/>
      <color indexed="9"/>
      <name val="MS Reference Sans Serif"/>
      <family val="2"/>
    </font>
    <font>
      <b/>
      <sz val="12"/>
      <name val="MS Reference Sans Serif"/>
      <family val="2"/>
    </font>
    <font>
      <sz val="11"/>
      <color indexed="9"/>
      <name val="MS Reference Sans Serif"/>
      <family val="2"/>
    </font>
    <font>
      <sz val="10"/>
      <color indexed="9"/>
      <name val="MS Reference Sans Serif"/>
      <family val="2"/>
    </font>
    <font>
      <i/>
      <sz val="10"/>
      <name val="MS Reference Sans Serif"/>
      <family val="2"/>
    </font>
    <font>
      <b/>
      <i/>
      <sz val="10"/>
      <name val="MS Reference Sans Serif"/>
      <family val="2"/>
    </font>
    <font>
      <b/>
      <sz val="10"/>
      <name val="MS Reference Sans Serif"/>
      <family val="2"/>
    </font>
    <font>
      <b/>
      <sz val="10"/>
      <color indexed="18"/>
      <name val="MS Reference Sans Serif"/>
      <family val="2"/>
    </font>
    <font>
      <sz val="10"/>
      <color indexed="62"/>
      <name val="MS Reference Sans Serif"/>
      <family val="2"/>
    </font>
    <font>
      <sz val="10"/>
      <color indexed="18"/>
      <name val="MS Reference Sans Serif"/>
      <family val="2"/>
    </font>
    <font>
      <b/>
      <sz val="9"/>
      <name val="MS Reference Sans Serif"/>
      <family val="2"/>
    </font>
    <font>
      <vertAlign val="superscript"/>
      <sz val="10"/>
      <name val="MS Reference Sans Serif"/>
      <family val="2"/>
    </font>
    <font>
      <b/>
      <sz val="8"/>
      <name val="MS Reference Sans Serif"/>
      <family val="2"/>
    </font>
    <font>
      <b/>
      <i/>
      <vertAlign val="superscript"/>
      <sz val="8"/>
      <name val="MS Reference Sans Serif"/>
      <family val="2"/>
    </font>
    <font>
      <b/>
      <sz val="11"/>
      <color indexed="9"/>
      <name val="MS Reference Sans Serif"/>
      <family val="2"/>
    </font>
    <font>
      <b/>
      <sz val="11"/>
      <name val="MS Reference Sans Serif"/>
      <family val="2"/>
    </font>
    <font>
      <sz val="10"/>
      <color theme="1" tint="0.249977111117893"/>
      <name val="MS Reference Sans Serif"/>
      <family val="2"/>
    </font>
    <font>
      <sz val="9"/>
      <color theme="1" tint="0.34998626667073579"/>
      <name val="MS Reference Sans Serif"/>
      <family val="2"/>
    </font>
    <font>
      <b/>
      <sz val="9"/>
      <color indexed="23"/>
      <name val="MS Reference Sans Serif"/>
      <family val="2"/>
    </font>
    <font>
      <b/>
      <sz val="9"/>
      <color indexed="18"/>
      <name val="MS Reference Sans Serif"/>
      <family val="2"/>
    </font>
    <font>
      <b/>
      <sz val="10"/>
      <color indexed="63"/>
      <name val="MS Reference Sans Serif"/>
      <family val="2"/>
    </font>
    <font>
      <sz val="10"/>
      <color theme="8" tint="-0.499984740745262"/>
      <name val="MS Reference Sans Serif"/>
      <family val="2"/>
    </font>
    <font>
      <b/>
      <sz val="10"/>
      <color theme="8" tint="-0.499984740745262"/>
      <name val="MS Reference Sans Serif"/>
      <family val="2"/>
    </font>
    <font>
      <b/>
      <i/>
      <sz val="10"/>
      <color theme="1" tint="0.34998626667073579"/>
      <name val="MS Reference Sans Serif"/>
      <family val="2"/>
    </font>
    <font>
      <b/>
      <sz val="9"/>
      <color theme="1" tint="0.34998626667073579"/>
      <name val="MS Reference Sans Serif"/>
      <family val="2"/>
    </font>
    <font>
      <sz val="9"/>
      <color theme="1" tint="0.14999847407452621"/>
      <name val="MS Reference Sans Serif"/>
      <family val="2"/>
    </font>
    <font>
      <sz val="11"/>
      <name val="MS Reference Sans Serif"/>
      <family val="2"/>
    </font>
    <font>
      <sz val="10"/>
      <color theme="1" tint="0.499984740745262"/>
      <name val="MS Reference Sans Serif"/>
      <family val="2"/>
    </font>
    <font>
      <b/>
      <sz val="10"/>
      <color indexed="23"/>
      <name val="MS Reference Sans Serif"/>
      <family val="2"/>
    </font>
    <font>
      <sz val="10.5"/>
      <color indexed="9"/>
      <name val="MS Reference Sans Serif"/>
      <family val="2"/>
    </font>
    <font>
      <sz val="9"/>
      <name val="MS Reference Sans Serif"/>
      <family val="2"/>
    </font>
    <font>
      <b/>
      <sz val="10.5"/>
      <color indexed="9"/>
      <name val="MS Reference Sans Serif"/>
      <family val="2"/>
    </font>
    <font>
      <b/>
      <sz val="11"/>
      <color theme="0" tint="-4.9989318521683403E-2"/>
      <name val="MS Reference Sans Serif"/>
      <family val="2"/>
    </font>
    <font>
      <b/>
      <sz val="10"/>
      <color indexed="9"/>
      <name val="MS Reference Sans Serif"/>
      <family val="2"/>
    </font>
    <font>
      <b/>
      <sz val="9"/>
      <color theme="1" tint="4.9989318521683403E-2"/>
      <name val="MS Reference Sans Serif"/>
      <family val="2"/>
    </font>
    <font>
      <i/>
      <sz val="10"/>
      <color theme="1" tint="0.499984740745262"/>
      <name val="MS Reference Sans Serif"/>
      <family val="2"/>
    </font>
    <font>
      <b/>
      <sz val="10"/>
      <color indexed="54"/>
      <name val="MS Reference Sans Serif"/>
      <family val="2"/>
    </font>
    <font>
      <i/>
      <sz val="10"/>
      <color theme="1" tint="0.249977111117893"/>
      <name val="MS Reference Sans Serif"/>
      <family val="2"/>
    </font>
    <font>
      <i/>
      <sz val="10"/>
      <color theme="1" tint="0.34998626667073579"/>
      <name val="MS Reference Sans Serif"/>
      <family val="2"/>
    </font>
    <font>
      <b/>
      <sz val="10"/>
      <color indexed="56"/>
      <name val="MS Reference Sans Serif"/>
      <family val="2"/>
    </font>
    <font>
      <sz val="12"/>
      <color indexed="9"/>
      <name val="MS Reference Sans Serif"/>
      <family val="2"/>
    </font>
    <font>
      <b/>
      <i/>
      <sz val="10"/>
      <color indexed="54"/>
      <name val="MS Reference Sans Serif"/>
      <family val="2"/>
    </font>
    <font>
      <i/>
      <sz val="10"/>
      <color indexed="54"/>
      <name val="MS Reference Sans Serif"/>
      <family val="2"/>
    </font>
    <font>
      <b/>
      <i/>
      <sz val="10"/>
      <color indexed="18"/>
      <name val="MS Reference Sans Serif"/>
      <family val="2"/>
    </font>
    <font>
      <i/>
      <sz val="10"/>
      <color indexed="18"/>
      <name val="MS Reference Sans Serif"/>
      <family val="2"/>
    </font>
    <font>
      <b/>
      <sz val="10"/>
      <color theme="0"/>
      <name val="MS Reference Sans Serif"/>
      <family val="2"/>
    </font>
    <font>
      <sz val="12"/>
      <color theme="0"/>
      <name val="MS Reference Sans Serif"/>
      <family val="2"/>
    </font>
    <font>
      <b/>
      <sz val="11"/>
      <color theme="1" tint="0.14999847407452621"/>
      <name val="MS Reference Sans Serif"/>
      <family val="2"/>
    </font>
    <font>
      <sz val="10"/>
      <color theme="1" tint="0.14999847407452621"/>
      <name val="Arial"/>
      <family val="2"/>
    </font>
    <font>
      <sz val="11"/>
      <color theme="1" tint="0.14999847407452621"/>
      <name val="MS Reference Sans Serif"/>
      <family val="2"/>
    </font>
    <font>
      <vertAlign val="superscript"/>
      <sz val="10"/>
      <color theme="1" tint="0.14999847407452621"/>
      <name val="MS Reference Sans Serif"/>
      <family val="2"/>
    </font>
    <font>
      <b/>
      <i/>
      <sz val="10"/>
      <color theme="5" tint="-0.249977111117893"/>
      <name val="MS Reference Sans Serif"/>
      <family val="2"/>
    </font>
    <font>
      <b/>
      <sz val="10"/>
      <color theme="5" tint="-0.249977111117893"/>
      <name val="MS Reference Sans Serif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b/>
      <sz val="9"/>
      <color theme="1" tint="0.249977111117893"/>
      <name val="MS Reference Sans Serif"/>
      <family val="2"/>
    </font>
    <font>
      <b/>
      <sz val="12"/>
      <color theme="1" tint="4.9989318521683403E-2"/>
      <name val="MS Reference Sans Serif"/>
      <family val="2"/>
    </font>
    <font>
      <sz val="12"/>
      <color theme="1" tint="4.9989318521683403E-2"/>
      <name val="MS Reference Sans Serif"/>
      <family val="2"/>
    </font>
    <font>
      <sz val="12"/>
      <name val="MS Reference Sans Serif"/>
      <family val="2"/>
    </font>
    <font>
      <b/>
      <sz val="12"/>
      <color theme="1" tint="0.34998626667073579"/>
      <name val="MS Reference Sans Serif"/>
      <family val="2"/>
    </font>
    <font>
      <b/>
      <sz val="12"/>
      <color theme="1" tint="0.14999847407452621"/>
      <name val="MS Reference Sans Serif"/>
      <family val="2"/>
    </font>
    <font>
      <b/>
      <sz val="12"/>
      <color theme="1" tint="0.249977111117893"/>
      <name val="MS Reference Sans Serif"/>
      <family val="2"/>
    </font>
    <font>
      <b/>
      <u/>
      <sz val="12"/>
      <name val="MS Reference Sans Serif"/>
      <family val="2"/>
    </font>
    <font>
      <sz val="12"/>
      <color theme="1" tint="0.14999847407452621"/>
      <name val="MS Reference Sans Serif"/>
      <family val="2"/>
    </font>
    <font>
      <i/>
      <sz val="12"/>
      <name val="MS Reference Sans Serif"/>
      <family val="2"/>
    </font>
    <font>
      <sz val="12"/>
      <color theme="1" tint="0.34998626667073579"/>
      <name val="MS Reference Sans Serif"/>
      <family val="2"/>
    </font>
    <font>
      <i/>
      <sz val="12"/>
      <color theme="1" tint="0.14999847407452621"/>
      <name val="MS Reference Sans Serif"/>
      <family val="2"/>
    </font>
    <font>
      <b/>
      <i/>
      <sz val="12"/>
      <color theme="1" tint="0.249977111117893"/>
      <name val="MS Reference Sans Serif"/>
      <family val="2"/>
    </font>
    <font>
      <i/>
      <sz val="12"/>
      <color theme="1" tint="0.249977111117893"/>
      <name val="MS Reference Sans Serif"/>
      <family val="2"/>
    </font>
    <font>
      <i/>
      <sz val="12"/>
      <color theme="1" tint="4.9989318521683403E-2"/>
      <name val="MS Reference Sans Serif"/>
      <family val="2"/>
    </font>
    <font>
      <b/>
      <i/>
      <sz val="12"/>
      <color indexed="9"/>
      <name val="MS Reference Sans Serif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-0.24994659260841701"/>
        <bgColor indexed="64"/>
      </patternFill>
    </fill>
  </fills>
  <borders count="32">
    <border>
      <left/>
      <right/>
      <top/>
      <bottom/>
      <diagonal/>
    </border>
    <border>
      <left style="dotted">
        <color indexed="18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hair">
        <color theme="5" tint="-0.24994659260841701"/>
      </left>
      <right/>
      <top/>
      <bottom/>
      <diagonal/>
    </border>
    <border>
      <left/>
      <right style="hair">
        <color theme="5" tint="-0.24994659260841701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5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9" tint="-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medium">
        <color theme="9" tint="-0.49998474074526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</borders>
  <cellStyleXfs count="2">
    <xf numFmtId="0" fontId="0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8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4" fillId="0" borderId="0" xfId="0" applyFont="1" applyAlignment="1">
      <alignment horizontal="left" indent="2"/>
    </xf>
    <xf numFmtId="0" fontId="4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 indent="2"/>
    </xf>
    <xf numFmtId="0" fontId="16" fillId="0" borderId="0" xfId="0" applyFont="1" applyAlignment="1">
      <alignment horizontal="left" indent="2"/>
    </xf>
    <xf numFmtId="0" fontId="16" fillId="0" borderId="0" xfId="0" applyFont="1" applyAlignment="1">
      <alignment horizontal="left"/>
    </xf>
    <xf numFmtId="0" fontId="16" fillId="0" borderId="0" xfId="0" applyFont="1"/>
    <xf numFmtId="0" fontId="30" fillId="0" borderId="6" xfId="0" applyFont="1" applyBorder="1" applyAlignment="1"/>
    <xf numFmtId="0" fontId="30" fillId="0" borderId="2" xfId="0" applyFont="1" applyBorder="1"/>
    <xf numFmtId="41" fontId="24" fillId="0" borderId="2" xfId="0" applyNumberFormat="1" applyFont="1" applyBorder="1" applyAlignment="1">
      <alignment horizontal="right" wrapText="1"/>
    </xf>
    <xf numFmtId="0" fontId="21" fillId="0" borderId="2" xfId="0" applyFont="1" applyBorder="1" applyAlignment="1">
      <alignment horizontal="right"/>
    </xf>
    <xf numFmtId="41" fontId="30" fillId="0" borderId="2" xfId="0" applyNumberFormat="1" applyFont="1" applyBorder="1"/>
    <xf numFmtId="0" fontId="21" fillId="0" borderId="2" xfId="0" applyFont="1" applyBorder="1" applyAlignment="1">
      <alignment horizontal="left" indent="1"/>
    </xf>
    <xf numFmtId="41" fontId="37" fillId="0" borderId="2" xfId="0" applyNumberFormat="1" applyFont="1" applyBorder="1" applyAlignment="1">
      <alignment horizontal="right"/>
    </xf>
    <xf numFmtId="41" fontId="21" fillId="0" borderId="2" xfId="0" applyNumberFormat="1" applyFont="1" applyBorder="1"/>
    <xf numFmtId="0" fontId="23" fillId="0" borderId="2" xfId="0" applyFont="1" applyBorder="1" applyAlignment="1">
      <alignment horizontal="left" indent="1"/>
    </xf>
    <xf numFmtId="41" fontId="23" fillId="0" borderId="2" xfId="0" applyNumberFormat="1" applyFont="1" applyBorder="1"/>
    <xf numFmtId="9" fontId="23" fillId="0" borderId="2" xfId="1" applyFont="1" applyBorder="1"/>
    <xf numFmtId="164" fontId="39" fillId="0" borderId="2" xfId="0" applyNumberFormat="1" applyFont="1" applyBorder="1"/>
    <xf numFmtId="0" fontId="39" fillId="0" borderId="2" xfId="0" applyFont="1" applyBorder="1" applyAlignment="1">
      <alignment horizontal="right"/>
    </xf>
    <xf numFmtId="0" fontId="30" fillId="0" borderId="2" xfId="0" applyFont="1" applyBorder="1" applyAlignment="1">
      <alignment horizontal="left"/>
    </xf>
    <xf numFmtId="41" fontId="39" fillId="0" borderId="2" xfId="0" applyNumberFormat="1" applyFont="1" applyBorder="1"/>
    <xf numFmtId="0" fontId="39" fillId="0" borderId="2" xfId="0" applyFont="1" applyBorder="1" applyAlignment="1">
      <alignment horizontal="left"/>
    </xf>
    <xf numFmtId="9" fontId="30" fillId="0" borderId="2" xfId="0" applyNumberFormat="1" applyFont="1" applyBorder="1"/>
    <xf numFmtId="9" fontId="39" fillId="0" borderId="2" xfId="0" applyNumberFormat="1" applyFont="1" applyBorder="1"/>
    <xf numFmtId="41" fontId="39" fillId="0" borderId="2" xfId="0" applyNumberFormat="1" applyFont="1" applyFill="1" applyBorder="1"/>
    <xf numFmtId="0" fontId="30" fillId="0" borderId="2" xfId="0" applyFont="1" applyBorder="1" applyAlignment="1"/>
    <xf numFmtId="0" fontId="39" fillId="0" borderId="2" xfId="0" applyFont="1" applyBorder="1"/>
    <xf numFmtId="41" fontId="20" fillId="0" borderId="2" xfId="0" applyNumberFormat="1" applyFont="1" applyBorder="1"/>
    <xf numFmtId="9" fontId="30" fillId="0" borderId="2" xfId="1" applyFont="1" applyBorder="1"/>
    <xf numFmtId="0" fontId="30" fillId="0" borderId="6" xfId="0" applyFont="1" applyBorder="1"/>
    <xf numFmtId="0" fontId="30" fillId="0" borderId="6" xfId="0" applyFont="1" applyBorder="1" applyAlignment="1">
      <alignment wrapText="1"/>
    </xf>
    <xf numFmtId="0" fontId="30" fillId="0" borderId="6" xfId="0" applyFont="1" applyFill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6" xfId="0" applyFont="1" applyBorder="1"/>
    <xf numFmtId="41" fontId="30" fillId="0" borderId="6" xfId="0" applyNumberFormat="1" applyFont="1" applyBorder="1"/>
    <xf numFmtId="0" fontId="30" fillId="0" borderId="6" xfId="0" applyFont="1" applyFill="1" applyBorder="1" applyAlignment="1"/>
    <xf numFmtId="0" fontId="30" fillId="2" borderId="6" xfId="0" applyFont="1" applyFill="1" applyBorder="1" applyAlignment="1">
      <alignment horizontal="center"/>
    </xf>
    <xf numFmtId="9" fontId="30" fillId="0" borderId="6" xfId="0" applyNumberFormat="1" applyFont="1" applyBorder="1"/>
    <xf numFmtId="41" fontId="37" fillId="0" borderId="6" xfId="0" applyNumberFormat="1" applyFont="1" applyBorder="1"/>
    <xf numFmtId="9" fontId="39" fillId="0" borderId="6" xfId="0" applyNumberFormat="1" applyFont="1" applyBorder="1"/>
    <xf numFmtId="9" fontId="37" fillId="0" borderId="6" xfId="0" applyNumberFormat="1" applyFont="1" applyBorder="1"/>
    <xf numFmtId="41" fontId="39" fillId="0" borderId="6" xfId="0" applyNumberFormat="1" applyFont="1" applyFill="1" applyBorder="1" applyAlignment="1">
      <alignment horizontal="right"/>
    </xf>
    <xf numFmtId="0" fontId="30" fillId="0" borderId="6" xfId="0" applyFont="1" applyBorder="1" applyAlignment="1">
      <alignment horizontal="left" indent="1"/>
    </xf>
    <xf numFmtId="41" fontId="39" fillId="0" borderId="6" xfId="0" applyNumberFormat="1" applyFont="1" applyBorder="1"/>
    <xf numFmtId="0" fontId="30" fillId="0" borderId="2" xfId="0" applyFont="1" applyFill="1" applyBorder="1" applyAlignment="1">
      <alignment horizontal="center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horizontal="center"/>
    </xf>
    <xf numFmtId="41" fontId="21" fillId="0" borderId="2" xfId="0" applyNumberFormat="1" applyFont="1" applyFill="1" applyBorder="1" applyAlignment="1">
      <alignment wrapText="1"/>
    </xf>
    <xf numFmtId="0" fontId="24" fillId="0" borderId="2" xfId="0" applyFont="1" applyBorder="1" applyAlignment="1">
      <alignment horizontal="left" indent="1"/>
    </xf>
    <xf numFmtId="0" fontId="40" fillId="0" borderId="2" xfId="0" applyFont="1" applyBorder="1" applyAlignment="1">
      <alignment horizontal="left" indent="3"/>
    </xf>
    <xf numFmtId="9" fontId="40" fillId="0" borderId="2" xfId="0" applyNumberFormat="1" applyFont="1" applyBorder="1"/>
    <xf numFmtId="41" fontId="51" fillId="0" borderId="2" xfId="0" applyNumberFormat="1" applyFont="1" applyFill="1" applyBorder="1" applyAlignment="1">
      <alignment horizontal="right"/>
    </xf>
    <xf numFmtId="41" fontId="52" fillId="0" borderId="2" xfId="0" applyNumberFormat="1" applyFont="1" applyFill="1" applyBorder="1" applyAlignment="1">
      <alignment horizontal="right" wrapText="1"/>
    </xf>
    <xf numFmtId="0" fontId="30" fillId="2" borderId="2" xfId="0" applyFont="1" applyFill="1" applyBorder="1" applyAlignment="1"/>
    <xf numFmtId="41" fontId="53" fillId="0" borderId="2" xfId="0" applyNumberFormat="1" applyFont="1" applyFill="1" applyBorder="1" applyAlignment="1">
      <alignment horizontal="right"/>
    </xf>
    <xf numFmtId="41" fontId="18" fillId="0" borderId="2" xfId="0" applyNumberFormat="1" applyFont="1" applyBorder="1"/>
    <xf numFmtId="9" fontId="23" fillId="0" borderId="2" xfId="0" applyNumberFormat="1" applyFont="1" applyBorder="1"/>
    <xf numFmtId="9" fontId="23" fillId="0" borderId="2" xfId="0" applyNumberFormat="1" applyFont="1" applyBorder="1" applyAlignment="1">
      <alignment vertical="center"/>
    </xf>
    <xf numFmtId="0" fontId="18" fillId="0" borderId="2" xfId="0" applyFont="1" applyBorder="1"/>
    <xf numFmtId="41" fontId="23" fillId="0" borderId="2" xfId="0" applyNumberFormat="1" applyFont="1" applyFill="1" applyBorder="1" applyAlignment="1">
      <alignment vertical="center"/>
    </xf>
    <xf numFmtId="0" fontId="23" fillId="0" borderId="2" xfId="0" applyFont="1" applyBorder="1"/>
    <xf numFmtId="0" fontId="23" fillId="0" borderId="2" xfId="0" applyFont="1" applyBorder="1" applyAlignment="1">
      <alignment horizontal="left"/>
    </xf>
    <xf numFmtId="41" fontId="39" fillId="0" borderId="2" xfId="0" applyNumberFormat="1" applyFont="1" applyFill="1" applyBorder="1" applyAlignment="1">
      <alignment horizontal="right"/>
    </xf>
    <xf numFmtId="0" fontId="54" fillId="0" borderId="2" xfId="0" applyFont="1" applyBorder="1"/>
    <xf numFmtId="0" fontId="30" fillId="0" borderId="2" xfId="0" applyNumberFormat="1" applyFont="1" applyBorder="1"/>
    <xf numFmtId="0" fontId="23" fillId="0" borderId="2" xfId="0" applyNumberFormat="1" applyFont="1" applyBorder="1"/>
    <xf numFmtId="0" fontId="54" fillId="0" borderId="2" xfId="0" applyNumberFormat="1" applyFont="1" applyBorder="1"/>
    <xf numFmtId="0" fontId="55" fillId="0" borderId="2" xfId="0" applyNumberFormat="1" applyFont="1" applyBorder="1"/>
    <xf numFmtId="0" fontId="30" fillId="0" borderId="2" xfId="0" applyFont="1" applyBorder="1" applyAlignment="1">
      <alignment horizontal="left" indent="1"/>
    </xf>
    <xf numFmtId="41" fontId="30" fillId="0" borderId="2" xfId="0" applyNumberFormat="1" applyFont="1" applyBorder="1" applyAlignment="1">
      <alignment wrapText="1"/>
    </xf>
    <xf numFmtId="41" fontId="30" fillId="0" borderId="2" xfId="0" applyNumberFormat="1" applyFont="1" applyFill="1" applyBorder="1" applyAlignment="1">
      <alignment horizontal="right"/>
    </xf>
    <xf numFmtId="10" fontId="30" fillId="0" borderId="2" xfId="0" applyNumberFormat="1" applyFont="1" applyBorder="1"/>
    <xf numFmtId="9" fontId="24" fillId="0" borderId="2" xfId="0" applyNumberFormat="1" applyFont="1" applyBorder="1"/>
    <xf numFmtId="0" fontId="24" fillId="0" borderId="2" xfId="0" applyFont="1" applyBorder="1" applyAlignment="1">
      <alignment horizontal="right" wrapText="1"/>
    </xf>
    <xf numFmtId="0" fontId="24" fillId="0" borderId="2" xfId="0" applyFont="1" applyBorder="1" applyAlignment="1">
      <alignment horizontal="right"/>
    </xf>
    <xf numFmtId="0" fontId="31" fillId="0" borderId="2" xfId="0" applyFont="1" applyFill="1" applyBorder="1" applyAlignment="1">
      <alignment horizontal="center"/>
    </xf>
    <xf numFmtId="9" fontId="56" fillId="0" borderId="2" xfId="1" applyNumberFormat="1" applyFont="1" applyBorder="1"/>
    <xf numFmtId="41" fontId="37" fillId="0" borderId="2" xfId="0" applyNumberFormat="1" applyFont="1" applyBorder="1"/>
    <xf numFmtId="10" fontId="24" fillId="0" borderId="2" xfId="0" applyNumberFormat="1" applyFont="1" applyBorder="1"/>
    <xf numFmtId="9" fontId="18" fillId="0" borderId="2" xfId="0" applyNumberFormat="1" applyFont="1" applyBorder="1"/>
    <xf numFmtId="0" fontId="30" fillId="0" borderId="2" xfId="0" applyNumberFormat="1" applyFont="1" applyBorder="1" applyAlignment="1">
      <alignment wrapText="1"/>
    </xf>
    <xf numFmtId="0" fontId="35" fillId="0" borderId="2" xfId="0" applyFont="1" applyFill="1" applyBorder="1" applyAlignment="1">
      <alignment horizontal="center"/>
    </xf>
    <xf numFmtId="9" fontId="30" fillId="0" borderId="6" xfId="1" applyFont="1" applyBorder="1"/>
    <xf numFmtId="0" fontId="30" fillId="0" borderId="0" xfId="0" applyFont="1"/>
    <xf numFmtId="0" fontId="39" fillId="0" borderId="0" xfId="0" applyFont="1" applyBorder="1"/>
    <xf numFmtId="9" fontId="21" fillId="0" borderId="0" xfId="0" applyNumberFormat="1" applyFont="1" applyFill="1"/>
    <xf numFmtId="41" fontId="21" fillId="0" borderId="0" xfId="0" applyNumberFormat="1" applyFont="1" applyFill="1"/>
    <xf numFmtId="41" fontId="30" fillId="0" borderId="0" xfId="0" applyNumberFormat="1" applyFont="1"/>
    <xf numFmtId="0" fontId="30" fillId="0" borderId="0" xfId="0" applyFont="1" applyBorder="1" applyAlignment="1"/>
    <xf numFmtId="0" fontId="24" fillId="0" borderId="0" xfId="0" applyFont="1"/>
    <xf numFmtId="0" fontId="24" fillId="0" borderId="0" xfId="0" applyFont="1" applyBorder="1"/>
    <xf numFmtId="0" fontId="30" fillId="0" borderId="0" xfId="0" applyFont="1" applyBorder="1"/>
    <xf numFmtId="0" fontId="18" fillId="0" borderId="0" xfId="0" applyFont="1" applyAlignment="1">
      <alignment horizontal="left" indent="1"/>
    </xf>
    <xf numFmtId="41" fontId="71" fillId="0" borderId="0" xfId="0" applyNumberFormat="1" applyFont="1" applyBorder="1"/>
    <xf numFmtId="41" fontId="37" fillId="0" borderId="0" xfId="0" applyNumberFormat="1" applyFont="1" applyBorder="1"/>
    <xf numFmtId="9" fontId="30" fillId="0" borderId="0" xfId="0" applyNumberFormat="1" applyFont="1"/>
    <xf numFmtId="0" fontId="23" fillId="0" borderId="0" xfId="0" applyFont="1" applyAlignment="1">
      <alignment horizontal="left" indent="1"/>
    </xf>
    <xf numFmtId="41" fontId="20" fillId="0" borderId="0" xfId="0" applyNumberFormat="1" applyFont="1"/>
    <xf numFmtId="41" fontId="30" fillId="0" borderId="0" xfId="0" applyNumberFormat="1" applyFont="1" applyBorder="1"/>
    <xf numFmtId="41" fontId="30" fillId="0" borderId="10" xfId="0" applyNumberFormat="1" applyFont="1" applyFill="1" applyBorder="1"/>
    <xf numFmtId="41" fontId="71" fillId="0" borderId="10" xfId="0" applyNumberFormat="1" applyFont="1" applyBorder="1"/>
    <xf numFmtId="41" fontId="71" fillId="0" borderId="11" xfId="0" applyNumberFormat="1" applyFont="1" applyBorder="1"/>
    <xf numFmtId="41" fontId="20" fillId="0" borderId="10" xfId="0" applyNumberFormat="1" applyFont="1" applyBorder="1"/>
    <xf numFmtId="0" fontId="36" fillId="2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66" fillId="0" borderId="0" xfId="0" applyFont="1" applyFill="1" applyBorder="1" applyAlignment="1"/>
    <xf numFmtId="0" fontId="72" fillId="0" borderId="0" xfId="0" applyFont="1"/>
    <xf numFmtId="0" fontId="72" fillId="0" borderId="0" xfId="0" applyFont="1" applyBorder="1"/>
    <xf numFmtId="0" fontId="18" fillId="0" borderId="0" xfId="0" applyFont="1" applyBorder="1" applyAlignment="1">
      <alignment horizontal="left" indent="2"/>
    </xf>
    <xf numFmtId="0" fontId="40" fillId="0" borderId="0" xfId="0" applyFont="1" applyBorder="1"/>
    <xf numFmtId="0" fontId="30" fillId="0" borderId="0" xfId="0" applyFont="1" applyBorder="1" applyAlignment="1">
      <alignment horizontal="left" indent="1"/>
    </xf>
    <xf numFmtId="41" fontId="30" fillId="0" borderId="10" xfId="0" applyNumberFormat="1" applyFont="1" applyBorder="1"/>
    <xf numFmtId="41" fontId="61" fillId="0" borderId="0" xfId="0" applyNumberFormat="1" applyFont="1"/>
    <xf numFmtId="0" fontId="24" fillId="0" borderId="0" xfId="0" applyFont="1" applyBorder="1" applyAlignment="1">
      <alignment horizontal="left" indent="1"/>
    </xf>
    <xf numFmtId="9" fontId="24" fillId="0" borderId="10" xfId="0" applyNumberFormat="1" applyFont="1" applyBorder="1"/>
    <xf numFmtId="9" fontId="24" fillId="0" borderId="0" xfId="0" applyNumberFormat="1" applyFont="1" applyBorder="1"/>
    <xf numFmtId="0" fontId="21" fillId="0" borderId="0" xfId="0" applyFont="1" applyBorder="1"/>
    <xf numFmtId="9" fontId="21" fillId="0" borderId="0" xfId="0" applyNumberFormat="1" applyFont="1" applyBorder="1"/>
    <xf numFmtId="0" fontId="37" fillId="0" borderId="0" xfId="0" applyFont="1" applyBorder="1" applyAlignment="1">
      <alignment horizontal="left" indent="1"/>
    </xf>
    <xf numFmtId="0" fontId="44" fillId="0" borderId="0" xfId="0" applyFont="1" applyBorder="1" applyAlignment="1">
      <alignment horizontal="left"/>
    </xf>
    <xf numFmtId="9" fontId="39" fillId="0" borderId="0" xfId="0" applyNumberFormat="1" applyFont="1" applyBorder="1"/>
    <xf numFmtId="41" fontId="38" fillId="0" borderId="0" xfId="0" applyNumberFormat="1" applyFont="1" applyBorder="1" applyAlignment="1">
      <alignment horizontal="left" indent="1"/>
    </xf>
    <xf numFmtId="0" fontId="58" fillId="0" borderId="0" xfId="0" applyFont="1" applyAlignment="1">
      <alignment horizontal="right"/>
    </xf>
    <xf numFmtId="0" fontId="58" fillId="0" borderId="0" xfId="0" applyFont="1" applyBorder="1" applyAlignment="1">
      <alignment horizontal="right"/>
    </xf>
    <xf numFmtId="0" fontId="58" fillId="0" borderId="0" xfId="0" applyFont="1" applyFill="1" applyBorder="1" applyAlignment="1">
      <alignment horizontal="right"/>
    </xf>
    <xf numFmtId="41" fontId="38" fillId="0" borderId="0" xfId="0" applyNumberFormat="1" applyFont="1" applyBorder="1" applyAlignment="1">
      <alignment horizontal="right"/>
    </xf>
    <xf numFmtId="0" fontId="39" fillId="0" borderId="0" xfId="0" applyFont="1"/>
    <xf numFmtId="0" fontId="21" fillId="0" borderId="0" xfId="0" applyFont="1" applyBorder="1" applyAlignment="1">
      <alignment horizontal="left" indent="1"/>
    </xf>
    <xf numFmtId="41" fontId="21" fillId="0" borderId="0" xfId="0" applyNumberFormat="1" applyFont="1"/>
    <xf numFmtId="41" fontId="21" fillId="0" borderId="0" xfId="0" applyNumberFormat="1" applyFont="1" applyBorder="1"/>
    <xf numFmtId="41" fontId="38" fillId="0" borderId="0" xfId="0" applyNumberFormat="1" applyFont="1" applyBorder="1"/>
    <xf numFmtId="41" fontId="21" fillId="0" borderId="0" xfId="0" applyNumberFormat="1" applyFont="1" applyFill="1" applyBorder="1"/>
    <xf numFmtId="41" fontId="38" fillId="0" borderId="0" xfId="0" applyNumberFormat="1" applyFont="1"/>
    <xf numFmtId="9" fontId="24" fillId="0" borderId="0" xfId="0" applyNumberFormat="1" applyFont="1"/>
    <xf numFmtId="0" fontId="21" fillId="0" borderId="0" xfId="0" applyFont="1"/>
    <xf numFmtId="41" fontId="24" fillId="0" borderId="0" xfId="0" applyNumberFormat="1" applyFont="1" applyFill="1" applyBorder="1"/>
    <xf numFmtId="41" fontId="24" fillId="0" borderId="0" xfId="0" applyNumberFormat="1" applyFont="1" applyBorder="1"/>
    <xf numFmtId="0" fontId="30" fillId="0" borderId="0" xfId="0" applyFont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left" indent="1"/>
    </xf>
    <xf numFmtId="0" fontId="21" fillId="0" borderId="0" xfId="0" applyFont="1" applyFill="1" applyBorder="1" applyAlignment="1">
      <alignment horizontal="left" indent="1"/>
    </xf>
    <xf numFmtId="9" fontId="21" fillId="0" borderId="0" xfId="0" applyNumberFormat="1" applyFont="1" applyFill="1" applyBorder="1" applyAlignment="1" applyProtection="1">
      <alignment horizontal="right" wrapText="1"/>
    </xf>
    <xf numFmtId="9" fontId="21" fillId="0" borderId="0" xfId="0" applyNumberFormat="1" applyFont="1" applyFill="1" applyBorder="1"/>
    <xf numFmtId="9" fontId="21" fillId="0" borderId="1" xfId="0" applyNumberFormat="1" applyFont="1" applyFill="1" applyBorder="1"/>
    <xf numFmtId="41" fontId="21" fillId="0" borderId="0" xfId="0" applyNumberFormat="1" applyFont="1" applyAlignment="1">
      <alignment horizontal="right"/>
    </xf>
    <xf numFmtId="41" fontId="30" fillId="0" borderId="0" xfId="0" applyNumberFormat="1" applyFont="1" applyAlignment="1">
      <alignment horizontal="right"/>
    </xf>
    <xf numFmtId="0" fontId="21" fillId="0" borderId="0" xfId="0" applyFont="1" applyBorder="1" applyAlignment="1">
      <alignment horizontal="right" wrapText="1"/>
    </xf>
    <xf numFmtId="0" fontId="73" fillId="2" borderId="14" xfId="0" applyFont="1" applyFill="1" applyBorder="1" applyAlignment="1">
      <alignment horizontal="center"/>
    </xf>
    <xf numFmtId="0" fontId="30" fillId="0" borderId="14" xfId="0" applyFont="1" applyBorder="1"/>
    <xf numFmtId="0" fontId="39" fillId="0" borderId="13" xfId="0" applyFont="1" applyBorder="1"/>
    <xf numFmtId="0" fontId="39" fillId="0" borderId="14" xfId="0" applyFont="1" applyBorder="1"/>
    <xf numFmtId="0" fontId="21" fillId="0" borderId="14" xfId="0" applyFont="1" applyBorder="1"/>
    <xf numFmtId="0" fontId="21" fillId="0" borderId="13" xfId="0" applyFont="1" applyBorder="1" applyAlignment="1">
      <alignment horizontal="left" indent="1"/>
    </xf>
    <xf numFmtId="0" fontId="21" fillId="0" borderId="14" xfId="0" applyFont="1" applyBorder="1" applyAlignment="1">
      <alignment horizontal="right" wrapText="1"/>
    </xf>
    <xf numFmtId="0" fontId="23" fillId="0" borderId="14" xfId="0" applyFont="1" applyBorder="1" applyAlignment="1">
      <alignment horizontal="right" wrapText="1"/>
    </xf>
    <xf numFmtId="41" fontId="21" fillId="0" borderId="14" xfId="0" applyNumberFormat="1" applyFont="1" applyBorder="1"/>
    <xf numFmtId="41" fontId="21" fillId="0" borderId="14" xfId="0" applyNumberFormat="1" applyFont="1" applyFill="1" applyBorder="1"/>
    <xf numFmtId="41" fontId="23" fillId="0" borderId="14" xfId="0" applyNumberFormat="1" applyFont="1" applyBorder="1"/>
    <xf numFmtId="0" fontId="23" fillId="0" borderId="13" xfId="0" applyFont="1" applyBorder="1" applyAlignment="1">
      <alignment horizontal="left" indent="1"/>
    </xf>
    <xf numFmtId="0" fontId="24" fillId="0" borderId="13" xfId="0" applyFont="1" applyBorder="1" applyAlignment="1">
      <alignment horizontal="left" indent="1"/>
    </xf>
    <xf numFmtId="9" fontId="24" fillId="0" borderId="14" xfId="0" applyNumberFormat="1" applyFont="1" applyBorder="1"/>
    <xf numFmtId="0" fontId="24" fillId="0" borderId="14" xfId="0" applyFont="1" applyBorder="1"/>
    <xf numFmtId="41" fontId="24" fillId="0" borderId="14" xfId="0" applyNumberFormat="1" applyFont="1" applyBorder="1" applyAlignment="1">
      <alignment horizontal="left" indent="2"/>
    </xf>
    <xf numFmtId="0" fontId="37" fillId="0" borderId="14" xfId="0" applyFont="1" applyBorder="1"/>
    <xf numFmtId="0" fontId="24" fillId="0" borderId="13" xfId="0" applyFont="1" applyBorder="1" applyAlignment="1">
      <alignment horizontal="left"/>
    </xf>
    <xf numFmtId="164" fontId="24" fillId="0" borderId="14" xfId="0" applyNumberFormat="1" applyFont="1" applyBorder="1"/>
    <xf numFmtId="0" fontId="47" fillId="0" borderId="14" xfId="0" applyFont="1" applyFill="1" applyBorder="1" applyAlignment="1"/>
    <xf numFmtId="0" fontId="36" fillId="2" borderId="14" xfId="0" applyFont="1" applyFill="1" applyBorder="1" applyAlignment="1">
      <alignment horizontal="center"/>
    </xf>
    <xf numFmtId="0" fontId="36" fillId="2" borderId="14" xfId="0" applyFont="1" applyFill="1" applyBorder="1" applyAlignment="1"/>
    <xf numFmtId="41" fontId="74" fillId="0" borderId="14" xfId="0" applyNumberFormat="1" applyFont="1" applyBorder="1" applyAlignment="1">
      <alignment horizontal="right"/>
    </xf>
    <xf numFmtId="0" fontId="30" fillId="0" borderId="13" xfId="0" applyFont="1" applyBorder="1" applyAlignment="1">
      <alignment horizontal="left" indent="1"/>
    </xf>
    <xf numFmtId="41" fontId="30" fillId="0" borderId="14" xfId="0" applyNumberFormat="1" applyFont="1" applyBorder="1"/>
    <xf numFmtId="41" fontId="30" fillId="0" borderId="14" xfId="0" applyNumberFormat="1" applyFont="1" applyFill="1" applyBorder="1"/>
    <xf numFmtId="41" fontId="39" fillId="0" borderId="14" xfId="0" applyNumberFormat="1" applyFont="1" applyBorder="1"/>
    <xf numFmtId="41" fontId="74" fillId="0" borderId="14" xfId="0" applyNumberFormat="1" applyFont="1" applyBorder="1"/>
    <xf numFmtId="9" fontId="21" fillId="0" borderId="14" xfId="0" applyNumberFormat="1" applyFont="1" applyBorder="1"/>
    <xf numFmtId="0" fontId="75" fillId="0" borderId="14" xfId="0" applyFont="1" applyBorder="1"/>
    <xf numFmtId="41" fontId="71" fillId="0" borderId="14" xfId="0" applyNumberFormat="1" applyFont="1" applyBorder="1"/>
    <xf numFmtId="9" fontId="76" fillId="0" borderId="14" xfId="0" applyNumberFormat="1" applyFont="1" applyBorder="1"/>
    <xf numFmtId="0" fontId="37" fillId="0" borderId="13" xfId="0" applyFont="1" applyBorder="1" applyAlignment="1">
      <alignment horizontal="left" indent="1"/>
    </xf>
    <xf numFmtId="0" fontId="30" fillId="0" borderId="13" xfId="0" applyFont="1" applyBorder="1"/>
    <xf numFmtId="0" fontId="21" fillId="0" borderId="14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21" fillId="0" borderId="13" xfId="0" applyFont="1" applyFill="1" applyBorder="1" applyAlignment="1">
      <alignment horizontal="left" indent="1"/>
    </xf>
    <xf numFmtId="0" fontId="21" fillId="0" borderId="14" xfId="0" applyFont="1" applyFill="1" applyBorder="1" applyAlignment="1">
      <alignment horizontal="right"/>
    </xf>
    <xf numFmtId="41" fontId="69" fillId="0" borderId="14" xfId="0" applyNumberFormat="1" applyFont="1" applyBorder="1" applyAlignment="1">
      <alignment horizontal="right"/>
    </xf>
    <xf numFmtId="41" fontId="69" fillId="0" borderId="14" xfId="0" applyNumberFormat="1" applyFont="1" applyBorder="1"/>
    <xf numFmtId="9" fontId="24" fillId="0" borderId="14" xfId="1" applyFont="1" applyBorder="1"/>
    <xf numFmtId="41" fontId="77" fillId="0" borderId="14" xfId="0" applyNumberFormat="1" applyFont="1" applyBorder="1"/>
    <xf numFmtId="41" fontId="76" fillId="0" borderId="14" xfId="0" applyNumberFormat="1" applyFont="1" applyBorder="1"/>
    <xf numFmtId="0" fontId="23" fillId="0" borderId="14" xfId="0" applyFont="1" applyFill="1" applyBorder="1" applyAlignment="1">
      <alignment horizontal="right"/>
    </xf>
    <xf numFmtId="41" fontId="21" fillId="0" borderId="14" xfId="0" applyNumberFormat="1" applyFont="1" applyBorder="1" applyAlignment="1">
      <alignment horizontal="right" wrapText="1"/>
    </xf>
    <xf numFmtId="41" fontId="23" fillId="0" borderId="14" xfId="0" applyNumberFormat="1" applyFont="1" applyBorder="1" applyAlignment="1">
      <alignment horizontal="right" wrapText="1"/>
    </xf>
    <xf numFmtId="41" fontId="58" fillId="0" borderId="14" xfId="0" applyNumberFormat="1" applyFont="1" applyBorder="1" applyAlignment="1">
      <alignment horizontal="right" wrapText="1"/>
    </xf>
    <xf numFmtId="0" fontId="21" fillId="0" borderId="14" xfId="0" applyFont="1" applyFill="1" applyBorder="1" applyAlignment="1">
      <alignment horizontal="right" wrapText="1"/>
    </xf>
    <xf numFmtId="41" fontId="30" fillId="0" borderId="14" xfId="0" applyNumberFormat="1" applyFont="1" applyBorder="1" applyAlignment="1">
      <alignment horizontal="right"/>
    </xf>
    <xf numFmtId="41" fontId="27" fillId="0" borderId="14" xfId="0" applyNumberFormat="1" applyFont="1" applyBorder="1"/>
    <xf numFmtId="41" fontId="25" fillId="0" borderId="14" xfId="0" applyNumberFormat="1" applyFont="1" applyBorder="1"/>
    <xf numFmtId="9" fontId="23" fillId="0" borderId="14" xfId="0" applyNumberFormat="1" applyFont="1" applyBorder="1"/>
    <xf numFmtId="0" fontId="23" fillId="0" borderId="13" xfId="0" applyFont="1" applyBorder="1"/>
    <xf numFmtId="0" fontId="24" fillId="0" borderId="16" xfId="0" applyFont="1" applyBorder="1"/>
    <xf numFmtId="41" fontId="24" fillId="0" borderId="16" xfId="0" applyNumberFormat="1" applyFont="1" applyBorder="1" applyAlignment="1">
      <alignment horizontal="left" indent="2"/>
    </xf>
    <xf numFmtId="0" fontId="21" fillId="0" borderId="15" xfId="0" applyFont="1" applyBorder="1" applyAlignment="1">
      <alignment horizontal="right" wrapText="1"/>
    </xf>
    <xf numFmtId="41" fontId="21" fillId="0" borderId="15" xfId="0" applyNumberFormat="1" applyFont="1" applyBorder="1"/>
    <xf numFmtId="41" fontId="21" fillId="0" borderId="15" xfId="0" applyNumberFormat="1" applyFont="1" applyFill="1" applyBorder="1"/>
    <xf numFmtId="41" fontId="23" fillId="0" borderId="15" xfId="0" applyNumberFormat="1" applyFont="1" applyBorder="1"/>
    <xf numFmtId="9" fontId="24" fillId="0" borderId="15" xfId="0" applyNumberFormat="1" applyFont="1" applyBorder="1"/>
    <xf numFmtId="41" fontId="24" fillId="0" borderId="15" xfId="0" applyNumberFormat="1" applyFont="1" applyBorder="1" applyAlignment="1">
      <alignment horizontal="left" indent="2"/>
    </xf>
    <xf numFmtId="0" fontId="23" fillId="0" borderId="15" xfId="0" applyFont="1" applyBorder="1" applyAlignment="1">
      <alignment horizontal="center"/>
    </xf>
    <xf numFmtId="41" fontId="20" fillId="0" borderId="0" xfId="0" applyNumberFormat="1" applyFont="1" applyBorder="1"/>
    <xf numFmtId="0" fontId="21" fillId="0" borderId="10" xfId="0" applyFont="1" applyBorder="1" applyAlignment="1">
      <alignment horizontal="right" wrapText="1"/>
    </xf>
    <xf numFmtId="0" fontId="24" fillId="0" borderId="11" xfId="0" applyFont="1" applyBorder="1" applyAlignment="1">
      <alignment horizontal="right"/>
    </xf>
    <xf numFmtId="0" fontId="20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left" indent="1"/>
    </xf>
    <xf numFmtId="0" fontId="57" fillId="0" borderId="0" xfId="0" applyFont="1" applyBorder="1" applyAlignment="1">
      <alignment horizontal="right"/>
    </xf>
    <xf numFmtId="41" fontId="20" fillId="0" borderId="1" xfId="0" applyNumberFormat="1" applyFont="1" applyFill="1" applyBorder="1" applyAlignment="1">
      <alignment horizontal="right"/>
    </xf>
    <xf numFmtId="41" fontId="20" fillId="0" borderId="1" xfId="0" applyNumberFormat="1" applyFont="1" applyFill="1" applyBorder="1"/>
    <xf numFmtId="0" fontId="20" fillId="0" borderId="0" xfId="0" applyFont="1" applyFill="1" applyAlignment="1">
      <alignment horizontal="left" indent="1"/>
    </xf>
    <xf numFmtId="41" fontId="20" fillId="0" borderId="0" xfId="0" applyNumberFormat="1" applyFont="1" applyFill="1" applyBorder="1"/>
    <xf numFmtId="0" fontId="30" fillId="0" borderId="2" xfId="0" applyFont="1" applyBorder="1" applyAlignment="1">
      <alignment horizontal="right"/>
    </xf>
    <xf numFmtId="0" fontId="39" fillId="0" borderId="2" xfId="0" applyFont="1" applyBorder="1" applyAlignment="1">
      <alignment horizontal="center"/>
    </xf>
    <xf numFmtId="0" fontId="39" fillId="0" borderId="2" xfId="0" applyFont="1" applyBorder="1" applyAlignment="1">
      <alignment horizontal="left" indent="1"/>
    </xf>
    <xf numFmtId="165" fontId="39" fillId="0" borderId="6" xfId="0" applyNumberFormat="1" applyFont="1" applyBorder="1" applyAlignment="1">
      <alignment horizontal="left" wrapText="1"/>
    </xf>
    <xf numFmtId="0" fontId="48" fillId="0" borderId="6" xfId="0" applyFont="1" applyFill="1" applyBorder="1" applyAlignment="1">
      <alignment horizontal="center"/>
    </xf>
    <xf numFmtId="0" fontId="38" fillId="0" borderId="2" xfId="0" applyFont="1" applyBorder="1" applyAlignment="1">
      <alignment horizontal="left" indent="1"/>
    </xf>
    <xf numFmtId="9" fontId="38" fillId="0" borderId="2" xfId="0" applyNumberFormat="1" applyFont="1" applyBorder="1"/>
    <xf numFmtId="0" fontId="37" fillId="0" borderId="2" xfId="0" applyFont="1" applyBorder="1" applyAlignment="1">
      <alignment horizontal="left" indent="1"/>
    </xf>
    <xf numFmtId="0" fontId="37" fillId="0" borderId="2" xfId="0" applyNumberFormat="1" applyFont="1" applyBorder="1"/>
    <xf numFmtId="0" fontId="39" fillId="0" borderId="2" xfId="0" applyFont="1" applyBorder="1" applyAlignment="1">
      <alignment horizontal="left" wrapText="1"/>
    </xf>
    <xf numFmtId="41" fontId="30" fillId="0" borderId="2" xfId="0" applyNumberFormat="1" applyFont="1" applyBorder="1" applyAlignment="1">
      <alignment vertical="center"/>
    </xf>
    <xf numFmtId="41" fontId="30" fillId="0" borderId="2" xfId="0" applyNumberFormat="1" applyFont="1" applyFill="1" applyBorder="1" applyAlignment="1">
      <alignment vertical="center"/>
    </xf>
    <xf numFmtId="41" fontId="39" fillId="0" borderId="2" xfId="0" applyNumberFormat="1" applyFont="1" applyBorder="1" applyAlignment="1">
      <alignment vertical="center"/>
    </xf>
    <xf numFmtId="9" fontId="39" fillId="0" borderId="2" xfId="1" applyFont="1" applyBorder="1"/>
    <xf numFmtId="10" fontId="39" fillId="0" borderId="2" xfId="1" applyNumberFormat="1" applyFont="1" applyBorder="1"/>
    <xf numFmtId="0" fontId="39" fillId="0" borderId="2" xfId="0" applyFont="1" applyBorder="1" applyAlignment="1">
      <alignment horizontal="left" indent="3"/>
    </xf>
    <xf numFmtId="41" fontId="37" fillId="0" borderId="2" xfId="1" applyNumberFormat="1" applyFont="1" applyBorder="1" applyAlignment="1">
      <alignment horizontal="right"/>
    </xf>
    <xf numFmtId="41" fontId="24" fillId="0" borderId="2" xfId="0" applyNumberFormat="1" applyFont="1" applyBorder="1" applyAlignment="1">
      <alignment horizontal="right"/>
    </xf>
    <xf numFmtId="9" fontId="38" fillId="0" borderId="2" xfId="1" applyFont="1" applyBorder="1"/>
    <xf numFmtId="41" fontId="37" fillId="0" borderId="2" xfId="0" applyNumberFormat="1" applyFont="1" applyBorder="1" applyAlignment="1">
      <alignment wrapText="1"/>
    </xf>
    <xf numFmtId="0" fontId="30" fillId="0" borderId="2" xfId="0" applyNumberFormat="1" applyFont="1" applyBorder="1" applyAlignment="1">
      <alignment horizontal="left"/>
    </xf>
    <xf numFmtId="9" fontId="30" fillId="0" borderId="2" xfId="1" applyFont="1" applyBorder="1" applyAlignment="1">
      <alignment wrapText="1"/>
    </xf>
    <xf numFmtId="9" fontId="37" fillId="0" borderId="2" xfId="0" applyNumberFormat="1" applyFont="1" applyBorder="1"/>
    <xf numFmtId="9" fontId="37" fillId="0" borderId="2" xfId="1" applyFont="1" applyBorder="1"/>
    <xf numFmtId="10" fontId="37" fillId="0" borderId="2" xfId="1" applyNumberFormat="1" applyFont="1" applyBorder="1"/>
    <xf numFmtId="0" fontId="30" fillId="0" borderId="2" xfId="0" applyFont="1" applyFill="1" applyBorder="1" applyAlignment="1">
      <alignment horizontal="center" wrapText="1"/>
    </xf>
    <xf numFmtId="0" fontId="63" fillId="0" borderId="2" xfId="0" applyFont="1" applyBorder="1" applyAlignment="1">
      <alignment horizontal="center" wrapText="1"/>
    </xf>
    <xf numFmtId="0" fontId="63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indent="1"/>
    </xf>
    <xf numFmtId="41" fontId="30" fillId="0" borderId="2" xfId="0" applyNumberFormat="1" applyFont="1" applyFill="1" applyBorder="1" applyAlignment="1">
      <alignment wrapText="1"/>
    </xf>
    <xf numFmtId="41" fontId="37" fillId="0" borderId="2" xfId="0" applyNumberFormat="1" applyFont="1" applyFill="1" applyBorder="1" applyAlignment="1">
      <alignment horizontal="right"/>
    </xf>
    <xf numFmtId="0" fontId="30" fillId="0" borderId="6" xfId="0" applyFont="1" applyBorder="1" applyAlignment="1">
      <alignment horizontal="left"/>
    </xf>
    <xf numFmtId="41" fontId="30" fillId="0" borderId="6" xfId="0" applyNumberFormat="1" applyFont="1" applyBorder="1" applyAlignment="1">
      <alignment wrapText="1"/>
    </xf>
    <xf numFmtId="41" fontId="30" fillId="0" borderId="6" xfId="0" applyNumberFormat="1" applyFont="1" applyFill="1" applyBorder="1"/>
    <xf numFmtId="0" fontId="39" fillId="0" borderId="6" xfId="0" applyFont="1" applyBorder="1" applyAlignment="1">
      <alignment horizontal="left" indent="1"/>
    </xf>
    <xf numFmtId="0" fontId="37" fillId="0" borderId="6" xfId="0" applyFont="1" applyBorder="1" applyAlignment="1">
      <alignment horizontal="left" indent="1"/>
    </xf>
    <xf numFmtId="9" fontId="37" fillId="0" borderId="6" xfId="1" applyFont="1" applyBorder="1"/>
    <xf numFmtId="41" fontId="37" fillId="0" borderId="6" xfId="0" applyNumberFormat="1" applyFont="1" applyBorder="1" applyAlignment="1">
      <alignment wrapText="1"/>
    </xf>
    <xf numFmtId="41" fontId="30" fillId="0" borderId="6" xfId="0" applyNumberFormat="1" applyFont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43" fillId="0" borderId="6" xfId="0" applyFont="1" applyBorder="1"/>
    <xf numFmtId="41" fontId="30" fillId="0" borderId="6" xfId="0" applyNumberFormat="1" applyFont="1" applyFill="1" applyBorder="1" applyAlignment="1">
      <alignment wrapText="1"/>
    </xf>
    <xf numFmtId="41" fontId="43" fillId="0" borderId="6" xfId="0" applyNumberFormat="1" applyFont="1" applyFill="1" applyBorder="1" applyAlignment="1">
      <alignment horizontal="right"/>
    </xf>
    <xf numFmtId="0" fontId="30" fillId="0" borderId="6" xfId="0" applyFont="1" applyBorder="1" applyAlignment="1">
      <alignment vertical="center"/>
    </xf>
    <xf numFmtId="0" fontId="30" fillId="0" borderId="6" xfId="0" applyFont="1" applyBorder="1" applyAlignment="1">
      <alignment horizontal="center" wrapText="1"/>
    </xf>
    <xf numFmtId="41" fontId="39" fillId="0" borderId="6" xfId="0" applyNumberFormat="1" applyFont="1" applyFill="1" applyBorder="1" applyAlignment="1">
      <alignment horizontal="center" wrapText="1"/>
    </xf>
    <xf numFmtId="0" fontId="39" fillId="0" borderId="6" xfId="0" applyFont="1" applyBorder="1" applyAlignment="1">
      <alignment horizontal="right" indent="3"/>
    </xf>
    <xf numFmtId="0" fontId="59" fillId="0" borderId="6" xfId="0" applyFont="1" applyFill="1" applyBorder="1" applyAlignment="1">
      <alignment horizontal="center"/>
    </xf>
    <xf numFmtId="9" fontId="37" fillId="0" borderId="6" xfId="1" applyFont="1" applyBorder="1" applyAlignment="1">
      <alignment horizontal="right"/>
    </xf>
    <xf numFmtId="165" fontId="39" fillId="0" borderId="6" xfId="0" applyNumberFormat="1" applyFont="1" applyBorder="1" applyAlignment="1">
      <alignment horizontal="center"/>
    </xf>
    <xf numFmtId="41" fontId="39" fillId="0" borderId="6" xfId="0" applyNumberFormat="1" applyFont="1" applyFill="1" applyBorder="1" applyAlignment="1">
      <alignment horizontal="right" wrapText="1"/>
    </xf>
    <xf numFmtId="10" fontId="37" fillId="0" borderId="6" xfId="0" applyNumberFormat="1" applyFont="1" applyBorder="1"/>
    <xf numFmtId="0" fontId="38" fillId="0" borderId="6" xfId="0" applyFont="1" applyBorder="1" applyAlignment="1">
      <alignment horizontal="left"/>
    </xf>
    <xf numFmtId="41" fontId="30" fillId="0" borderId="6" xfId="0" applyNumberFormat="1" applyFont="1" applyBorder="1" applyAlignment="1">
      <alignment horizontal="right"/>
    </xf>
    <xf numFmtId="41" fontId="39" fillId="0" borderId="6" xfId="0" applyNumberFormat="1" applyFont="1" applyBorder="1" applyAlignment="1">
      <alignment horizontal="right"/>
    </xf>
    <xf numFmtId="0" fontId="39" fillId="0" borderId="6" xfId="0" applyFont="1" applyBorder="1" applyAlignment="1">
      <alignment horizontal="left" indent="3"/>
    </xf>
    <xf numFmtId="9" fontId="30" fillId="0" borderId="6" xfId="0" applyNumberFormat="1" applyFont="1" applyBorder="1" applyAlignment="1">
      <alignment horizontal="right" wrapText="1"/>
    </xf>
    <xf numFmtId="0" fontId="30" fillId="0" borderId="6" xfId="0" applyFont="1" applyBorder="1" applyAlignment="1">
      <alignment horizontal="right" wrapText="1"/>
    </xf>
    <xf numFmtId="41" fontId="39" fillId="0" borderId="6" xfId="0" applyNumberFormat="1" applyFont="1" applyBorder="1" applyAlignment="1">
      <alignment wrapText="1"/>
    </xf>
    <xf numFmtId="9" fontId="37" fillId="0" borderId="6" xfId="1" applyNumberFormat="1" applyFont="1" applyBorder="1"/>
    <xf numFmtId="164" fontId="37" fillId="0" borderId="6" xfId="1" applyNumberFormat="1" applyFont="1" applyBorder="1"/>
    <xf numFmtId="9" fontId="39" fillId="0" borderId="6" xfId="1" applyFont="1" applyBorder="1"/>
    <xf numFmtId="0" fontId="39" fillId="0" borderId="6" xfId="0" applyFont="1" applyBorder="1" applyAlignment="1">
      <alignment horizontal="right" wrapText="1"/>
    </xf>
    <xf numFmtId="9" fontId="30" fillId="0" borderId="6" xfId="0" applyNumberFormat="1" applyFont="1" applyBorder="1" applyAlignment="1">
      <alignment horizontal="center"/>
    </xf>
    <xf numFmtId="0" fontId="39" fillId="0" borderId="6" xfId="0" applyFont="1" applyFill="1" applyBorder="1" applyAlignment="1">
      <alignment horizontal="center" wrapText="1"/>
    </xf>
    <xf numFmtId="164" fontId="37" fillId="0" borderId="6" xfId="0" applyNumberFormat="1" applyFont="1" applyBorder="1"/>
    <xf numFmtId="0" fontId="30" fillId="0" borderId="0" xfId="0" applyFont="1" applyAlignment="1">
      <alignment horizontal="center"/>
    </xf>
    <xf numFmtId="41" fontId="21" fillId="0" borderId="0" xfId="0" applyNumberFormat="1" applyFont="1" applyBorder="1" applyAlignment="1">
      <alignment horizontal="center" wrapText="1"/>
    </xf>
    <xf numFmtId="41" fontId="30" fillId="0" borderId="15" xfId="0" applyNumberFormat="1" applyFont="1" applyBorder="1"/>
    <xf numFmtId="41" fontId="84" fillId="0" borderId="16" xfId="0" applyNumberFormat="1" applyFont="1" applyBorder="1"/>
    <xf numFmtId="41" fontId="84" fillId="0" borderId="16" xfId="0" applyNumberFormat="1" applyFont="1" applyBorder="1" applyAlignment="1">
      <alignment horizontal="right"/>
    </xf>
    <xf numFmtId="41" fontId="85" fillId="0" borderId="16" xfId="0" applyNumberFormat="1" applyFont="1" applyBorder="1"/>
    <xf numFmtId="41" fontId="85" fillId="0" borderId="11" xfId="0" applyNumberFormat="1" applyFont="1" applyBorder="1"/>
    <xf numFmtId="0" fontId="84" fillId="0" borderId="11" xfId="0" applyFont="1" applyBorder="1" applyAlignment="1">
      <alignment horizontal="right"/>
    </xf>
    <xf numFmtId="41" fontId="84" fillId="0" borderId="11" xfId="0" applyNumberFormat="1" applyFont="1" applyBorder="1"/>
    <xf numFmtId="9" fontId="84" fillId="0" borderId="11" xfId="0" applyNumberFormat="1" applyFont="1" applyBorder="1"/>
    <xf numFmtId="0" fontId="30" fillId="0" borderId="17" xfId="0" applyFont="1" applyBorder="1"/>
    <xf numFmtId="0" fontId="32" fillId="0" borderId="17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79" fillId="0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left" indent="1"/>
    </xf>
    <xf numFmtId="41" fontId="30" fillId="0" borderId="17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left" indent="1"/>
    </xf>
    <xf numFmtId="41" fontId="39" fillId="0" borderId="17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left" indent="1"/>
    </xf>
    <xf numFmtId="0" fontId="30" fillId="0" borderId="17" xfId="0" applyFont="1" applyFill="1" applyBorder="1" applyAlignment="1">
      <alignment horizontal="center"/>
    </xf>
    <xf numFmtId="0" fontId="36" fillId="0" borderId="17" xfId="0" applyFont="1" applyFill="1" applyBorder="1" applyAlignment="1">
      <alignment horizontal="center"/>
    </xf>
    <xf numFmtId="0" fontId="30" fillId="0" borderId="17" xfId="0" applyFont="1" applyFill="1" applyBorder="1"/>
    <xf numFmtId="0" fontId="36" fillId="2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left"/>
    </xf>
    <xf numFmtId="0" fontId="23" fillId="0" borderId="17" xfId="0" applyFont="1" applyBorder="1" applyAlignment="1">
      <alignment horizontal="right" wrapText="1"/>
    </xf>
    <xf numFmtId="0" fontId="23" fillId="0" borderId="17" xfId="0" applyFont="1" applyBorder="1" applyAlignment="1">
      <alignment horizontal="right"/>
    </xf>
    <xf numFmtId="0" fontId="23" fillId="0" borderId="17" xfId="0" applyFont="1" applyBorder="1"/>
    <xf numFmtId="0" fontId="39" fillId="0" borderId="17" xfId="0" applyFont="1" applyBorder="1"/>
    <xf numFmtId="0" fontId="39" fillId="0" borderId="17" xfId="0" applyFont="1" applyBorder="1" applyAlignment="1">
      <alignment wrapText="1"/>
    </xf>
    <xf numFmtId="0" fontId="39" fillId="0" borderId="17" xfId="0" applyFont="1" applyBorder="1" applyAlignment="1">
      <alignment horizontal="right"/>
    </xf>
    <xf numFmtId="41" fontId="21" fillId="0" borderId="17" xfId="0" applyNumberFormat="1" applyFont="1" applyBorder="1"/>
    <xf numFmtId="41" fontId="21" fillId="0" borderId="17" xfId="0" applyNumberFormat="1" applyFont="1" applyBorder="1" applyAlignment="1">
      <alignment wrapText="1"/>
    </xf>
    <xf numFmtId="41" fontId="23" fillId="0" borderId="17" xfId="0" applyNumberFormat="1" applyFont="1" applyBorder="1"/>
    <xf numFmtId="41" fontId="30" fillId="0" borderId="17" xfId="0" applyNumberFormat="1" applyFont="1" applyBorder="1"/>
    <xf numFmtId="41" fontId="39" fillId="0" borderId="17" xfId="0" applyNumberFormat="1" applyFont="1" applyBorder="1"/>
    <xf numFmtId="164" fontId="24" fillId="0" borderId="17" xfId="1" applyNumberFormat="1" applyFont="1" applyBorder="1"/>
    <xf numFmtId="0" fontId="24" fillId="0" borderId="17" xfId="0" applyFont="1" applyBorder="1"/>
    <xf numFmtId="164" fontId="30" fillId="0" borderId="17" xfId="1" applyNumberFormat="1" applyFont="1" applyBorder="1"/>
    <xf numFmtId="41" fontId="24" fillId="0" borderId="17" xfId="0" applyNumberFormat="1" applyFont="1" applyBorder="1"/>
    <xf numFmtId="0" fontId="24" fillId="0" borderId="17" xfId="0" applyFont="1" applyBorder="1" applyAlignment="1">
      <alignment wrapText="1"/>
    </xf>
    <xf numFmtId="9" fontId="28" fillId="0" borderId="17" xfId="0" applyNumberFormat="1" applyFont="1" applyBorder="1"/>
    <xf numFmtId="41" fontId="21" fillId="0" borderId="17" xfId="0" applyNumberFormat="1" applyFont="1" applyBorder="1" applyAlignment="1">
      <alignment horizontal="right"/>
    </xf>
    <xf numFmtId="41" fontId="23" fillId="0" borderId="17" xfId="0" applyNumberFormat="1" applyFont="1" applyFill="1" applyBorder="1" applyAlignment="1">
      <alignment horizontal="right" wrapText="1"/>
    </xf>
    <xf numFmtId="41" fontId="56" fillId="0" borderId="17" xfId="0" applyNumberFormat="1" applyFont="1" applyFill="1" applyBorder="1" applyAlignment="1">
      <alignment horizontal="right"/>
    </xf>
    <xf numFmtId="41" fontId="56" fillId="0" borderId="17" xfId="0" applyNumberFormat="1" applyFont="1" applyFill="1" applyBorder="1"/>
    <xf numFmtId="41" fontId="56" fillId="0" borderId="17" xfId="0" applyNumberFormat="1" applyFont="1" applyBorder="1"/>
    <xf numFmtId="9" fontId="24" fillId="0" borderId="17" xfId="0" applyNumberFormat="1" applyFont="1" applyBorder="1"/>
    <xf numFmtId="0" fontId="21" fillId="0" borderId="17" xfId="0" applyFont="1" applyBorder="1"/>
    <xf numFmtId="41" fontId="24" fillId="0" borderId="17" xfId="0" applyNumberFormat="1" applyFont="1" applyBorder="1" applyAlignment="1">
      <alignment horizontal="right"/>
    </xf>
    <xf numFmtId="41" fontId="23" fillId="0" borderId="17" xfId="0" applyNumberFormat="1" applyFont="1" applyBorder="1" applyAlignment="1">
      <alignment horizontal="right"/>
    </xf>
    <xf numFmtId="41" fontId="23" fillId="0" borderId="17" xfId="0" applyNumberFormat="1" applyFont="1" applyFill="1" applyBorder="1" applyAlignment="1">
      <alignment horizontal="right"/>
    </xf>
    <xf numFmtId="0" fontId="58" fillId="0" borderId="17" xfId="0" applyFont="1" applyBorder="1" applyAlignment="1">
      <alignment horizontal="center" wrapText="1"/>
    </xf>
    <xf numFmtId="0" fontId="22" fillId="0" borderId="17" xfId="0" applyFont="1" applyFill="1" applyBorder="1" applyAlignment="1">
      <alignment horizontal="center" wrapText="1"/>
    </xf>
    <xf numFmtId="41" fontId="71" fillId="0" borderId="17" xfId="0" applyNumberFormat="1" applyFont="1" applyBorder="1" applyAlignment="1">
      <alignment horizontal="right"/>
    </xf>
    <xf numFmtId="41" fontId="49" fillId="0" borderId="17" xfId="0" applyNumberFormat="1" applyFont="1" applyBorder="1"/>
    <xf numFmtId="0" fontId="18" fillId="0" borderId="17" xfId="0" applyFont="1" applyBorder="1" applyAlignment="1">
      <alignment horizontal="left" indent="1"/>
    </xf>
    <xf numFmtId="10" fontId="24" fillId="0" borderId="17" xfId="1" applyNumberFormat="1" applyFont="1" applyBorder="1"/>
    <xf numFmtId="9" fontId="24" fillId="0" borderId="17" xfId="1" applyFont="1" applyBorder="1"/>
    <xf numFmtId="0" fontId="28" fillId="0" borderId="17" xfId="0" applyFont="1" applyBorder="1"/>
    <xf numFmtId="41" fontId="21" fillId="0" borderId="17" xfId="1" applyNumberFormat="1" applyFont="1" applyBorder="1"/>
    <xf numFmtId="0" fontId="28" fillId="0" borderId="17" xfId="0" applyFont="1" applyBorder="1" applyAlignment="1">
      <alignment horizontal="left" indent="1"/>
    </xf>
    <xf numFmtId="41" fontId="28" fillId="0" borderId="17" xfId="0" applyNumberFormat="1" applyFont="1" applyBorder="1"/>
    <xf numFmtId="41" fontId="68" fillId="0" borderId="17" xfId="0" applyNumberFormat="1" applyFont="1" applyBorder="1"/>
    <xf numFmtId="9" fontId="23" fillId="0" borderId="17" xfId="0" applyNumberFormat="1" applyFont="1" applyBorder="1"/>
    <xf numFmtId="9" fontId="39" fillId="0" borderId="17" xfId="0" applyNumberFormat="1" applyFont="1" applyBorder="1"/>
    <xf numFmtId="9" fontId="30" fillId="0" borderId="17" xfId="0" applyNumberFormat="1" applyFont="1" applyBorder="1"/>
    <xf numFmtId="9" fontId="21" fillId="0" borderId="17" xfId="0" applyNumberFormat="1" applyFont="1" applyBorder="1"/>
    <xf numFmtId="0" fontId="31" fillId="0" borderId="17" xfId="0" applyFont="1" applyFill="1" applyBorder="1" applyAlignment="1"/>
    <xf numFmtId="0" fontId="19" fillId="2" borderId="17" xfId="0" applyFont="1" applyFill="1" applyBorder="1" applyAlignment="1">
      <alignment horizontal="center"/>
    </xf>
    <xf numFmtId="41" fontId="21" fillId="0" borderId="17" xfId="0" applyNumberFormat="1" applyFont="1" applyBorder="1" applyAlignment="1">
      <alignment horizontal="left"/>
    </xf>
    <xf numFmtId="41" fontId="21" fillId="0" borderId="17" xfId="0" applyNumberFormat="1" applyFont="1" applyBorder="1" applyAlignment="1">
      <alignment horizontal="right" wrapText="1"/>
    </xf>
    <xf numFmtId="41" fontId="56" fillId="0" borderId="17" xfId="0" applyNumberFormat="1" applyFont="1" applyBorder="1" applyAlignment="1">
      <alignment horizontal="right"/>
    </xf>
    <xf numFmtId="41" fontId="23" fillId="0" borderId="17" xfId="0" applyNumberFormat="1" applyFont="1" applyBorder="1" applyAlignment="1">
      <alignment wrapText="1"/>
    </xf>
    <xf numFmtId="9" fontId="24" fillId="0" borderId="17" xfId="1" applyNumberFormat="1" applyFont="1" applyBorder="1"/>
    <xf numFmtId="0" fontId="49" fillId="0" borderId="17" xfId="0" applyFont="1" applyBorder="1"/>
    <xf numFmtId="0" fontId="48" fillId="0" borderId="17" xfId="0" applyFont="1" applyFill="1" applyBorder="1" applyAlignment="1"/>
    <xf numFmtId="0" fontId="21" fillId="0" borderId="17" xfId="0" applyFont="1" applyBorder="1" applyAlignment="1">
      <alignment horizontal="right" wrapText="1"/>
    </xf>
    <xf numFmtId="41" fontId="21" fillId="0" borderId="17" xfId="0" applyNumberFormat="1" applyFont="1" applyFill="1" applyBorder="1" applyAlignment="1">
      <alignment horizontal="right"/>
    </xf>
    <xf numFmtId="0" fontId="21" fillId="0" borderId="17" xfId="0" applyFont="1" applyBorder="1" applyAlignment="1">
      <alignment horizontal="right"/>
    </xf>
    <xf numFmtId="41" fontId="24" fillId="0" borderId="17" xfId="1" applyNumberFormat="1" applyFont="1" applyBorder="1"/>
    <xf numFmtId="0" fontId="30" fillId="0" borderId="17" xfId="0" applyFont="1" applyBorder="1" applyAlignment="1">
      <alignment horizontal="left" indent="1"/>
    </xf>
    <xf numFmtId="0" fontId="30" fillId="0" borderId="17" xfId="0" applyFont="1" applyBorder="1" applyAlignment="1">
      <alignment wrapText="1"/>
    </xf>
    <xf numFmtId="0" fontId="58" fillId="0" borderId="17" xfId="0" applyFont="1" applyBorder="1" applyAlignment="1">
      <alignment horizontal="left"/>
    </xf>
    <xf numFmtId="0" fontId="58" fillId="0" borderId="17" xfId="0" applyFont="1" applyBorder="1" applyAlignment="1">
      <alignment horizontal="right" wrapText="1"/>
    </xf>
    <xf numFmtId="0" fontId="58" fillId="0" borderId="17" xfId="0" applyFont="1" applyFill="1" applyBorder="1" applyAlignment="1">
      <alignment horizontal="right" wrapText="1"/>
    </xf>
    <xf numFmtId="10" fontId="24" fillId="0" borderId="17" xfId="0" applyNumberFormat="1" applyFont="1" applyBorder="1"/>
    <xf numFmtId="10" fontId="18" fillId="0" borderId="17" xfId="0" applyNumberFormat="1" applyFont="1" applyBorder="1"/>
    <xf numFmtId="9" fontId="18" fillId="0" borderId="17" xfId="0" applyNumberFormat="1" applyFont="1" applyBorder="1"/>
    <xf numFmtId="41" fontId="18" fillId="0" borderId="17" xfId="0" applyNumberFormat="1" applyFont="1" applyBorder="1"/>
    <xf numFmtId="0" fontId="39" fillId="0" borderId="17" xfId="0" applyFont="1" applyBorder="1" applyAlignment="1"/>
    <xf numFmtId="41" fontId="58" fillId="0" borderId="17" xfId="0" applyNumberFormat="1" applyFont="1" applyBorder="1" applyAlignment="1">
      <alignment horizontal="right" wrapText="1"/>
    </xf>
    <xf numFmtId="0" fontId="63" fillId="0" borderId="17" xfId="0" applyFont="1" applyBorder="1" applyAlignment="1">
      <alignment horizontal="right" wrapText="1"/>
    </xf>
    <xf numFmtId="41" fontId="29" fillId="0" borderId="17" xfId="0" applyNumberFormat="1" applyFont="1" applyBorder="1" applyAlignment="1">
      <alignment wrapText="1"/>
    </xf>
    <xf numFmtId="0" fontId="30" fillId="0" borderId="17" xfId="0" applyFont="1" applyBorder="1" applyAlignment="1">
      <alignment horizontal="left" indent="3"/>
    </xf>
    <xf numFmtId="41" fontId="42" fillId="0" borderId="17" xfId="0" applyNumberFormat="1" applyFont="1" applyBorder="1"/>
    <xf numFmtId="41" fontId="42" fillId="0" borderId="17" xfId="0" applyNumberFormat="1" applyFont="1" applyBorder="1" applyAlignment="1">
      <alignment wrapText="1"/>
    </xf>
    <xf numFmtId="41" fontId="53" fillId="0" borderId="17" xfId="0" applyNumberFormat="1" applyFont="1" applyBorder="1"/>
    <xf numFmtId="0" fontId="40" fillId="0" borderId="17" xfId="0" applyFont="1" applyBorder="1" applyAlignment="1">
      <alignment horizontal="left" indent="3"/>
    </xf>
    <xf numFmtId="0" fontId="42" fillId="0" borderId="17" xfId="0" applyFont="1" applyBorder="1"/>
    <xf numFmtId="0" fontId="29" fillId="0" borderId="17" xfId="0" applyFont="1" applyFill="1" applyBorder="1" applyAlignment="1">
      <alignment horizontal="left" wrapText="1"/>
    </xf>
    <xf numFmtId="0" fontId="88" fillId="0" borderId="17" xfId="0" applyFont="1" applyFill="1" applyBorder="1" applyAlignment="1">
      <alignment horizontal="center" wrapText="1"/>
    </xf>
    <xf numFmtId="0" fontId="23" fillId="0" borderId="18" xfId="0" applyFont="1" applyBorder="1" applyAlignment="1">
      <alignment horizontal="right"/>
    </xf>
    <xf numFmtId="41" fontId="23" fillId="0" borderId="18" xfId="0" applyNumberFormat="1" applyFont="1" applyBorder="1"/>
    <xf numFmtId="0" fontId="24" fillId="0" borderId="18" xfId="0" applyFont="1" applyBorder="1"/>
    <xf numFmtId="9" fontId="28" fillId="0" borderId="18" xfId="0" applyNumberFormat="1" applyFont="1" applyBorder="1"/>
    <xf numFmtId="0" fontId="23" fillId="0" borderId="21" xfId="0" applyFont="1" applyBorder="1"/>
    <xf numFmtId="41" fontId="21" fillId="0" borderId="21" xfId="0" applyNumberFormat="1" applyFont="1" applyBorder="1"/>
    <xf numFmtId="41" fontId="23" fillId="0" borderId="21" xfId="0" applyNumberFormat="1" applyFont="1" applyBorder="1"/>
    <xf numFmtId="164" fontId="21" fillId="0" borderId="21" xfId="1" applyNumberFormat="1" applyFont="1" applyBorder="1"/>
    <xf numFmtId="0" fontId="30" fillId="0" borderId="22" xfId="0" applyFont="1" applyBorder="1"/>
    <xf numFmtId="0" fontId="30" fillId="0" borderId="22" xfId="0" applyFont="1" applyBorder="1" applyAlignment="1">
      <alignment wrapText="1"/>
    </xf>
    <xf numFmtId="0" fontId="30" fillId="0" borderId="22" xfId="0" applyFont="1" applyFill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5" fillId="0" borderId="22" xfId="0" applyFont="1" applyFill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58" fillId="0" borderId="22" xfId="0" applyFont="1" applyFill="1" applyBorder="1" applyAlignment="1">
      <alignment horizontal="center" vertical="center" wrapText="1"/>
    </xf>
    <xf numFmtId="0" fontId="39" fillId="0" borderId="22" xfId="0" applyFont="1" applyBorder="1"/>
    <xf numFmtId="0" fontId="21" fillId="0" borderId="22" xfId="0" applyFont="1" applyBorder="1" applyAlignment="1">
      <alignment horizontal="left" indent="1"/>
    </xf>
    <xf numFmtId="41" fontId="21" fillId="0" borderId="22" xfId="0" applyNumberFormat="1" applyFont="1" applyBorder="1"/>
    <xf numFmtId="41" fontId="21" fillId="0" borderId="22" xfId="0" applyNumberFormat="1" applyFont="1" applyFill="1" applyBorder="1" applyAlignment="1">
      <alignment wrapText="1"/>
    </xf>
    <xf numFmtId="41" fontId="53" fillId="0" borderId="22" xfId="0" applyNumberFormat="1" applyFont="1" applyFill="1" applyBorder="1"/>
    <xf numFmtId="41" fontId="21" fillId="0" borderId="22" xfId="0" applyNumberFormat="1" applyFont="1" applyFill="1" applyBorder="1"/>
    <xf numFmtId="41" fontId="30" fillId="0" borderId="22" xfId="0" applyNumberFormat="1" applyFont="1" applyBorder="1"/>
    <xf numFmtId="0" fontId="23" fillId="0" borderId="22" xfId="0" applyFont="1" applyBorder="1" applyAlignment="1">
      <alignment horizontal="left" indent="1"/>
    </xf>
    <xf numFmtId="41" fontId="23" fillId="0" borderId="22" xfId="0" applyNumberFormat="1" applyFont="1" applyBorder="1"/>
    <xf numFmtId="41" fontId="23" fillId="0" borderId="22" xfId="0" applyNumberFormat="1" applyFont="1" applyFill="1" applyBorder="1"/>
    <xf numFmtId="0" fontId="24" fillId="0" borderId="22" xfId="0" applyNumberFormat="1" applyFont="1" applyBorder="1" applyAlignment="1">
      <alignment horizontal="left" indent="1"/>
    </xf>
    <xf numFmtId="41" fontId="24" fillId="0" borderId="22" xfId="0" applyNumberFormat="1" applyFont="1" applyBorder="1"/>
    <xf numFmtId="0" fontId="43" fillId="0" borderId="22" xfId="0" applyNumberFormat="1" applyFont="1" applyFill="1" applyBorder="1" applyAlignment="1">
      <alignment horizontal="right"/>
    </xf>
    <xf numFmtId="0" fontId="43" fillId="0" borderId="22" xfId="0" applyNumberFormat="1" applyFont="1" applyFill="1" applyBorder="1" applyAlignment="1">
      <alignment horizontal="right" wrapText="1"/>
    </xf>
    <xf numFmtId="0" fontId="30" fillId="0" borderId="22" xfId="0" applyNumberFormat="1" applyFont="1" applyBorder="1"/>
    <xf numFmtId="0" fontId="39" fillId="0" borderId="22" xfId="0" applyNumberFormat="1" applyFont="1" applyBorder="1" applyAlignment="1">
      <alignment horizontal="left" indent="3"/>
    </xf>
    <xf numFmtId="0" fontId="39" fillId="0" borderId="22" xfId="0" applyNumberFormat="1" applyFont="1" applyBorder="1"/>
    <xf numFmtId="0" fontId="59" fillId="2" borderId="22" xfId="0" applyFont="1" applyFill="1" applyBorder="1" applyAlignment="1">
      <alignment horizontal="center"/>
    </xf>
    <xf numFmtId="0" fontId="30" fillId="0" borderId="22" xfId="0" applyFont="1" applyFill="1" applyBorder="1" applyAlignment="1"/>
    <xf numFmtId="0" fontId="30" fillId="2" borderId="22" xfId="0" applyFont="1" applyFill="1" applyBorder="1" applyAlignment="1">
      <alignment horizontal="center"/>
    </xf>
    <xf numFmtId="41" fontId="30" fillId="0" borderId="22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41" fontId="53" fillId="0" borderId="22" xfId="0" applyNumberFormat="1" applyFont="1" applyFill="1" applyBorder="1" applyAlignment="1">
      <alignment horizontal="right"/>
    </xf>
    <xf numFmtId="0" fontId="30" fillId="0" borderId="22" xfId="0" applyFont="1" applyBorder="1" applyAlignment="1">
      <alignment horizontal="left" indent="1"/>
    </xf>
    <xf numFmtId="41" fontId="30" fillId="0" borderId="22" xfId="0" applyNumberFormat="1" applyFont="1" applyFill="1" applyBorder="1"/>
    <xf numFmtId="41" fontId="39" fillId="0" borderId="22" xfId="0" applyNumberFormat="1" applyFont="1" applyBorder="1"/>
    <xf numFmtId="41" fontId="53" fillId="0" borderId="22" xfId="0" applyNumberFormat="1" applyFont="1" applyBorder="1"/>
    <xf numFmtId="9" fontId="30" fillId="0" borderId="22" xfId="0" applyNumberFormat="1" applyFont="1" applyBorder="1"/>
    <xf numFmtId="0" fontId="39" fillId="0" borderId="22" xfId="0" applyFont="1" applyBorder="1" applyAlignment="1">
      <alignment horizontal="left" indent="1"/>
    </xf>
    <xf numFmtId="0" fontId="37" fillId="0" borderId="22" xfId="0" applyFont="1" applyBorder="1" applyAlignment="1">
      <alignment horizontal="left" indent="1"/>
    </xf>
    <xf numFmtId="9" fontId="37" fillId="0" borderId="22" xfId="0" applyNumberFormat="1" applyFont="1" applyBorder="1"/>
    <xf numFmtId="9" fontId="39" fillId="0" borderId="22" xfId="0" applyNumberFormat="1" applyFont="1" applyBorder="1"/>
    <xf numFmtId="0" fontId="30" fillId="2" borderId="22" xfId="0" applyFont="1" applyFill="1" applyBorder="1" applyAlignment="1"/>
    <xf numFmtId="165" fontId="30" fillId="0" borderId="22" xfId="0" applyNumberFormat="1" applyFont="1" applyBorder="1" applyAlignment="1">
      <alignment horizontal="center" vertical="center" wrapText="1"/>
    </xf>
    <xf numFmtId="165" fontId="30" fillId="0" borderId="22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left" vertical="center" indent="1"/>
    </xf>
    <xf numFmtId="41" fontId="30" fillId="0" borderId="22" xfId="0" applyNumberFormat="1" applyFont="1" applyBorder="1" applyAlignment="1">
      <alignment vertical="center"/>
    </xf>
    <xf numFmtId="41" fontId="30" fillId="0" borderId="22" xfId="0" applyNumberFormat="1" applyFont="1" applyBorder="1" applyAlignment="1">
      <alignment vertical="center" wrapText="1"/>
    </xf>
    <xf numFmtId="41" fontId="39" fillId="0" borderId="22" xfId="0" applyNumberFormat="1" applyFont="1" applyBorder="1" applyAlignment="1">
      <alignment vertical="center"/>
    </xf>
    <xf numFmtId="0" fontId="39" fillId="0" borderId="22" xfId="0" applyFont="1" applyBorder="1" applyAlignment="1">
      <alignment horizontal="left" vertical="center" indent="1"/>
    </xf>
    <xf numFmtId="9" fontId="37" fillId="0" borderId="22" xfId="1" applyFont="1" applyBorder="1"/>
    <xf numFmtId="9" fontId="37" fillId="0" borderId="22" xfId="1" applyFont="1" applyBorder="1" applyAlignment="1">
      <alignment wrapText="1"/>
    </xf>
    <xf numFmtId="0" fontId="37" fillId="0" borderId="22" xfId="0" applyNumberFormat="1" applyFont="1" applyBorder="1" applyAlignment="1">
      <alignment horizontal="left" indent="1"/>
    </xf>
    <xf numFmtId="41" fontId="37" fillId="0" borderId="22" xfId="0" applyNumberFormat="1" applyFont="1" applyFill="1" applyBorder="1" applyAlignment="1">
      <alignment vertical="center"/>
    </xf>
    <xf numFmtId="41" fontId="37" fillId="0" borderId="22" xfId="0" applyNumberFormat="1" applyFont="1" applyBorder="1" applyAlignment="1">
      <alignment wrapText="1"/>
    </xf>
    <xf numFmtId="41" fontId="60" fillId="0" borderId="22" xfId="0" applyNumberFormat="1" applyFont="1" applyFill="1" applyBorder="1" applyAlignment="1">
      <alignment vertical="center"/>
    </xf>
    <xf numFmtId="0" fontId="30" fillId="0" borderId="22" xfId="0" applyFont="1" applyBorder="1" applyAlignment="1">
      <alignment horizontal="left"/>
    </xf>
    <xf numFmtId="0" fontId="63" fillId="0" borderId="22" xfId="0" applyFont="1" applyBorder="1" applyAlignment="1">
      <alignment horizontal="center" wrapText="1"/>
    </xf>
    <xf numFmtId="0" fontId="63" fillId="0" borderId="22" xfId="0" applyFont="1" applyFill="1" applyBorder="1" applyAlignment="1">
      <alignment horizontal="center" wrapText="1"/>
    </xf>
    <xf numFmtId="0" fontId="50" fillId="0" borderId="22" xfId="0" applyFont="1" applyBorder="1"/>
    <xf numFmtId="41" fontId="30" fillId="0" borderId="22" xfId="0" applyNumberFormat="1" applyFont="1" applyBorder="1" applyAlignment="1">
      <alignment wrapText="1"/>
    </xf>
    <xf numFmtId="0" fontId="18" fillId="0" borderId="22" xfId="0" applyFont="1" applyBorder="1" applyAlignment="1">
      <alignment horizontal="left" indent="1"/>
    </xf>
    <xf numFmtId="0" fontId="20" fillId="0" borderId="22" xfId="0" applyFont="1" applyBorder="1" applyAlignment="1">
      <alignment horizontal="left" indent="1"/>
    </xf>
    <xf numFmtId="10" fontId="37" fillId="0" borderId="22" xfId="1" applyNumberFormat="1" applyFont="1" applyBorder="1"/>
    <xf numFmtId="41" fontId="37" fillId="0" borderId="22" xfId="0" applyNumberFormat="1" applyFont="1" applyBorder="1"/>
    <xf numFmtId="41" fontId="37" fillId="0" borderId="22" xfId="0" applyNumberFormat="1" applyFont="1" applyFill="1" applyBorder="1" applyAlignment="1">
      <alignment horizontal="right"/>
    </xf>
    <xf numFmtId="0" fontId="39" fillId="0" borderId="22" xfId="0" applyNumberFormat="1" applyFont="1" applyBorder="1" applyAlignment="1">
      <alignment horizontal="left"/>
    </xf>
    <xf numFmtId="0" fontId="18" fillId="0" borderId="22" xfId="0" applyNumberFormat="1" applyFont="1" applyBorder="1"/>
    <xf numFmtId="0" fontId="30" fillId="0" borderId="22" xfId="0" applyNumberFormat="1" applyFont="1" applyBorder="1" applyAlignment="1">
      <alignment wrapText="1"/>
    </xf>
    <xf numFmtId="0" fontId="20" fillId="0" borderId="22" xfId="0" applyNumberFormat="1" applyFont="1" applyBorder="1"/>
    <xf numFmtId="0" fontId="61" fillId="0" borderId="22" xfId="0" applyNumberFormat="1" applyFont="1" applyFill="1" applyBorder="1" applyAlignment="1">
      <alignment horizontal="right"/>
    </xf>
    <xf numFmtId="0" fontId="39" fillId="0" borderId="22" xfId="0" applyFont="1" applyBorder="1" applyAlignment="1">
      <alignment horizontal="center" vertical="center"/>
    </xf>
    <xf numFmtId="41" fontId="30" fillId="0" borderId="22" xfId="0" applyNumberFormat="1" applyFont="1" applyBorder="1" applyAlignment="1">
      <alignment horizontal="center" vertical="center"/>
    </xf>
    <xf numFmtId="44" fontId="39" fillId="0" borderId="22" xfId="0" applyNumberFormat="1" applyFont="1" applyFill="1" applyBorder="1" applyAlignment="1">
      <alignment horizontal="center" vertical="center" wrapText="1"/>
    </xf>
    <xf numFmtId="41" fontId="39" fillId="0" borderId="22" xfId="0" applyNumberFormat="1" applyFont="1" applyFill="1" applyBorder="1" applyAlignment="1">
      <alignment horizontal="right"/>
    </xf>
    <xf numFmtId="41" fontId="61" fillId="0" borderId="22" xfId="0" applyNumberFormat="1" applyFont="1" applyBorder="1"/>
    <xf numFmtId="41" fontId="39" fillId="0" borderId="22" xfId="0" applyNumberFormat="1" applyFont="1" applyFill="1" applyBorder="1"/>
    <xf numFmtId="9" fontId="61" fillId="0" borderId="22" xfId="0" applyNumberFormat="1" applyFont="1" applyBorder="1"/>
    <xf numFmtId="0" fontId="61" fillId="0" borderId="22" xfId="0" applyFont="1" applyBorder="1"/>
    <xf numFmtId="41" fontId="37" fillId="0" borderId="22" xfId="0" applyNumberFormat="1" applyFont="1" applyBorder="1" applyAlignment="1">
      <alignment horizontal="right" wrapText="1"/>
    </xf>
    <xf numFmtId="41" fontId="37" fillId="0" borderId="22" xfId="0" applyNumberFormat="1" applyFont="1" applyBorder="1" applyAlignment="1">
      <alignment horizontal="right"/>
    </xf>
    <xf numFmtId="0" fontId="39" fillId="0" borderId="22" xfId="0" applyFont="1" applyBorder="1" applyAlignment="1">
      <alignment horizontal="right"/>
    </xf>
    <xf numFmtId="41" fontId="24" fillId="0" borderId="22" xfId="0" applyNumberFormat="1" applyFont="1" applyBorder="1" applyAlignment="1">
      <alignment horizontal="right" wrapText="1"/>
    </xf>
    <xf numFmtId="41" fontId="24" fillId="0" borderId="22" xfId="0" applyNumberFormat="1" applyFont="1" applyBorder="1" applyAlignment="1">
      <alignment horizontal="right"/>
    </xf>
    <xf numFmtId="0" fontId="65" fillId="0" borderId="22" xfId="0" applyNumberFormat="1" applyFont="1" applyFill="1" applyBorder="1" applyAlignment="1">
      <alignment horizontal="center"/>
    </xf>
    <xf numFmtId="0" fontId="21" fillId="0" borderId="22" xfId="0" applyFont="1" applyBorder="1" applyAlignment="1">
      <alignment horizontal="left"/>
    </xf>
    <xf numFmtId="41" fontId="21" fillId="0" borderId="22" xfId="0" applyNumberFormat="1" applyFont="1" applyBorder="1" applyAlignment="1">
      <alignment horizontal="center"/>
    </xf>
    <xf numFmtId="41" fontId="21" fillId="0" borderId="22" xfId="0" applyNumberFormat="1" applyFont="1" applyBorder="1" applyAlignment="1">
      <alignment horizontal="center" wrapText="1"/>
    </xf>
    <xf numFmtId="41" fontId="22" fillId="0" borderId="22" xfId="0" applyNumberFormat="1" applyFont="1" applyBorder="1" applyAlignment="1">
      <alignment horizontal="center" wrapText="1"/>
    </xf>
    <xf numFmtId="41" fontId="21" fillId="0" borderId="22" xfId="0" applyNumberFormat="1" applyFont="1" applyBorder="1" applyAlignment="1">
      <alignment horizontal="right"/>
    </xf>
    <xf numFmtId="41" fontId="21" fillId="0" borderId="22" xfId="0" applyNumberFormat="1" applyFont="1" applyBorder="1" applyAlignment="1">
      <alignment wrapText="1"/>
    </xf>
    <xf numFmtId="41" fontId="23" fillId="0" borderId="22" xfId="0" applyNumberFormat="1" applyFont="1" applyBorder="1" applyAlignment="1">
      <alignment wrapText="1"/>
    </xf>
    <xf numFmtId="9" fontId="21" fillId="0" borderId="22" xfId="1" applyFont="1" applyBorder="1"/>
    <xf numFmtId="9" fontId="18" fillId="0" borderId="22" xfId="1" applyFont="1" applyBorder="1"/>
    <xf numFmtId="41" fontId="24" fillId="0" borderId="22" xfId="0" applyNumberFormat="1" applyFont="1" applyBorder="1" applyAlignment="1">
      <alignment horizontal="left" indent="2"/>
    </xf>
    <xf numFmtId="0" fontId="30" fillId="0" borderId="22" xfId="0" applyFont="1" applyBorder="1" applyAlignment="1">
      <alignment horizontal="left" indent="2"/>
    </xf>
    <xf numFmtId="0" fontId="21" fillId="0" borderId="22" xfId="0" applyFont="1" applyBorder="1" applyAlignment="1">
      <alignment horizontal="center"/>
    </xf>
    <xf numFmtId="0" fontId="67" fillId="0" borderId="22" xfId="0" applyFont="1" applyFill="1" applyBorder="1" applyAlignment="1">
      <alignment horizontal="center"/>
    </xf>
    <xf numFmtId="41" fontId="18" fillId="0" borderId="22" xfId="0" applyNumberFormat="1" applyFont="1" applyFill="1" applyBorder="1"/>
    <xf numFmtId="41" fontId="18" fillId="0" borderId="22" xfId="0" applyNumberFormat="1" applyFont="1" applyBorder="1"/>
    <xf numFmtId="9" fontId="24" fillId="0" borderId="22" xfId="0" applyNumberFormat="1" applyFont="1" applyBorder="1"/>
    <xf numFmtId="41" fontId="24" fillId="0" borderId="22" xfId="0" applyNumberFormat="1" applyFont="1" applyFill="1" applyBorder="1"/>
    <xf numFmtId="0" fontId="61" fillId="0" borderId="22" xfId="0" applyNumberFormat="1" applyFont="1" applyBorder="1"/>
    <xf numFmtId="41" fontId="30" fillId="0" borderId="22" xfId="0" applyNumberFormat="1" applyFont="1" applyBorder="1" applyAlignment="1">
      <alignment horizontal="center"/>
    </xf>
    <xf numFmtId="41" fontId="30" fillId="0" borderId="22" xfId="0" applyNumberFormat="1" applyFont="1" applyFill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7" fillId="0" borderId="22" xfId="0" applyFont="1" applyBorder="1" applyAlignment="1">
      <alignment horizontal="left" vertical="center" indent="1"/>
    </xf>
    <xf numFmtId="41" fontId="37" fillId="0" borderId="22" xfId="1" applyNumberFormat="1" applyFont="1" applyBorder="1" applyAlignment="1">
      <alignment vertical="center"/>
    </xf>
    <xf numFmtId="41" fontId="37" fillId="0" borderId="22" xfId="1" applyNumberFormat="1" applyFont="1" applyBorder="1" applyAlignment="1">
      <alignment vertical="center" wrapText="1"/>
    </xf>
    <xf numFmtId="41" fontId="63" fillId="0" borderId="22" xfId="0" applyNumberFormat="1" applyFont="1" applyFill="1" applyBorder="1" applyAlignment="1">
      <alignment horizontal="center"/>
    </xf>
    <xf numFmtId="0" fontId="43" fillId="0" borderId="22" xfId="0" applyFont="1" applyFill="1" applyBorder="1" applyAlignment="1">
      <alignment horizontal="center" wrapText="1"/>
    </xf>
    <xf numFmtId="0" fontId="50" fillId="0" borderId="22" xfId="0" applyFont="1" applyBorder="1" applyAlignment="1">
      <alignment vertical="center"/>
    </xf>
    <xf numFmtId="164" fontId="37" fillId="0" borderId="22" xfId="1" applyNumberFormat="1" applyFont="1" applyBorder="1" applyAlignment="1">
      <alignment horizontal="right" vertical="center" indent="1"/>
    </xf>
    <xf numFmtId="9" fontId="37" fillId="0" borderId="22" xfId="1" applyFont="1" applyBorder="1" applyAlignment="1">
      <alignment horizontal="right" vertical="center" indent="1"/>
    </xf>
    <xf numFmtId="10" fontId="37" fillId="0" borderId="22" xfId="1" applyNumberFormat="1" applyFont="1" applyBorder="1" applyAlignment="1">
      <alignment horizontal="right" vertical="center" indent="1"/>
    </xf>
    <xf numFmtId="0" fontId="37" fillId="0" borderId="22" xfId="0" applyFont="1" applyBorder="1" applyAlignment="1">
      <alignment horizontal="left"/>
    </xf>
    <xf numFmtId="41" fontId="37" fillId="0" borderId="22" xfId="0" applyNumberFormat="1" applyFont="1" applyBorder="1" applyAlignment="1">
      <alignment horizontal="left" vertical="center" wrapText="1" indent="1"/>
    </xf>
    <xf numFmtId="41" fontId="37" fillId="0" borderId="22" xfId="0" applyNumberFormat="1" applyFont="1" applyBorder="1" applyAlignment="1">
      <alignment horizontal="left" vertical="center" indent="1"/>
    </xf>
    <xf numFmtId="0" fontId="39" fillId="0" borderId="22" xfId="0" applyNumberFormat="1" applyFont="1" applyBorder="1" applyAlignment="1">
      <alignment horizontal="left" indent="1"/>
    </xf>
    <xf numFmtId="0" fontId="39" fillId="0" borderId="22" xfId="0" applyNumberFormat="1" applyFont="1" applyBorder="1" applyAlignment="1">
      <alignment wrapText="1"/>
    </xf>
    <xf numFmtId="0" fontId="42" fillId="0" borderId="22" xfId="0" applyFont="1" applyBorder="1"/>
    <xf numFmtId="0" fontId="39" fillId="0" borderId="22" xfId="0" applyFont="1" applyBorder="1" applyAlignment="1"/>
    <xf numFmtId="41" fontId="63" fillId="0" borderId="22" xfId="0" applyNumberFormat="1" applyFont="1" applyBorder="1" applyAlignment="1">
      <alignment horizontal="center" wrapText="1"/>
    </xf>
    <xf numFmtId="41" fontId="42" fillId="0" borderId="22" xfId="0" applyNumberFormat="1" applyFont="1" applyBorder="1"/>
    <xf numFmtId="0" fontId="30" fillId="0" borderId="23" xfId="0" applyFont="1" applyBorder="1" applyAlignment="1">
      <alignment horizontal="center" vertical="center"/>
    </xf>
    <xf numFmtId="41" fontId="39" fillId="0" borderId="23" xfId="0" applyNumberFormat="1" applyFont="1" applyBorder="1" applyAlignment="1">
      <alignment vertical="center"/>
    </xf>
    <xf numFmtId="9" fontId="39" fillId="0" borderId="23" xfId="0" applyNumberFormat="1" applyFont="1" applyBorder="1"/>
    <xf numFmtId="9" fontId="37" fillId="0" borderId="23" xfId="0" applyNumberFormat="1" applyFont="1" applyBorder="1"/>
    <xf numFmtId="165" fontId="21" fillId="0" borderId="26" xfId="0" applyNumberFormat="1" applyFont="1" applyBorder="1" applyAlignment="1">
      <alignment horizontal="center"/>
    </xf>
    <xf numFmtId="41" fontId="18" fillId="0" borderId="26" xfId="0" applyNumberFormat="1" applyFont="1" applyFill="1" applyBorder="1" applyAlignment="1">
      <alignment wrapText="1"/>
    </xf>
    <xf numFmtId="41" fontId="30" fillId="0" borderId="26" xfId="0" applyNumberFormat="1" applyFont="1" applyBorder="1"/>
    <xf numFmtId="41" fontId="21" fillId="0" borderId="26" xfId="0" applyNumberFormat="1" applyFont="1" applyBorder="1"/>
    <xf numFmtId="41" fontId="24" fillId="0" borderId="26" xfId="0" applyNumberFormat="1" applyFont="1" applyBorder="1"/>
    <xf numFmtId="41" fontId="30" fillId="0" borderId="2" xfId="0" applyNumberFormat="1" applyFont="1" applyFill="1" applyBorder="1" applyAlignment="1">
      <alignment horizontal="right" vertical="center"/>
    </xf>
    <xf numFmtId="0" fontId="30" fillId="0" borderId="2" xfId="0" applyFont="1" applyBorder="1" applyAlignment="1">
      <alignment horizontal="right" vertical="center"/>
    </xf>
    <xf numFmtId="0" fontId="39" fillId="0" borderId="2" xfId="0" applyFont="1" applyBorder="1" applyAlignment="1">
      <alignment horizontal="right" vertical="center"/>
    </xf>
    <xf numFmtId="0" fontId="30" fillId="0" borderId="2" xfId="0" applyNumberFormat="1" applyFont="1" applyBorder="1" applyAlignment="1">
      <alignment horizontal="right" vertical="center" wrapText="1"/>
    </xf>
    <xf numFmtId="0" fontId="30" fillId="0" borderId="2" xfId="0" applyNumberFormat="1" applyFont="1" applyFill="1" applyBorder="1" applyAlignment="1">
      <alignment horizontal="right" vertical="center"/>
    </xf>
    <xf numFmtId="0" fontId="43" fillId="0" borderId="2" xfId="0" applyFont="1" applyBorder="1" applyAlignment="1">
      <alignment horizontal="right" vertical="center" wrapText="1"/>
    </xf>
    <xf numFmtId="41" fontId="21" fillId="0" borderId="2" xfId="0" applyNumberFormat="1" applyFont="1" applyBorder="1" applyAlignment="1">
      <alignment horizontal="right" vertical="center"/>
    </xf>
    <xf numFmtId="41" fontId="23" fillId="0" borderId="2" xfId="0" applyNumberFormat="1" applyFont="1" applyFill="1" applyBorder="1" applyAlignment="1">
      <alignment horizontal="right" vertical="center" wrapText="1"/>
    </xf>
    <xf numFmtId="0" fontId="30" fillId="0" borderId="2" xfId="0" applyFont="1" applyBorder="1" applyAlignment="1">
      <alignment horizontal="right" wrapText="1"/>
    </xf>
    <xf numFmtId="41" fontId="39" fillId="0" borderId="2" xfId="0" applyNumberFormat="1" applyFont="1" applyFill="1" applyBorder="1" applyAlignment="1">
      <alignment horizontal="right" wrapText="1"/>
    </xf>
    <xf numFmtId="0" fontId="21" fillId="0" borderId="2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 wrapText="1"/>
    </xf>
    <xf numFmtId="165" fontId="23" fillId="0" borderId="2" xfId="0" applyNumberFormat="1" applyFont="1" applyFill="1" applyBorder="1" applyAlignment="1">
      <alignment horizontal="right" vertical="center"/>
    </xf>
    <xf numFmtId="41" fontId="30" fillId="0" borderId="2" xfId="0" applyNumberFormat="1" applyFont="1" applyBorder="1" applyAlignment="1">
      <alignment horizontal="right" vertical="top" wrapText="1"/>
    </xf>
    <xf numFmtId="41" fontId="30" fillId="0" borderId="2" xfId="0" applyNumberFormat="1" applyFont="1" applyBorder="1" applyAlignment="1">
      <alignment horizontal="right" wrapText="1"/>
    </xf>
    <xf numFmtId="0" fontId="39" fillId="0" borderId="2" xfId="0" applyFont="1" applyBorder="1" applyAlignment="1">
      <alignment horizontal="right" wrapText="1"/>
    </xf>
    <xf numFmtId="0" fontId="63" fillId="0" borderId="2" xfId="0" applyFont="1" applyBorder="1" applyAlignment="1">
      <alignment horizontal="right" wrapText="1" indent="1"/>
    </xf>
    <xf numFmtId="0" fontId="63" fillId="0" borderId="2" xfId="0" applyFont="1" applyBorder="1" applyAlignment="1">
      <alignment horizontal="right" vertical="center" wrapText="1" indent="1"/>
    </xf>
    <xf numFmtId="15" fontId="30" fillId="0" borderId="6" xfId="0" applyNumberFormat="1" applyFont="1" applyBorder="1" applyAlignment="1">
      <alignment horizontal="right" vertical="center" wrapText="1"/>
    </xf>
    <xf numFmtId="0" fontId="30" fillId="0" borderId="6" xfId="0" applyFont="1" applyBorder="1" applyAlignment="1">
      <alignment horizontal="right" vertical="center" wrapText="1"/>
    </xf>
    <xf numFmtId="0" fontId="39" fillId="0" borderId="6" xfId="0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41" fontId="30" fillId="0" borderId="6" xfId="0" applyNumberFormat="1" applyFont="1" applyBorder="1" applyAlignment="1">
      <alignment horizontal="right" vertical="center"/>
    </xf>
    <xf numFmtId="0" fontId="63" fillId="0" borderId="6" xfId="0" applyFont="1" applyFill="1" applyBorder="1" applyAlignment="1">
      <alignment horizontal="right" vertical="center" wrapText="1"/>
    </xf>
    <xf numFmtId="0" fontId="63" fillId="0" borderId="6" xfId="0" applyFont="1" applyBorder="1" applyAlignment="1">
      <alignment horizontal="right" vertical="center" wrapText="1"/>
    </xf>
    <xf numFmtId="41" fontId="30" fillId="0" borderId="6" xfId="0" applyNumberFormat="1" applyFont="1" applyBorder="1" applyAlignment="1">
      <alignment horizontal="right" wrapText="1" indent="1"/>
    </xf>
    <xf numFmtId="41" fontId="30" fillId="0" borderId="6" xfId="0" applyNumberFormat="1" applyFont="1" applyBorder="1" applyAlignment="1">
      <alignment horizontal="right" wrapText="1"/>
    </xf>
    <xf numFmtId="0" fontId="30" fillId="0" borderId="6" xfId="0" applyFont="1" applyBorder="1" applyAlignment="1">
      <alignment horizontal="right"/>
    </xf>
    <xf numFmtId="0" fontId="30" fillId="0" borderId="6" xfId="0" applyNumberFormat="1" applyFont="1" applyFill="1" applyBorder="1" applyAlignment="1">
      <alignment horizontal="right" vertical="center"/>
    </xf>
    <xf numFmtId="9" fontId="30" fillId="0" borderId="6" xfId="0" applyNumberFormat="1" applyFont="1" applyBorder="1" applyAlignment="1">
      <alignment horizontal="right" vertical="center" wrapText="1"/>
    </xf>
    <xf numFmtId="0" fontId="21" fillId="0" borderId="27" xfId="0" applyFont="1" applyBorder="1"/>
    <xf numFmtId="0" fontId="21" fillId="2" borderId="27" xfId="0" applyFont="1" applyFill="1" applyBorder="1" applyAlignment="1">
      <alignment horizontal="center"/>
    </xf>
    <xf numFmtId="0" fontId="21" fillId="2" borderId="27" xfId="0" applyFont="1" applyFill="1" applyBorder="1" applyAlignment="1"/>
    <xf numFmtId="0" fontId="23" fillId="0" borderId="27" xfId="0" applyFont="1" applyBorder="1"/>
    <xf numFmtId="4" fontId="21" fillId="0" borderId="27" xfId="0" applyNumberFormat="1" applyFont="1" applyFill="1" applyBorder="1" applyAlignment="1">
      <alignment horizontal="left"/>
    </xf>
    <xf numFmtId="3" fontId="21" fillId="0" borderId="27" xfId="0" applyNumberFormat="1" applyFont="1" applyBorder="1"/>
    <xf numFmtId="3" fontId="21" fillId="0" borderId="27" xfId="0" applyNumberFormat="1" applyFont="1" applyFill="1" applyBorder="1" applyAlignment="1">
      <alignment horizontal="left" vertical="top" wrapText="1" indent="1"/>
    </xf>
    <xf numFmtId="41" fontId="21" fillId="0" borderId="27" xfId="0" applyNumberFormat="1" applyFont="1" applyFill="1" applyBorder="1" applyAlignment="1">
      <alignment vertical="center" wrapText="1"/>
    </xf>
    <xf numFmtId="41" fontId="21" fillId="0" borderId="27" xfId="0" applyNumberFormat="1" applyFont="1" applyFill="1" applyBorder="1"/>
    <xf numFmtId="41" fontId="21" fillId="0" borderId="27" xfId="0" applyNumberFormat="1" applyFont="1" applyBorder="1"/>
    <xf numFmtId="3" fontId="21" fillId="2" borderId="27" xfId="0" applyNumberFormat="1" applyFont="1" applyFill="1" applyBorder="1" applyAlignment="1">
      <alignment horizontal="left" vertical="top" wrapText="1" indent="1"/>
    </xf>
    <xf numFmtId="41" fontId="21" fillId="2" borderId="27" xfId="0" applyNumberFormat="1" applyFont="1" applyFill="1" applyBorder="1" applyAlignment="1">
      <alignment vertical="center" wrapText="1"/>
    </xf>
    <xf numFmtId="41" fontId="21" fillId="2" borderId="27" xfId="0" applyNumberFormat="1" applyFont="1" applyFill="1" applyBorder="1"/>
    <xf numFmtId="3" fontId="21" fillId="0" borderId="27" xfId="0" applyNumberFormat="1" applyFont="1" applyFill="1" applyBorder="1" applyAlignment="1">
      <alignment horizontal="left" vertical="top" indent="1"/>
    </xf>
    <xf numFmtId="0" fontId="23" fillId="0" borderId="27" xfId="0" applyFont="1" applyFill="1" applyBorder="1" applyAlignment="1">
      <alignment horizontal="left" indent="1"/>
    </xf>
    <xf numFmtId="41" fontId="23" fillId="0" borderId="27" xfId="0" applyNumberFormat="1" applyFont="1" applyFill="1" applyBorder="1"/>
    <xf numFmtId="9" fontId="21" fillId="0" borderId="27" xfId="0" applyNumberFormat="1" applyFont="1" applyBorder="1"/>
    <xf numFmtId="0" fontId="24" fillId="0" borderId="27" xfId="0" applyFont="1" applyFill="1" applyBorder="1" applyAlignment="1">
      <alignment horizontal="left" indent="1"/>
    </xf>
    <xf numFmtId="41" fontId="24" fillId="0" borderId="27" xfId="0" applyNumberFormat="1" applyFont="1" applyFill="1" applyBorder="1"/>
    <xf numFmtId="0" fontId="80" fillId="0" borderId="27" xfId="0" applyFont="1" applyFill="1" applyBorder="1" applyAlignment="1"/>
    <xf numFmtId="3" fontId="21" fillId="0" borderId="27" xfId="0" applyNumberFormat="1" applyFont="1" applyBorder="1" applyAlignment="1">
      <alignment horizontal="right" wrapText="1"/>
    </xf>
    <xf numFmtId="0" fontId="23" fillId="0" borderId="27" xfId="0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0" fontId="21" fillId="0" borderId="27" xfId="0" applyFont="1" applyBorder="1" applyAlignment="1">
      <alignment horizontal="left" indent="1"/>
    </xf>
    <xf numFmtId="41" fontId="23" fillId="0" borderId="27" xfId="0" applyNumberFormat="1" applyFont="1" applyBorder="1"/>
    <xf numFmtId="41" fontId="21" fillId="0" borderId="27" xfId="0" applyNumberFormat="1" applyFont="1" applyBorder="1" applyAlignment="1"/>
    <xf numFmtId="0" fontId="23" fillId="2" borderId="27" xfId="0" applyFont="1" applyFill="1" applyBorder="1" applyAlignment="1">
      <alignment horizontal="left" indent="1"/>
    </xf>
    <xf numFmtId="41" fontId="23" fillId="2" borderId="27" xfId="0" applyNumberFormat="1" applyFont="1" applyFill="1" applyBorder="1"/>
    <xf numFmtId="0" fontId="23" fillId="0" borderId="27" xfId="0" applyFont="1" applyBorder="1" applyAlignment="1">
      <alignment horizontal="left" indent="1"/>
    </xf>
    <xf numFmtId="41" fontId="23" fillId="0" borderId="27" xfId="0" applyNumberFormat="1" applyFont="1" applyBorder="1" applyAlignment="1"/>
    <xf numFmtId="9" fontId="21" fillId="0" borderId="27" xfId="0" applyNumberFormat="1" applyFont="1" applyBorder="1" applyAlignment="1"/>
    <xf numFmtId="0" fontId="21" fillId="0" borderId="27" xfId="0" applyFont="1" applyBorder="1" applyAlignment="1"/>
    <xf numFmtId="0" fontId="24" fillId="0" borderId="27" xfId="0" applyFont="1" applyBorder="1" applyAlignment="1">
      <alignment horizontal="left" indent="1"/>
    </xf>
    <xf numFmtId="41" fontId="24" fillId="0" borderId="27" xfId="0" applyNumberFormat="1" applyFont="1" applyBorder="1"/>
    <xf numFmtId="0" fontId="24" fillId="0" borderId="27" xfId="0" applyFont="1" applyBorder="1"/>
    <xf numFmtId="41" fontId="21" fillId="2" borderId="27" xfId="0" applyNumberFormat="1" applyFont="1" applyFill="1" applyBorder="1" applyAlignment="1"/>
    <xf numFmtId="0" fontId="82" fillId="0" borderId="27" xfId="0" applyFont="1" applyBorder="1" applyAlignment="1">
      <alignment horizontal="left"/>
    </xf>
    <xf numFmtId="0" fontId="82" fillId="0" borderId="27" xfId="0" applyFont="1" applyBorder="1"/>
    <xf numFmtId="0" fontId="82" fillId="0" borderId="27" xfId="0" applyFont="1" applyBorder="1" applyAlignment="1">
      <alignment horizontal="left" indent="1"/>
    </xf>
    <xf numFmtId="0" fontId="21" fillId="0" borderId="27" xfId="0" applyFont="1" applyBorder="1" applyAlignment="1">
      <alignment horizontal="right" wrapText="1"/>
    </xf>
    <xf numFmtId="0" fontId="82" fillId="0" borderId="27" xfId="0" applyFont="1" applyBorder="1" applyAlignment="1">
      <alignment horizontal="right" wrapText="1"/>
    </xf>
    <xf numFmtId="0" fontId="80" fillId="0" borderId="27" xfId="0" applyFont="1" applyBorder="1" applyAlignment="1">
      <alignment horizontal="right"/>
    </xf>
    <xf numFmtId="0" fontId="58" fillId="0" borderId="27" xfId="0" applyFont="1" applyBorder="1" applyAlignment="1">
      <alignment horizontal="right" wrapText="1"/>
    </xf>
    <xf numFmtId="0" fontId="22" fillId="0" borderId="27" xfId="0" applyFont="1" applyBorder="1" applyAlignment="1">
      <alignment horizontal="right" wrapText="1"/>
    </xf>
    <xf numFmtId="164" fontId="21" fillId="0" borderId="27" xfId="0" applyNumberFormat="1" applyFont="1" applyBorder="1"/>
    <xf numFmtId="10" fontId="21" fillId="0" borderId="27" xfId="1" applyNumberFormat="1" applyFont="1" applyBorder="1"/>
    <xf numFmtId="9" fontId="21" fillId="0" borderId="27" xfId="1" applyFont="1" applyBorder="1"/>
    <xf numFmtId="10" fontId="21" fillId="0" borderId="27" xfId="0" applyNumberFormat="1" applyFont="1" applyBorder="1"/>
    <xf numFmtId="0" fontId="83" fillId="0" borderId="27" xfId="0" applyFont="1" applyBorder="1" applyAlignment="1">
      <alignment horizontal="left"/>
    </xf>
    <xf numFmtId="0" fontId="21" fillId="0" borderId="27" xfId="0" applyFont="1" applyBorder="1" applyAlignment="1">
      <alignment horizontal="right"/>
    </xf>
    <xf numFmtId="9" fontId="24" fillId="0" borderId="27" xfId="1" applyFont="1" applyBorder="1"/>
    <xf numFmtId="0" fontId="28" fillId="0" borderId="27" xfId="0" applyFont="1" applyBorder="1"/>
    <xf numFmtId="0" fontId="22" fillId="0" borderId="27" xfId="0" applyFont="1" applyBorder="1" applyAlignment="1">
      <alignment horizontal="right"/>
    </xf>
    <xf numFmtId="3" fontId="23" fillId="0" borderId="27" xfId="0" applyNumberFormat="1" applyFont="1" applyFill="1" applyBorder="1" applyAlignment="1">
      <alignment horizontal="right" vertical="center" wrapText="1"/>
    </xf>
    <xf numFmtId="0" fontId="23" fillId="0" borderId="27" xfId="0" applyFont="1" applyFill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91" fillId="0" borderId="17" xfId="0" applyFont="1" applyBorder="1"/>
    <xf numFmtId="0" fontId="33" fillId="0" borderId="17" xfId="0" applyFont="1" applyFill="1" applyBorder="1" applyAlignment="1">
      <alignment horizontal="center"/>
    </xf>
    <xf numFmtId="0" fontId="95" fillId="0" borderId="17" xfId="0" applyFont="1" applyBorder="1" applyAlignment="1">
      <alignment horizontal="left"/>
    </xf>
    <xf numFmtId="0" fontId="93" fillId="0" borderId="17" xfId="0" applyFont="1" applyFill="1" applyBorder="1" applyAlignment="1">
      <alignment horizontal="right" wrapText="1"/>
    </xf>
    <xf numFmtId="0" fontId="93" fillId="0" borderId="17" xfId="0" applyFont="1" applyBorder="1" applyAlignment="1">
      <alignment horizontal="right" wrapText="1"/>
    </xf>
    <xf numFmtId="0" fontId="92" fillId="0" borderId="17" xfId="0" applyFont="1" applyBorder="1" applyAlignment="1">
      <alignment horizontal="right"/>
    </xf>
    <xf numFmtId="41" fontId="97" fillId="0" borderId="17" xfId="0" applyNumberFormat="1" applyFont="1" applyBorder="1" applyAlignment="1">
      <alignment horizontal="right"/>
    </xf>
    <xf numFmtId="0" fontId="91" fillId="0" borderId="17" xfId="0" applyFont="1" applyBorder="1" applyAlignment="1">
      <alignment horizontal="left" indent="1"/>
    </xf>
    <xf numFmtId="41" fontId="91" fillId="0" borderId="17" xfId="0" applyNumberFormat="1" applyFont="1" applyBorder="1"/>
    <xf numFmtId="41" fontId="92" fillId="0" borderId="17" xfId="0" applyNumberFormat="1" applyFont="1" applyBorder="1"/>
    <xf numFmtId="41" fontId="97" fillId="0" borderId="17" xfId="0" applyNumberFormat="1" applyFont="1" applyBorder="1"/>
    <xf numFmtId="0" fontId="91" fillId="2" borderId="17" xfId="0" applyFont="1" applyFill="1" applyBorder="1" applyAlignment="1">
      <alignment horizontal="left" indent="1"/>
    </xf>
    <xf numFmtId="41" fontId="91" fillId="2" borderId="17" xfId="0" applyNumberFormat="1" applyFont="1" applyFill="1" applyBorder="1"/>
    <xf numFmtId="41" fontId="98" fillId="2" borderId="17" xfId="0" applyNumberFormat="1" applyFont="1" applyFill="1" applyBorder="1"/>
    <xf numFmtId="0" fontId="92" fillId="0" borderId="17" xfId="0" applyFont="1" applyBorder="1" applyAlignment="1">
      <alignment horizontal="left" indent="1"/>
    </xf>
    <xf numFmtId="0" fontId="97" fillId="0" borderId="17" xfId="0" applyFont="1" applyBorder="1" applyAlignment="1">
      <alignment horizontal="left" indent="1"/>
    </xf>
    <xf numFmtId="9" fontId="97" fillId="0" borderId="17" xfId="0" applyNumberFormat="1" applyFont="1" applyFill="1" applyBorder="1" applyAlignment="1" applyProtection="1">
      <alignment horizontal="right" wrapText="1"/>
    </xf>
    <xf numFmtId="9" fontId="97" fillId="0" borderId="17" xfId="0" applyNumberFormat="1" applyFont="1" applyBorder="1"/>
    <xf numFmtId="0" fontId="91" fillId="0" borderId="17" xfId="0" applyFont="1" applyFill="1" applyBorder="1"/>
    <xf numFmtId="0" fontId="91" fillId="0" borderId="17" xfId="0" applyFont="1" applyBorder="1" applyAlignment="1">
      <alignment horizontal="left"/>
    </xf>
    <xf numFmtId="44" fontId="94" fillId="0" borderId="17" xfId="0" applyNumberFormat="1" applyFont="1" applyBorder="1" applyAlignment="1">
      <alignment horizontal="right"/>
    </xf>
    <xf numFmtId="41" fontId="94" fillId="0" borderId="17" xfId="0" applyNumberFormat="1" applyFont="1" applyBorder="1" applyAlignment="1">
      <alignment horizontal="right"/>
    </xf>
    <xf numFmtId="0" fontId="94" fillId="0" borderId="17" xfId="0" applyFont="1" applyFill="1" applyBorder="1" applyAlignment="1">
      <alignment horizontal="right"/>
    </xf>
    <xf numFmtId="41" fontId="100" fillId="0" borderId="17" xfId="0" applyNumberFormat="1" applyFont="1" applyBorder="1" applyAlignment="1">
      <alignment horizontal="right"/>
    </xf>
    <xf numFmtId="167" fontId="91" fillId="0" borderId="17" xfId="0" applyNumberFormat="1" applyFont="1" applyBorder="1"/>
    <xf numFmtId="41" fontId="92" fillId="0" borderId="17" xfId="0" applyNumberFormat="1" applyFont="1" applyFill="1" applyBorder="1" applyAlignment="1">
      <alignment horizontal="right"/>
    </xf>
    <xf numFmtId="41" fontId="92" fillId="0" borderId="17" xfId="0" applyNumberFormat="1" applyFont="1" applyFill="1" applyBorder="1"/>
    <xf numFmtId="167" fontId="91" fillId="2" borderId="17" xfId="0" applyNumberFormat="1" applyFont="1" applyFill="1" applyBorder="1"/>
    <xf numFmtId="41" fontId="98" fillId="2" borderId="17" xfId="0" applyNumberFormat="1" applyFont="1" applyFill="1" applyBorder="1" applyAlignment="1">
      <alignment horizontal="right"/>
    </xf>
    <xf numFmtId="41" fontId="97" fillId="2" borderId="17" xfId="0" applyNumberFormat="1" applyFont="1" applyFill="1" applyBorder="1"/>
    <xf numFmtId="41" fontId="91" fillId="0" borderId="17" xfId="0" applyNumberFormat="1" applyFont="1" applyBorder="1" applyAlignment="1">
      <alignment horizontal="right"/>
    </xf>
    <xf numFmtId="166" fontId="91" fillId="0" borderId="17" xfId="0" applyNumberFormat="1" applyFont="1" applyBorder="1"/>
    <xf numFmtId="41" fontId="91" fillId="0" borderId="17" xfId="0" applyNumberFormat="1" applyFont="1" applyFill="1" applyBorder="1"/>
    <xf numFmtId="167" fontId="92" fillId="0" borderId="17" xfId="0" applyNumberFormat="1" applyFont="1" applyBorder="1"/>
    <xf numFmtId="167" fontId="92" fillId="0" borderId="17" xfId="0" applyNumberFormat="1" applyFont="1" applyFill="1" applyBorder="1"/>
    <xf numFmtId="0" fontId="94" fillId="0" borderId="17" xfId="0" applyFont="1" applyFill="1" applyBorder="1" applyAlignment="1">
      <alignment horizontal="center"/>
    </xf>
    <xf numFmtId="41" fontId="90" fillId="0" borderId="17" xfId="0" applyNumberFormat="1" applyFont="1" applyFill="1" applyBorder="1" applyAlignment="1">
      <alignment horizontal="center"/>
    </xf>
    <xf numFmtId="41" fontId="94" fillId="0" borderId="17" xfId="0" applyNumberFormat="1" applyFont="1" applyFill="1" applyBorder="1" applyAlignment="1">
      <alignment horizontal="center"/>
    </xf>
    <xf numFmtId="41" fontId="89" fillId="0" borderId="17" xfId="0" applyNumberFormat="1" applyFont="1" applyFill="1" applyBorder="1" applyAlignment="1">
      <alignment horizontal="center"/>
    </xf>
    <xf numFmtId="0" fontId="96" fillId="0" borderId="17" xfId="0" applyFont="1" applyBorder="1"/>
    <xf numFmtId="0" fontId="34" fillId="0" borderId="17" xfId="0" applyFont="1" applyBorder="1"/>
    <xf numFmtId="0" fontId="34" fillId="0" borderId="17" xfId="0" applyFont="1" applyFill="1" applyBorder="1" applyAlignment="1">
      <alignment horizontal="left"/>
    </xf>
    <xf numFmtId="0" fontId="96" fillId="0" borderId="17" xfId="0" applyFont="1" applyBorder="1" applyAlignment="1">
      <alignment horizontal="right" wrapText="1"/>
    </xf>
    <xf numFmtId="0" fontId="96" fillId="0" borderId="17" xfId="0" applyFont="1" applyFill="1" applyBorder="1" applyAlignment="1">
      <alignment horizontal="right" wrapText="1"/>
    </xf>
    <xf numFmtId="41" fontId="92" fillId="0" borderId="17" xfId="0" applyNumberFormat="1" applyFont="1" applyBorder="1" applyAlignment="1">
      <alignment horizontal="right"/>
    </xf>
    <xf numFmtId="41" fontId="101" fillId="0" borderId="17" xfId="0" applyNumberFormat="1" applyFont="1" applyBorder="1" applyAlignment="1">
      <alignment horizontal="right"/>
    </xf>
    <xf numFmtId="0" fontId="96" fillId="0" borderId="17" xfId="0" applyFont="1" applyBorder="1" applyAlignment="1">
      <alignment horizontal="left" indent="1"/>
    </xf>
    <xf numFmtId="41" fontId="96" fillId="0" borderId="17" xfId="0" applyNumberFormat="1" applyFont="1" applyBorder="1"/>
    <xf numFmtId="41" fontId="96" fillId="0" borderId="17" xfId="0" applyNumberFormat="1" applyFont="1" applyFill="1" applyBorder="1"/>
    <xf numFmtId="41" fontId="101" fillId="0" borderId="17" xfId="0" applyNumberFormat="1" applyFont="1" applyBorder="1"/>
    <xf numFmtId="0" fontId="96" fillId="2" borderId="17" xfId="0" applyFont="1" applyFill="1" applyBorder="1" applyAlignment="1">
      <alignment horizontal="left" indent="1"/>
    </xf>
    <xf numFmtId="41" fontId="96" fillId="2" borderId="17" xfId="0" applyNumberFormat="1" applyFont="1" applyFill="1" applyBorder="1"/>
    <xf numFmtId="41" fontId="101" fillId="2" borderId="17" xfId="0" applyNumberFormat="1" applyFont="1" applyFill="1" applyBorder="1"/>
    <xf numFmtId="9" fontId="96" fillId="0" borderId="17" xfId="0" applyNumberFormat="1" applyFont="1" applyBorder="1"/>
    <xf numFmtId="9" fontId="96" fillId="0" borderId="17" xfId="0" applyNumberFormat="1" applyFont="1" applyFill="1" applyBorder="1"/>
    <xf numFmtId="0" fontId="93" fillId="0" borderId="17" xfId="0" applyFont="1" applyBorder="1"/>
    <xf numFmtId="3" fontId="91" fillId="0" borderId="17" xfId="0" applyNumberFormat="1" applyFont="1" applyBorder="1"/>
    <xf numFmtId="0" fontId="91" fillId="0" borderId="17" xfId="0" applyFont="1" applyBorder="1" applyAlignment="1"/>
    <xf numFmtId="0" fontId="32" fillId="0" borderId="17" xfId="0" applyFont="1" applyFill="1" applyBorder="1" applyAlignment="1"/>
    <xf numFmtId="0" fontId="91" fillId="0" borderId="17" xfId="0" applyFont="1" applyBorder="1" applyAlignment="1">
      <alignment horizontal="right"/>
    </xf>
    <xf numFmtId="9" fontId="91" fillId="0" borderId="17" xfId="0" applyNumberFormat="1" applyFont="1" applyBorder="1"/>
    <xf numFmtId="9" fontId="91" fillId="0" borderId="17" xfId="1" applyFont="1" applyBorder="1"/>
    <xf numFmtId="0" fontId="97" fillId="0" borderId="17" xfId="0" applyFont="1" applyBorder="1"/>
    <xf numFmtId="0" fontId="79" fillId="2" borderId="17" xfId="0" applyFont="1" applyFill="1" applyBorder="1" applyAlignment="1">
      <alignment horizontal="center"/>
    </xf>
    <xf numFmtId="0" fontId="91" fillId="0" borderId="17" xfId="0" applyFont="1" applyBorder="1" applyAlignment="1">
      <alignment horizontal="center" wrapText="1"/>
    </xf>
    <xf numFmtId="41" fontId="96" fillId="0" borderId="17" xfId="0" applyNumberFormat="1" applyFont="1" applyBorder="1" applyAlignment="1">
      <alignment horizontal="right" wrapText="1"/>
    </xf>
    <xf numFmtId="0" fontId="99" fillId="0" borderId="17" xfId="0" applyFont="1" applyBorder="1" applyAlignment="1">
      <alignment horizontal="left" indent="1"/>
    </xf>
    <xf numFmtId="9" fontId="99" fillId="0" borderId="17" xfId="0" applyNumberFormat="1" applyFont="1" applyBorder="1"/>
    <xf numFmtId="164" fontId="99" fillId="0" borderId="17" xfId="0" applyNumberFormat="1" applyFont="1" applyBorder="1"/>
    <xf numFmtId="9" fontId="99" fillId="0" borderId="17" xfId="1" applyFont="1" applyBorder="1"/>
    <xf numFmtId="0" fontId="98" fillId="0" borderId="17" xfId="0" applyFont="1" applyBorder="1"/>
    <xf numFmtId="10" fontId="91" fillId="0" borderId="17" xfId="0" applyNumberFormat="1" applyFont="1" applyBorder="1"/>
    <xf numFmtId="10" fontId="34" fillId="0" borderId="17" xfId="0" applyNumberFormat="1" applyFont="1" applyBorder="1"/>
    <xf numFmtId="9" fontId="34" fillId="0" borderId="17" xfId="0" applyNumberFormat="1" applyFont="1" applyBorder="1"/>
    <xf numFmtId="0" fontId="34" fillId="0" borderId="17" xfId="0" applyFont="1" applyBorder="1" applyAlignment="1">
      <alignment horizontal="right"/>
    </xf>
    <xf numFmtId="0" fontId="34" fillId="0" borderId="17" xfId="0" applyFont="1" applyFill="1" applyBorder="1" applyAlignment="1">
      <alignment horizontal="right"/>
    </xf>
    <xf numFmtId="41" fontId="34" fillId="0" borderId="17" xfId="0" applyNumberFormat="1" applyFont="1" applyFill="1" applyBorder="1" applyAlignment="1">
      <alignment horizontal="right"/>
    </xf>
    <xf numFmtId="41" fontId="34" fillId="0" borderId="17" xfId="0" applyNumberFormat="1" applyFont="1" applyBorder="1"/>
    <xf numFmtId="41" fontId="94" fillId="0" borderId="17" xfId="0" applyNumberFormat="1" applyFont="1" applyBorder="1"/>
    <xf numFmtId="9" fontId="34" fillId="0" borderId="17" xfId="1" applyFont="1" applyBorder="1"/>
    <xf numFmtId="0" fontId="34" fillId="0" borderId="17" xfId="0" applyFont="1" applyBorder="1" applyAlignment="1">
      <alignment horizontal="left"/>
    </xf>
    <xf numFmtId="1" fontId="34" fillId="0" borderId="17" xfId="0" applyNumberFormat="1" applyFont="1" applyBorder="1"/>
    <xf numFmtId="0" fontId="33" fillId="0" borderId="28" xfId="0" applyFont="1" applyFill="1" applyBorder="1" applyAlignment="1">
      <alignment horizontal="center"/>
    </xf>
    <xf numFmtId="0" fontId="34" fillId="0" borderId="28" xfId="0" applyFont="1" applyFill="1" applyBorder="1" applyAlignment="1">
      <alignment horizontal="center"/>
    </xf>
    <xf numFmtId="0" fontId="30" fillId="0" borderId="28" xfId="0" applyFont="1" applyBorder="1"/>
    <xf numFmtId="0" fontId="0" fillId="0" borderId="28" xfId="0" applyBorder="1"/>
    <xf numFmtId="0" fontId="35" fillId="2" borderId="28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/>
    </xf>
    <xf numFmtId="41" fontId="39" fillId="0" borderId="28" xfId="0" applyNumberFormat="1" applyFont="1" applyFill="1" applyBorder="1" applyAlignment="1">
      <alignment horizontal="right"/>
    </xf>
    <xf numFmtId="41" fontId="37" fillId="0" borderId="28" xfId="0" applyNumberFormat="1" applyFont="1" applyBorder="1" applyAlignment="1">
      <alignment horizontal="right"/>
    </xf>
    <xf numFmtId="41" fontId="24" fillId="0" borderId="28" xfId="0" applyNumberFormat="1" applyFont="1" applyBorder="1" applyAlignment="1">
      <alignment horizontal="right" wrapText="1"/>
    </xf>
    <xf numFmtId="0" fontId="21" fillId="0" borderId="28" xfId="0" applyFont="1" applyBorder="1" applyAlignment="1">
      <alignment horizontal="right"/>
    </xf>
    <xf numFmtId="41" fontId="21" fillId="0" borderId="28" xfId="0" applyNumberFormat="1" applyFont="1" applyFill="1" applyBorder="1" applyAlignment="1">
      <alignment horizontal="left" indent="2"/>
    </xf>
    <xf numFmtId="41" fontId="30" fillId="0" borderId="28" xfId="0" applyNumberFormat="1" applyFont="1" applyBorder="1"/>
    <xf numFmtId="0" fontId="30" fillId="0" borderId="28" xfId="0" applyFont="1" applyBorder="1" applyAlignment="1">
      <alignment horizontal="left" indent="1"/>
    </xf>
    <xf numFmtId="41" fontId="30" fillId="0" borderId="28" xfId="0" applyNumberFormat="1" applyFont="1" applyBorder="1" applyAlignment="1">
      <alignment horizontal="right"/>
    </xf>
    <xf numFmtId="0" fontId="37" fillId="0" borderId="28" xfId="0" applyFont="1" applyBorder="1"/>
    <xf numFmtId="9" fontId="28" fillId="0" borderId="28" xfId="0" applyNumberFormat="1" applyFont="1" applyBorder="1"/>
    <xf numFmtId="41" fontId="21" fillId="0" borderId="28" xfId="0" applyNumberFormat="1" applyFont="1" applyBorder="1"/>
    <xf numFmtId="41" fontId="21" fillId="0" borderId="28" xfId="0" applyNumberFormat="1" applyFont="1" applyFill="1" applyBorder="1"/>
    <xf numFmtId="41" fontId="30" fillId="0" borderId="28" xfId="0" applyNumberFormat="1" applyFont="1" applyFill="1" applyBorder="1"/>
    <xf numFmtId="0" fontId="39" fillId="0" borderId="28" xfId="0" applyFont="1" applyBorder="1" applyAlignment="1">
      <alignment horizontal="left" indent="1"/>
    </xf>
    <xf numFmtId="41" fontId="23" fillId="0" borderId="28" xfId="0" applyNumberFormat="1" applyFont="1" applyBorder="1"/>
    <xf numFmtId="9" fontId="23" fillId="0" borderId="28" xfId="1" applyFont="1" applyBorder="1"/>
    <xf numFmtId="41" fontId="23" fillId="0" borderId="28" xfId="0" applyNumberFormat="1" applyFont="1" applyFill="1" applyBorder="1"/>
    <xf numFmtId="9" fontId="30" fillId="0" borderId="28" xfId="0" applyNumberFormat="1" applyFont="1" applyBorder="1"/>
    <xf numFmtId="9" fontId="21" fillId="0" borderId="28" xfId="0" applyNumberFormat="1" applyFont="1" applyBorder="1"/>
    <xf numFmtId="164" fontId="39" fillId="0" borderId="28" xfId="0" applyNumberFormat="1" applyFont="1" applyBorder="1"/>
    <xf numFmtId="0" fontId="40" fillId="0" borderId="28" xfId="0" applyFont="1" applyBorder="1"/>
    <xf numFmtId="0" fontId="41" fillId="0" borderId="28" xfId="0" applyFont="1" applyBorder="1"/>
    <xf numFmtId="0" fontId="39" fillId="0" borderId="28" xfId="0" applyFont="1" applyBorder="1" applyAlignment="1">
      <alignment horizontal="right" vertical="center"/>
    </xf>
    <xf numFmtId="0" fontId="39" fillId="0" borderId="28" xfId="0" applyFont="1" applyFill="1" applyBorder="1" applyAlignment="1">
      <alignment horizontal="right" vertical="center"/>
    </xf>
    <xf numFmtId="41" fontId="71" fillId="0" borderId="28" xfId="0" applyNumberFormat="1" applyFont="1" applyBorder="1" applyAlignment="1">
      <alignment horizontal="right"/>
    </xf>
    <xf numFmtId="0" fontId="30" fillId="0" borderId="28" xfId="0" applyFont="1" applyBorder="1" applyAlignment="1">
      <alignment horizontal="left"/>
    </xf>
    <xf numFmtId="41" fontId="39" fillId="0" borderId="28" xfId="0" applyNumberFormat="1" applyFont="1" applyBorder="1"/>
    <xf numFmtId="0" fontId="39" fillId="0" borderId="28" xfId="0" applyFont="1" applyBorder="1" applyAlignment="1">
      <alignment horizontal="left"/>
    </xf>
    <xf numFmtId="41" fontId="71" fillId="0" borderId="28" xfId="0" applyNumberFormat="1" applyFont="1" applyBorder="1"/>
    <xf numFmtId="9" fontId="39" fillId="0" borderId="28" xfId="0" applyNumberFormat="1" applyFont="1" applyBorder="1"/>
    <xf numFmtId="0" fontId="42" fillId="0" borderId="28" xfId="0" applyFont="1" applyBorder="1"/>
    <xf numFmtId="0" fontId="31" fillId="0" borderId="28" xfId="0" applyFont="1" applyFill="1" applyBorder="1" applyAlignment="1"/>
    <xf numFmtId="0" fontId="30" fillId="0" borderId="28" xfId="0" applyFont="1" applyBorder="1" applyAlignment="1">
      <alignment horizontal="center" vertical="center"/>
    </xf>
    <xf numFmtId="0" fontId="30" fillId="0" borderId="28" xfId="0" applyFont="1" applyBorder="1" applyAlignment="1">
      <alignment horizontal="right"/>
    </xf>
    <xf numFmtId="0" fontId="30" fillId="0" borderId="28" xfId="0" applyFont="1" applyFill="1" applyBorder="1" applyAlignment="1">
      <alignment horizontal="right"/>
    </xf>
    <xf numFmtId="41" fontId="39" fillId="0" borderId="28" xfId="0" applyNumberFormat="1" applyFont="1" applyFill="1" applyBorder="1"/>
    <xf numFmtId="49" fontId="44" fillId="0" borderId="28" xfId="0" applyNumberFormat="1" applyFont="1" applyBorder="1" applyAlignment="1">
      <alignment horizontal="left"/>
    </xf>
    <xf numFmtId="0" fontId="45" fillId="0" borderId="28" xfId="0" applyFont="1" applyBorder="1" applyAlignment="1"/>
    <xf numFmtId="0" fontId="30" fillId="0" borderId="28" xfId="0" applyFont="1" applyBorder="1" applyAlignment="1"/>
    <xf numFmtId="49" fontId="30" fillId="0" borderId="28" xfId="0" applyNumberFormat="1" applyFont="1" applyBorder="1" applyAlignment="1">
      <alignment horizontal="left"/>
    </xf>
    <xf numFmtId="0" fontId="44" fillId="0" borderId="28" xfId="0" applyFont="1" applyBorder="1" applyAlignment="1">
      <alignment horizontal="left"/>
    </xf>
    <xf numFmtId="0" fontId="46" fillId="0" borderId="28" xfId="0" applyFont="1" applyBorder="1" applyAlignment="1">
      <alignment horizontal="left" indent="2"/>
    </xf>
    <xf numFmtId="0" fontId="30" fillId="0" borderId="28" xfId="0" applyFont="1" applyBorder="1" applyAlignment="1">
      <alignment horizontal="right" wrapText="1"/>
    </xf>
    <xf numFmtId="0" fontId="49" fillId="0" borderId="28" xfId="0" applyFont="1" applyBorder="1" applyAlignment="1">
      <alignment horizontal="right"/>
    </xf>
    <xf numFmtId="0" fontId="18" fillId="0" borderId="28" xfId="0" applyFont="1" applyBorder="1" applyAlignment="1">
      <alignment horizontal="right"/>
    </xf>
    <xf numFmtId="0" fontId="43" fillId="0" borderId="28" xfId="0" applyFont="1" applyBorder="1" applyAlignment="1">
      <alignment horizontal="right" wrapText="1"/>
    </xf>
    <xf numFmtId="41" fontId="37" fillId="0" borderId="28" xfId="0" applyNumberFormat="1" applyFont="1" applyBorder="1"/>
    <xf numFmtId="41" fontId="70" fillId="0" borderId="28" xfId="0" applyNumberFormat="1" applyFont="1" applyBorder="1"/>
    <xf numFmtId="9" fontId="30" fillId="0" borderId="28" xfId="1" applyFont="1" applyBorder="1"/>
    <xf numFmtId="0" fontId="70" fillId="0" borderId="28" xfId="0" applyFont="1" applyBorder="1" applyAlignment="1">
      <alignment horizontal="right" wrapText="1"/>
    </xf>
    <xf numFmtId="0" fontId="27" fillId="0" borderId="28" xfId="0" applyFont="1" applyBorder="1" applyAlignment="1">
      <alignment horizontal="right" wrapText="1"/>
    </xf>
    <xf numFmtId="0" fontId="39" fillId="0" borderId="28" xfId="0" applyFont="1" applyBorder="1" applyAlignment="1">
      <alignment horizontal="right"/>
    </xf>
    <xf numFmtId="41" fontId="38" fillId="0" borderId="28" xfId="0" applyNumberFormat="1" applyFont="1" applyBorder="1"/>
    <xf numFmtId="41" fontId="26" fillId="0" borderId="28" xfId="0" applyNumberFormat="1" applyFont="1" applyBorder="1"/>
    <xf numFmtId="41" fontId="30" fillId="0" borderId="28" xfId="0" applyNumberFormat="1" applyFont="1" applyBorder="1" applyAlignment="1">
      <alignment horizontal="right" vertical="center"/>
    </xf>
    <xf numFmtId="0" fontId="32" fillId="0" borderId="28" xfId="0" applyFont="1" applyFill="1" applyBorder="1" applyAlignment="1"/>
    <xf numFmtId="0" fontId="30" fillId="0" borderId="28" xfId="0" applyFont="1" applyBorder="1" applyAlignment="1">
      <alignment horizontal="right" vertical="center"/>
    </xf>
    <xf numFmtId="0" fontId="11" fillId="8" borderId="0" xfId="0" applyFont="1" applyFill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32" fillId="6" borderId="28" xfId="0" applyFont="1" applyFill="1" applyBorder="1" applyAlignment="1">
      <alignment horizontal="center"/>
    </xf>
    <xf numFmtId="0" fontId="47" fillId="4" borderId="28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/>
    </xf>
    <xf numFmtId="0" fontId="31" fillId="4" borderId="28" xfId="0" applyFont="1" applyFill="1" applyBorder="1" applyAlignment="1">
      <alignment horizontal="center"/>
    </xf>
    <xf numFmtId="0" fontId="33" fillId="4" borderId="29" xfId="0" applyFont="1" applyFill="1" applyBorder="1" applyAlignment="1">
      <alignment horizontal="center"/>
    </xf>
    <xf numFmtId="0" fontId="33" fillId="4" borderId="30" xfId="0" applyFont="1" applyFill="1" applyBorder="1" applyAlignment="1">
      <alignment horizontal="center"/>
    </xf>
    <xf numFmtId="0" fontId="33" fillId="4" borderId="31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9" fillId="0" borderId="6" xfId="0" applyFont="1" applyBorder="1" applyAlignment="1">
      <alignment horizontal="center" vertical="center"/>
    </xf>
    <xf numFmtId="0" fontId="48" fillId="0" borderId="7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33" fillId="4" borderId="2" xfId="0" applyFont="1" applyFill="1" applyBorder="1" applyAlignment="1">
      <alignment horizontal="center"/>
    </xf>
    <xf numFmtId="0" fontId="47" fillId="4" borderId="2" xfId="0" applyFont="1" applyFill="1" applyBorder="1" applyAlignment="1">
      <alignment horizontal="center"/>
    </xf>
    <xf numFmtId="0" fontId="48" fillId="4" borderId="2" xfId="0" applyFont="1" applyFill="1" applyBorder="1" applyAlignment="1">
      <alignment horizontal="center"/>
    </xf>
    <xf numFmtId="0" fontId="48" fillId="4" borderId="2" xfId="0" applyFont="1" applyFill="1" applyBorder="1" applyAlignment="1"/>
    <xf numFmtId="0" fontId="43" fillId="0" borderId="2" xfId="0" applyFont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9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/>
    </xf>
    <xf numFmtId="0" fontId="47" fillId="4" borderId="3" xfId="0" applyFont="1" applyFill="1" applyBorder="1" applyAlignment="1">
      <alignment horizontal="center"/>
    </xf>
    <xf numFmtId="0" fontId="47" fillId="4" borderId="4" xfId="0" applyFont="1" applyFill="1" applyBorder="1" applyAlignment="1">
      <alignment horizontal="center"/>
    </xf>
    <xf numFmtId="0" fontId="47" fillId="4" borderId="5" xfId="0" applyFont="1" applyFill="1" applyBorder="1" applyAlignment="1">
      <alignment horizontal="center"/>
    </xf>
    <xf numFmtId="0" fontId="47" fillId="5" borderId="23" xfId="0" applyFont="1" applyFill="1" applyBorder="1" applyAlignment="1">
      <alignment horizontal="center"/>
    </xf>
    <xf numFmtId="0" fontId="47" fillId="5" borderId="24" xfId="0" applyFont="1" applyFill="1" applyBorder="1" applyAlignment="1">
      <alignment horizontal="center"/>
    </xf>
    <xf numFmtId="0" fontId="47" fillId="5" borderId="25" xfId="0" applyFont="1" applyFill="1" applyBorder="1" applyAlignment="1">
      <alignment horizontal="center"/>
    </xf>
    <xf numFmtId="0" fontId="32" fillId="5" borderId="22" xfId="0" applyFont="1" applyFill="1" applyBorder="1" applyAlignment="1">
      <alignment horizontal="center"/>
    </xf>
    <xf numFmtId="0" fontId="78" fillId="5" borderId="22" xfId="0" applyFont="1" applyFill="1" applyBorder="1" applyAlignment="1"/>
    <xf numFmtId="0" fontId="64" fillId="5" borderId="22" xfId="0" applyFont="1" applyFill="1" applyBorder="1" applyAlignment="1">
      <alignment horizontal="center"/>
    </xf>
    <xf numFmtId="0" fontId="31" fillId="5" borderId="22" xfId="0" applyFont="1" applyFill="1" applyBorder="1" applyAlignment="1">
      <alignment horizontal="center"/>
    </xf>
    <xf numFmtId="0" fontId="39" fillId="2" borderId="22" xfId="0" applyFont="1" applyFill="1" applyBorder="1" applyAlignment="1">
      <alignment horizontal="center"/>
    </xf>
    <xf numFmtId="0" fontId="39" fillId="2" borderId="22" xfId="0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1" fillId="5" borderId="22" xfId="0" applyNumberFormat="1" applyFont="1" applyFill="1" applyBorder="1" applyAlignment="1">
      <alignment horizontal="center"/>
    </xf>
    <xf numFmtId="0" fontId="47" fillId="5" borderId="22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0" fontId="65" fillId="5" borderId="22" xfId="0" applyNumberFormat="1" applyFont="1" applyFill="1" applyBorder="1" applyAlignment="1">
      <alignment horizontal="center"/>
    </xf>
    <xf numFmtId="0" fontId="32" fillId="5" borderId="17" xfId="0" applyFont="1" applyFill="1" applyBorder="1" applyAlignment="1">
      <alignment horizontal="center"/>
    </xf>
    <xf numFmtId="0" fontId="62" fillId="2" borderId="17" xfId="0" applyFont="1" applyFill="1" applyBorder="1" applyAlignment="1">
      <alignment horizontal="center"/>
    </xf>
    <xf numFmtId="0" fontId="31" fillId="5" borderId="17" xfId="0" applyFont="1" applyFill="1" applyBorder="1" applyAlignment="1">
      <alignment horizontal="center"/>
    </xf>
    <xf numFmtId="0" fontId="47" fillId="5" borderId="17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32" fillId="5" borderId="18" xfId="0" applyFont="1" applyFill="1" applyBorder="1" applyAlignment="1">
      <alignment horizontal="center"/>
    </xf>
    <xf numFmtId="0" fontId="32" fillId="5" borderId="19" xfId="0" applyFont="1" applyFill="1" applyBorder="1" applyAlignment="1">
      <alignment horizontal="center"/>
    </xf>
    <xf numFmtId="0" fontId="32" fillId="5" borderId="20" xfId="0" applyFont="1" applyFill="1" applyBorder="1" applyAlignment="1">
      <alignment horizontal="center"/>
    </xf>
    <xf numFmtId="0" fontId="31" fillId="3" borderId="27" xfId="0" applyFont="1" applyFill="1" applyBorder="1" applyAlignment="1">
      <alignment horizontal="center"/>
    </xf>
    <xf numFmtId="0" fontId="32" fillId="3" borderId="27" xfId="0" applyFont="1" applyFill="1" applyBorder="1" applyAlignment="1">
      <alignment horizontal="center"/>
    </xf>
    <xf numFmtId="0" fontId="80" fillId="0" borderId="27" xfId="0" applyFont="1" applyBorder="1" applyAlignment="1">
      <alignment horizontal="center"/>
    </xf>
    <xf numFmtId="0" fontId="22" fillId="0" borderId="27" xfId="0" applyFont="1" applyBorder="1" applyAlignment="1">
      <alignment horizontal="right"/>
    </xf>
    <xf numFmtId="0" fontId="81" fillId="0" borderId="27" xfId="0" applyFont="1" applyBorder="1" applyAlignment="1">
      <alignment horizontal="right"/>
    </xf>
    <xf numFmtId="41" fontId="28" fillId="0" borderId="27" xfId="0" applyNumberFormat="1" applyFont="1" applyBorder="1" applyAlignment="1">
      <alignment horizontal="right" wrapText="1"/>
    </xf>
    <xf numFmtId="0" fontId="47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11" xfId="0" applyFont="1" applyBorder="1" applyAlignment="1"/>
    <xf numFmtId="0" fontId="33" fillId="3" borderId="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3" fillId="0" borderId="14" xfId="0" applyFont="1" applyBorder="1" applyAlignment="1">
      <alignment horizontal="center" wrapText="1"/>
    </xf>
    <xf numFmtId="0" fontId="47" fillId="3" borderId="13" xfId="0" applyFont="1" applyFill="1" applyBorder="1" applyAlignment="1">
      <alignment horizontal="center"/>
    </xf>
    <xf numFmtId="0" fontId="47" fillId="3" borderId="14" xfId="0" applyFont="1" applyFill="1" applyBorder="1" applyAlignment="1">
      <alignment horizontal="center"/>
    </xf>
    <xf numFmtId="0" fontId="47" fillId="3" borderId="12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6" xfId="0" applyFont="1" applyBorder="1" applyAlignment="1"/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48" fillId="3" borderId="14" xfId="0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0" fontId="32" fillId="3" borderId="17" xfId="0" applyFont="1" applyFill="1" applyBorder="1" applyAlignment="1">
      <alignment horizontal="center"/>
    </xf>
    <xf numFmtId="0" fontId="93" fillId="0" borderId="17" xfId="0" applyFont="1" applyBorder="1" applyAlignment="1">
      <alignment horizontal="center"/>
    </xf>
    <xf numFmtId="0" fontId="32" fillId="7" borderId="17" xfId="0" applyFont="1" applyFill="1" applyBorder="1" applyAlignment="1">
      <alignment horizontal="center"/>
    </xf>
    <xf numFmtId="0" fontId="33" fillId="7" borderId="17" xfId="0" applyFont="1" applyFill="1" applyBorder="1" applyAlignment="1">
      <alignment horizontal="center"/>
    </xf>
    <xf numFmtId="41" fontId="97" fillId="0" borderId="17" xfId="0" applyNumberFormat="1" applyFont="1" applyBorder="1" applyAlignment="1">
      <alignment horizontal="left" indent="1"/>
    </xf>
    <xf numFmtId="41" fontId="103" fillId="0" borderId="17" xfId="0" applyNumberFormat="1" applyFont="1" applyFill="1" applyBorder="1" applyAlignment="1">
      <alignment horizontal="center"/>
    </xf>
    <xf numFmtId="9" fontId="102" fillId="0" borderId="17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E81"/>
  <sheetViews>
    <sheetView topLeftCell="A22" zoomScaleNormal="100" zoomScaleSheetLayoutView="100" workbookViewId="0">
      <selection activeCell="E9" sqref="E9"/>
    </sheetView>
  </sheetViews>
  <sheetFormatPr defaultRowHeight="12.75"/>
  <cols>
    <col min="1" max="1" width="14.42578125" bestFit="1" customWidth="1"/>
    <col min="2" max="2" width="67.85546875" customWidth="1"/>
    <col min="5" max="5" width="12.85546875" bestFit="1" customWidth="1"/>
  </cols>
  <sheetData>
    <row r="1" spans="1:5" ht="19.5">
      <c r="A1" s="773" t="s">
        <v>24</v>
      </c>
      <c r="B1" s="774"/>
      <c r="C1" s="9" t="s">
        <v>72</v>
      </c>
      <c r="D1" s="9"/>
      <c r="E1" s="9"/>
    </row>
    <row r="2" spans="1:5" ht="12.75" customHeight="1">
      <c r="A2" s="5"/>
      <c r="B2" s="5"/>
    </row>
    <row r="3" spans="1:5" ht="18.75">
      <c r="A3" s="772" t="s">
        <v>65</v>
      </c>
      <c r="B3" s="771"/>
      <c r="C3" s="9"/>
      <c r="D3" s="9"/>
      <c r="E3" s="9"/>
    </row>
    <row r="4" spans="1:5" ht="13.5" customHeight="1">
      <c r="A4" s="14" t="s">
        <v>46</v>
      </c>
      <c r="B4" s="15" t="s">
        <v>51</v>
      </c>
    </row>
    <row r="5" spans="1:5" ht="13.5" customHeight="1">
      <c r="A5" s="14" t="s">
        <v>47</v>
      </c>
      <c r="B5" s="15" t="s">
        <v>213</v>
      </c>
    </row>
    <row r="6" spans="1:5" ht="13.5" customHeight="1">
      <c r="A6" s="14" t="s">
        <v>50</v>
      </c>
      <c r="B6" s="15" t="s">
        <v>214</v>
      </c>
    </row>
    <row r="7" spans="1:5" s="12" customFormat="1" ht="13.5" customHeight="1">
      <c r="A7" s="14" t="s">
        <v>48</v>
      </c>
      <c r="B7" s="15" t="s">
        <v>140</v>
      </c>
    </row>
    <row r="8" spans="1:5" s="12" customFormat="1" ht="13.5" customHeight="1">
      <c r="A8" s="14" t="s">
        <v>49</v>
      </c>
      <c r="B8" s="15" t="s">
        <v>141</v>
      </c>
    </row>
    <row r="9" spans="1:5" s="12" customFormat="1" ht="13.5" customHeight="1">
      <c r="A9" s="14" t="s">
        <v>45</v>
      </c>
      <c r="B9" s="15" t="s">
        <v>257</v>
      </c>
    </row>
    <row r="10" spans="1:5" s="12" customFormat="1" ht="13.5" customHeight="1">
      <c r="A10" s="14" t="s">
        <v>111</v>
      </c>
      <c r="B10" s="15" t="s">
        <v>258</v>
      </c>
    </row>
    <row r="11" spans="1:5" ht="13.5" customHeight="1">
      <c r="A11" s="10"/>
      <c r="B11" s="10"/>
    </row>
    <row r="12" spans="1:5" ht="19.5">
      <c r="A12" s="773" t="s">
        <v>26</v>
      </c>
      <c r="B12" s="774"/>
      <c r="C12" s="9"/>
      <c r="D12" s="9"/>
      <c r="E12" s="9"/>
    </row>
    <row r="13" spans="1:5" ht="13.5" customHeight="1">
      <c r="A13" s="14" t="s">
        <v>46</v>
      </c>
      <c r="B13" s="15" t="s">
        <v>126</v>
      </c>
    </row>
    <row r="14" spans="1:5" ht="13.5" customHeight="1">
      <c r="A14" s="14" t="s">
        <v>47</v>
      </c>
      <c r="B14" s="15" t="s">
        <v>144</v>
      </c>
    </row>
    <row r="15" spans="1:5" ht="13.5" customHeight="1">
      <c r="A15" s="14" t="s">
        <v>50</v>
      </c>
      <c r="B15" s="15" t="s">
        <v>259</v>
      </c>
    </row>
    <row r="16" spans="1:5" ht="13.5" customHeight="1">
      <c r="A16" s="14" t="s">
        <v>48</v>
      </c>
      <c r="B16" s="15" t="s">
        <v>219</v>
      </c>
    </row>
    <row r="17" spans="1:5" ht="13.5" customHeight="1">
      <c r="A17" s="14" t="s">
        <v>49</v>
      </c>
      <c r="B17" s="15" t="s">
        <v>220</v>
      </c>
    </row>
    <row r="18" spans="1:5" ht="13.5" customHeight="1">
      <c r="A18" s="14" t="s">
        <v>45</v>
      </c>
      <c r="B18" s="15" t="s">
        <v>207</v>
      </c>
    </row>
    <row r="19" spans="1:5" ht="13.5" customHeight="1">
      <c r="A19" s="14" t="s">
        <v>111</v>
      </c>
      <c r="B19" s="15" t="s">
        <v>208</v>
      </c>
    </row>
    <row r="20" spans="1:5" s="12" customFormat="1" ht="13.5" customHeight="1">
      <c r="A20" s="14" t="s">
        <v>112</v>
      </c>
      <c r="B20" s="15" t="s">
        <v>209</v>
      </c>
    </row>
    <row r="21" spans="1:5" ht="13.5" customHeight="1">
      <c r="A21" s="4"/>
      <c r="B21" s="11"/>
    </row>
    <row r="22" spans="1:5" ht="18.75">
      <c r="A22" s="768" t="s">
        <v>25</v>
      </c>
      <c r="B22" s="769"/>
      <c r="C22" s="9"/>
      <c r="D22" s="9"/>
      <c r="E22" s="9"/>
    </row>
    <row r="23" spans="1:5" ht="13.5" customHeight="1">
      <c r="A23" s="8"/>
      <c r="B23" s="9"/>
      <c r="C23" s="9"/>
      <c r="D23" s="9"/>
      <c r="E23" s="9"/>
    </row>
    <row r="24" spans="1:5" ht="13.5" customHeight="1">
      <c r="A24" s="14" t="s">
        <v>46</v>
      </c>
      <c r="B24" s="15" t="s">
        <v>126</v>
      </c>
    </row>
    <row r="25" spans="1:5" ht="13.5" customHeight="1">
      <c r="A25" s="14" t="s">
        <v>47</v>
      </c>
      <c r="B25" s="15" t="s">
        <v>144</v>
      </c>
    </row>
    <row r="26" spans="1:5" ht="13.5" customHeight="1">
      <c r="A26" s="14" t="s">
        <v>50</v>
      </c>
      <c r="B26" s="15" t="s">
        <v>259</v>
      </c>
    </row>
    <row r="27" spans="1:5" ht="13.5" customHeight="1">
      <c r="A27" s="14" t="s">
        <v>48</v>
      </c>
      <c r="B27" s="15" t="s">
        <v>219</v>
      </c>
    </row>
    <row r="28" spans="1:5" ht="13.5" customHeight="1">
      <c r="A28" s="14" t="s">
        <v>49</v>
      </c>
      <c r="B28" s="15" t="s">
        <v>220</v>
      </c>
    </row>
    <row r="29" spans="1:5" ht="13.5" customHeight="1">
      <c r="A29" s="14" t="s">
        <v>45</v>
      </c>
      <c r="B29" s="15" t="s">
        <v>207</v>
      </c>
    </row>
    <row r="30" spans="1:5" ht="13.5" customHeight="1">
      <c r="A30" s="14" t="s">
        <v>111</v>
      </c>
      <c r="B30" s="15" t="s">
        <v>208</v>
      </c>
    </row>
    <row r="31" spans="1:5" ht="13.5" customHeight="1">
      <c r="A31" s="14" t="s">
        <v>112</v>
      </c>
      <c r="B31" s="15" t="s">
        <v>209</v>
      </c>
    </row>
    <row r="32" spans="1:5" ht="13.5" customHeight="1">
      <c r="A32" s="2"/>
    </row>
    <row r="33" spans="1:5" ht="19.5">
      <c r="A33" s="773" t="s">
        <v>66</v>
      </c>
      <c r="B33" s="774"/>
      <c r="C33" s="9"/>
      <c r="D33" s="9"/>
      <c r="E33" s="9"/>
    </row>
    <row r="34" spans="1:5" ht="13.5" customHeight="1">
      <c r="A34" s="14" t="s">
        <v>46</v>
      </c>
      <c r="B34" s="15" t="s">
        <v>126</v>
      </c>
    </row>
    <row r="35" spans="1:5" ht="13.5" customHeight="1">
      <c r="A35" s="14" t="s">
        <v>47</v>
      </c>
      <c r="B35" s="15" t="s">
        <v>144</v>
      </c>
    </row>
    <row r="36" spans="1:5" ht="13.5" customHeight="1">
      <c r="A36" s="14" t="s">
        <v>50</v>
      </c>
      <c r="B36" s="15" t="s">
        <v>259</v>
      </c>
    </row>
    <row r="37" spans="1:5" ht="13.5" customHeight="1">
      <c r="A37" s="14" t="s">
        <v>48</v>
      </c>
      <c r="B37" s="15" t="s">
        <v>219</v>
      </c>
    </row>
    <row r="38" spans="1:5" ht="13.5" customHeight="1">
      <c r="A38" s="14" t="s">
        <v>49</v>
      </c>
      <c r="B38" s="15" t="s">
        <v>220</v>
      </c>
    </row>
    <row r="39" spans="1:5" ht="13.5" customHeight="1">
      <c r="A39" s="14" t="s">
        <v>45</v>
      </c>
      <c r="B39" s="15" t="s">
        <v>207</v>
      </c>
    </row>
    <row r="40" spans="1:5" ht="13.5" customHeight="1">
      <c r="A40" s="14" t="s">
        <v>111</v>
      </c>
      <c r="B40" s="15" t="s">
        <v>208</v>
      </c>
    </row>
    <row r="41" spans="1:5" ht="13.5" customHeight="1">
      <c r="A41" s="14" t="s">
        <v>112</v>
      </c>
      <c r="B41" s="15" t="s">
        <v>209</v>
      </c>
    </row>
    <row r="42" spans="1:5" ht="13.5" customHeight="1">
      <c r="A42" s="14" t="s">
        <v>113</v>
      </c>
      <c r="B42" s="15" t="s">
        <v>260</v>
      </c>
    </row>
    <row r="43" spans="1:5" ht="13.5" customHeight="1">
      <c r="A43" s="3"/>
    </row>
    <row r="44" spans="1:5" ht="19.5">
      <c r="A44" s="776" t="s">
        <v>20</v>
      </c>
      <c r="B44" s="777"/>
      <c r="C44" s="9"/>
      <c r="D44" s="9"/>
      <c r="E44" s="9"/>
    </row>
    <row r="45" spans="1:5" ht="13.5" customHeight="1">
      <c r="A45" s="14" t="s">
        <v>46</v>
      </c>
      <c r="B45" s="15" t="s">
        <v>126</v>
      </c>
    </row>
    <row r="46" spans="1:5" ht="13.5" customHeight="1">
      <c r="A46" s="14" t="s">
        <v>47</v>
      </c>
      <c r="B46" s="15" t="s">
        <v>144</v>
      </c>
    </row>
    <row r="47" spans="1:5" ht="13.5" customHeight="1">
      <c r="A47" s="14" t="s">
        <v>50</v>
      </c>
      <c r="B47" s="15" t="s">
        <v>259</v>
      </c>
    </row>
    <row r="48" spans="1:5" ht="13.5" customHeight="1">
      <c r="A48" s="14" t="s">
        <v>48</v>
      </c>
      <c r="B48" s="15" t="s">
        <v>219</v>
      </c>
    </row>
    <row r="49" spans="1:5" ht="13.5" customHeight="1">
      <c r="A49" s="14" t="s">
        <v>49</v>
      </c>
      <c r="B49" s="15" t="s">
        <v>220</v>
      </c>
    </row>
    <row r="50" spans="1:5" ht="13.5" customHeight="1">
      <c r="A50" s="14" t="s">
        <v>45</v>
      </c>
      <c r="B50" s="15" t="s">
        <v>207</v>
      </c>
    </row>
    <row r="51" spans="1:5" ht="13.5" customHeight="1">
      <c r="A51" s="14" t="s">
        <v>111</v>
      </c>
      <c r="B51" s="15" t="s">
        <v>208</v>
      </c>
    </row>
    <row r="52" spans="1:5" ht="13.5" customHeight="1">
      <c r="A52" s="14" t="s">
        <v>112</v>
      </c>
      <c r="B52" s="15" t="s">
        <v>209</v>
      </c>
    </row>
    <row r="53" spans="1:5" ht="13.5" customHeight="1">
      <c r="A53" s="14" t="s">
        <v>113</v>
      </c>
      <c r="B53" s="15" t="s">
        <v>260</v>
      </c>
    </row>
    <row r="54" spans="1:5" s="12" customFormat="1" ht="13.5" customHeight="1">
      <c r="A54" s="14"/>
      <c r="B54" s="15"/>
    </row>
    <row r="55" spans="1:5" ht="18.75">
      <c r="A55" s="775" t="s">
        <v>94</v>
      </c>
      <c r="B55" s="769"/>
      <c r="C55" s="9"/>
      <c r="D55" s="9"/>
      <c r="E55" s="9"/>
    </row>
    <row r="56" spans="1:5" ht="13.5" customHeight="1">
      <c r="A56" s="14" t="s">
        <v>46</v>
      </c>
      <c r="B56" s="16" t="s">
        <v>191</v>
      </c>
      <c r="C56" s="10"/>
      <c r="D56" s="10"/>
      <c r="E56" s="10"/>
    </row>
    <row r="57" spans="1:5" ht="13.5" customHeight="1">
      <c r="A57" s="14" t="s">
        <v>47</v>
      </c>
      <c r="B57" s="16" t="s">
        <v>215</v>
      </c>
      <c r="C57" s="10"/>
      <c r="D57" s="10"/>
      <c r="E57" s="10"/>
    </row>
    <row r="58" spans="1:5" ht="13.5" customHeight="1">
      <c r="A58" s="14" t="s">
        <v>50</v>
      </c>
      <c r="B58" s="15" t="s">
        <v>192</v>
      </c>
      <c r="C58" s="10"/>
      <c r="D58" s="10"/>
      <c r="E58" s="10"/>
    </row>
    <row r="59" spans="1:5" ht="13.5" customHeight="1">
      <c r="A59" s="14" t="s">
        <v>48</v>
      </c>
      <c r="B59" s="16" t="s">
        <v>193</v>
      </c>
      <c r="C59" s="10"/>
      <c r="D59" s="10"/>
      <c r="E59" s="10"/>
    </row>
    <row r="60" spans="1:5" ht="13.5" customHeight="1">
      <c r="A60" s="14" t="s">
        <v>49</v>
      </c>
      <c r="B60" s="16" t="s">
        <v>221</v>
      </c>
      <c r="C60" s="10"/>
      <c r="D60" s="10"/>
      <c r="E60" s="10"/>
    </row>
    <row r="61" spans="1:5" ht="13.5" customHeight="1">
      <c r="A61" s="2"/>
      <c r="C61" s="10"/>
      <c r="D61" s="10"/>
      <c r="E61" s="10"/>
    </row>
    <row r="62" spans="1:5" ht="18.75">
      <c r="A62" s="770" t="s">
        <v>109</v>
      </c>
      <c r="B62" s="771"/>
      <c r="C62" s="9"/>
      <c r="D62" s="9"/>
      <c r="E62" s="9"/>
    </row>
    <row r="63" spans="1:5" ht="14.25">
      <c r="A63" s="14" t="s">
        <v>46</v>
      </c>
      <c r="B63" s="16" t="s">
        <v>261</v>
      </c>
      <c r="C63" s="10"/>
      <c r="D63" s="10"/>
      <c r="E63" s="10"/>
    </row>
    <row r="64" spans="1:5" ht="14.25">
      <c r="A64" s="14" t="s">
        <v>47</v>
      </c>
      <c r="B64" s="15" t="s">
        <v>118</v>
      </c>
      <c r="C64" s="10"/>
      <c r="D64" s="10"/>
      <c r="E64" s="10"/>
    </row>
    <row r="65" spans="1:5" s="12" customFormat="1" ht="14.25">
      <c r="A65" s="14" t="s">
        <v>108</v>
      </c>
      <c r="B65" s="16" t="s">
        <v>216</v>
      </c>
      <c r="C65" s="10"/>
      <c r="D65" s="10"/>
      <c r="E65" s="10"/>
    </row>
    <row r="66" spans="1:5" ht="13.5" customHeight="1">
      <c r="A66" s="6"/>
      <c r="B66" s="7"/>
      <c r="C66" s="10"/>
      <c r="D66" s="10"/>
      <c r="E66" s="10"/>
    </row>
    <row r="67" spans="1:5" ht="18.75">
      <c r="A67" s="768" t="s">
        <v>110</v>
      </c>
      <c r="B67" s="769"/>
      <c r="C67" s="10"/>
      <c r="D67" s="10"/>
      <c r="E67" s="10"/>
    </row>
    <row r="68" spans="1:5" ht="14.25">
      <c r="A68" s="14" t="s">
        <v>46</v>
      </c>
      <c r="B68" s="16" t="s">
        <v>217</v>
      </c>
      <c r="C68" s="10"/>
      <c r="D68" s="10"/>
      <c r="E68" s="10"/>
    </row>
    <row r="69" spans="1:5" s="12" customFormat="1" ht="14.25">
      <c r="A69" s="14" t="s">
        <v>47</v>
      </c>
      <c r="B69" s="16" t="s">
        <v>218</v>
      </c>
      <c r="C69" s="10"/>
      <c r="D69" s="10"/>
      <c r="E69" s="10"/>
    </row>
    <row r="70" spans="1:5" ht="14.25">
      <c r="A70" s="14" t="s">
        <v>50</v>
      </c>
      <c r="B70" s="16" t="s">
        <v>119</v>
      </c>
      <c r="C70" s="10"/>
      <c r="D70" s="10"/>
      <c r="E70" s="10"/>
    </row>
    <row r="71" spans="1:5" ht="13.5" customHeight="1">
      <c r="A71" s="4"/>
      <c r="B71" s="1"/>
      <c r="C71" s="10"/>
      <c r="D71" s="10"/>
      <c r="E71" s="10"/>
    </row>
    <row r="72" spans="1:5" ht="18.75">
      <c r="A72" s="767" t="s">
        <v>120</v>
      </c>
      <c r="B72" s="767"/>
      <c r="C72" s="10"/>
      <c r="D72" s="10"/>
      <c r="E72" s="10"/>
    </row>
    <row r="73" spans="1:5" ht="14.25">
      <c r="A73" s="14" t="s">
        <v>46</v>
      </c>
      <c r="B73" s="15" t="s">
        <v>187</v>
      </c>
      <c r="C73" s="10"/>
      <c r="E73" s="10"/>
    </row>
    <row r="74" spans="1:5" ht="14.25">
      <c r="A74" s="14" t="s">
        <v>47</v>
      </c>
      <c r="B74" s="15" t="s">
        <v>190</v>
      </c>
      <c r="C74" s="10"/>
      <c r="E74" s="10"/>
    </row>
    <row r="75" spans="1:5" s="12" customFormat="1" ht="14.25">
      <c r="A75" s="14" t="s">
        <v>50</v>
      </c>
      <c r="B75" s="15" t="s">
        <v>188</v>
      </c>
      <c r="C75" s="10"/>
      <c r="E75" s="10"/>
    </row>
    <row r="76" spans="1:5" ht="14.25">
      <c r="A76" s="14" t="s">
        <v>48</v>
      </c>
      <c r="B76" s="15" t="s">
        <v>184</v>
      </c>
      <c r="C76" s="10"/>
      <c r="E76" s="10"/>
    </row>
    <row r="77" spans="1:5" ht="14.25">
      <c r="A77" s="14" t="s">
        <v>49</v>
      </c>
      <c r="B77" s="15" t="s">
        <v>185</v>
      </c>
      <c r="C77" s="10"/>
      <c r="D77" s="15"/>
      <c r="E77" s="10"/>
    </row>
    <row r="78" spans="1:5" ht="14.25">
      <c r="A78" s="14" t="s">
        <v>45</v>
      </c>
      <c r="B78" s="15" t="s">
        <v>186</v>
      </c>
      <c r="C78" s="10"/>
      <c r="E78" s="10"/>
    </row>
    <row r="79" spans="1:5" ht="14.25">
      <c r="A79" s="14" t="s">
        <v>111</v>
      </c>
      <c r="B79" s="15" t="s">
        <v>189</v>
      </c>
      <c r="C79" s="10"/>
      <c r="E79" s="10"/>
    </row>
    <row r="80" spans="1:5" ht="14.25">
      <c r="B80" s="15"/>
    </row>
    <row r="81" spans="1:1">
      <c r="A81" s="13"/>
    </row>
  </sheetData>
  <mergeCells count="10">
    <mergeCell ref="A1:B1"/>
    <mergeCell ref="A55:B55"/>
    <mergeCell ref="A44:B44"/>
    <mergeCell ref="A33:B33"/>
    <mergeCell ref="A12:B12"/>
    <mergeCell ref="A72:B72"/>
    <mergeCell ref="A67:B67"/>
    <mergeCell ref="A62:B62"/>
    <mergeCell ref="A22:B22"/>
    <mergeCell ref="A3:B3"/>
  </mergeCells>
  <phoneticPr fontId="1" type="noConversion"/>
  <printOptions horizontalCentered="1"/>
  <pageMargins left="0.75" right="0.75" top="1" bottom="0.75" header="0.5" footer="0.5"/>
  <pageSetup scale="90" orientation="portrait" r:id="rId1"/>
  <headerFooter alignWithMargins="0">
    <oddHeader>&amp;C&amp;"Arial,Bold"&amp;11 &amp;U&amp;F&amp;R&amp;"Arial,Bold"&amp;A</oddHeader>
    <oddFooter>&amp;C&amp;"Arial,Bold"&amp;11&amp;U&amp;P of &amp;N&amp;R&amp;"Arial,Bold"&amp;11&amp;U&amp;D</oddFooter>
  </headerFooter>
  <rowBreaks count="1" manualBreakCount="1">
    <brk id="43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K158"/>
  <sheetViews>
    <sheetView tabSelected="1" zoomScaleNormal="100" workbookViewId="0">
      <pane ySplit="1" topLeftCell="A49" activePane="bottomLeft" state="frozen"/>
      <selection pane="bottomLeft" activeCell="D65" sqref="D65"/>
    </sheetView>
  </sheetViews>
  <sheetFormatPr defaultRowHeight="15.75"/>
  <cols>
    <col min="1" max="1" width="34" style="622" customWidth="1"/>
    <col min="2" max="2" width="17" style="622" customWidth="1"/>
    <col min="3" max="3" width="15.5703125" style="622" customWidth="1"/>
    <col min="4" max="4" width="13.7109375" style="622" customWidth="1"/>
    <col min="5" max="5" width="12.5703125" style="622" customWidth="1"/>
    <col min="6" max="6" width="15" style="622" customWidth="1"/>
    <col min="7" max="7" width="14.5703125" style="622" customWidth="1"/>
    <col min="8" max="8" width="11.7109375" style="622" customWidth="1"/>
    <col min="9" max="9" width="11" style="622" bestFit="1" customWidth="1"/>
    <col min="10" max="16384" width="9.140625" style="622"/>
  </cols>
  <sheetData>
    <row r="1" spans="1:10">
      <c r="A1" s="863" t="s">
        <v>121</v>
      </c>
      <c r="B1" s="863"/>
      <c r="C1" s="863"/>
      <c r="D1" s="863"/>
      <c r="E1" s="863"/>
      <c r="F1" s="863"/>
      <c r="G1" s="863"/>
      <c r="H1" s="863"/>
      <c r="I1" s="863"/>
      <c r="J1" s="863"/>
    </row>
    <row r="2" spans="1:10">
      <c r="A2" s="864" t="s">
        <v>250</v>
      </c>
      <c r="B2" s="864"/>
      <c r="C2" s="864"/>
      <c r="D2" s="864"/>
      <c r="E2" s="864"/>
      <c r="F2" s="623"/>
      <c r="G2" s="623"/>
      <c r="H2" s="623"/>
      <c r="I2" s="623"/>
      <c r="J2" s="623"/>
    </row>
    <row r="3" spans="1:10" ht="31.5">
      <c r="A3" s="624"/>
      <c r="B3" s="625" t="s">
        <v>116</v>
      </c>
      <c r="C3" s="626" t="s">
        <v>117</v>
      </c>
      <c r="D3" s="627" t="s">
        <v>0</v>
      </c>
      <c r="E3" s="628" t="s">
        <v>73</v>
      </c>
      <c r="F3" s="623"/>
      <c r="G3" s="623"/>
      <c r="H3" s="623"/>
      <c r="I3" s="623"/>
      <c r="J3" s="623"/>
    </row>
    <row r="4" spans="1:10">
      <c r="A4" s="629" t="s">
        <v>27</v>
      </c>
      <c r="B4" s="630">
        <v>0</v>
      </c>
      <c r="C4" s="630">
        <v>9</v>
      </c>
      <c r="D4" s="631">
        <f>SUM(B4:C4)</f>
        <v>9</v>
      </c>
      <c r="E4" s="632">
        <v>9</v>
      </c>
      <c r="F4" s="623"/>
      <c r="G4" s="623"/>
      <c r="H4" s="623"/>
      <c r="I4" s="623"/>
      <c r="J4" s="623"/>
    </row>
    <row r="5" spans="1:10">
      <c r="A5" s="629" t="s">
        <v>28</v>
      </c>
      <c r="B5" s="630">
        <v>0</v>
      </c>
      <c r="C5" s="630">
        <v>6</v>
      </c>
      <c r="D5" s="631">
        <f t="shared" ref="D5:D21" si="0">SUM(B5:C5)</f>
        <v>6</v>
      </c>
      <c r="E5" s="632">
        <v>6</v>
      </c>
      <c r="F5" s="623"/>
      <c r="G5" s="623"/>
      <c r="H5" s="623"/>
      <c r="I5" s="623"/>
      <c r="J5" s="623"/>
    </row>
    <row r="6" spans="1:10">
      <c r="A6" s="629" t="s">
        <v>29</v>
      </c>
      <c r="B6" s="630">
        <v>0</v>
      </c>
      <c r="C6" s="630">
        <v>1</v>
      </c>
      <c r="D6" s="631">
        <f t="shared" si="0"/>
        <v>1</v>
      </c>
      <c r="E6" s="632">
        <v>0</v>
      </c>
      <c r="F6" s="623"/>
      <c r="G6" s="623"/>
      <c r="H6" s="623"/>
      <c r="I6" s="623"/>
      <c r="J6" s="623"/>
    </row>
    <row r="7" spans="1:10">
      <c r="A7" s="629" t="s">
        <v>30</v>
      </c>
      <c r="B7" s="630">
        <v>1</v>
      </c>
      <c r="C7" s="630">
        <v>7</v>
      </c>
      <c r="D7" s="631">
        <f t="shared" si="0"/>
        <v>8</v>
      </c>
      <c r="E7" s="632">
        <v>8</v>
      </c>
      <c r="F7" s="623"/>
      <c r="G7" s="623"/>
      <c r="H7" s="623"/>
      <c r="I7" s="623"/>
      <c r="J7" s="623"/>
    </row>
    <row r="8" spans="1:10">
      <c r="A8" s="633" t="s">
        <v>31</v>
      </c>
      <c r="B8" s="634">
        <v>0</v>
      </c>
      <c r="C8" s="634">
        <v>11</v>
      </c>
      <c r="D8" s="635">
        <f t="shared" si="0"/>
        <v>11</v>
      </c>
      <c r="E8" s="634">
        <v>11</v>
      </c>
      <c r="F8" s="623"/>
      <c r="G8" s="623"/>
      <c r="H8" s="623"/>
      <c r="I8" s="623"/>
      <c r="J8" s="623"/>
    </row>
    <row r="9" spans="1:10">
      <c r="A9" s="629" t="s">
        <v>32</v>
      </c>
      <c r="B9" s="630">
        <v>2</v>
      </c>
      <c r="C9" s="630">
        <v>1</v>
      </c>
      <c r="D9" s="631">
        <f t="shared" si="0"/>
        <v>3</v>
      </c>
      <c r="E9" s="632">
        <v>3</v>
      </c>
      <c r="F9" s="623"/>
      <c r="G9" s="623"/>
      <c r="H9" s="623"/>
      <c r="I9" s="623"/>
      <c r="J9" s="623"/>
    </row>
    <row r="10" spans="1:10">
      <c r="A10" s="629" t="s">
        <v>33</v>
      </c>
      <c r="B10" s="630">
        <v>0</v>
      </c>
      <c r="C10" s="630">
        <v>8</v>
      </c>
      <c r="D10" s="631">
        <f t="shared" si="0"/>
        <v>8</v>
      </c>
      <c r="E10" s="632">
        <v>9</v>
      </c>
      <c r="F10" s="623"/>
      <c r="G10" s="623"/>
      <c r="H10" s="623"/>
      <c r="I10" s="623"/>
      <c r="J10" s="623"/>
    </row>
    <row r="11" spans="1:10">
      <c r="A11" s="629" t="s">
        <v>34</v>
      </c>
      <c r="B11" s="630">
        <v>1</v>
      </c>
      <c r="C11" s="630">
        <v>4</v>
      </c>
      <c r="D11" s="631">
        <f t="shared" si="0"/>
        <v>5</v>
      </c>
      <c r="E11" s="632">
        <v>5</v>
      </c>
      <c r="F11" s="623"/>
      <c r="G11" s="623"/>
      <c r="H11" s="623"/>
      <c r="I11" s="623"/>
      <c r="J11" s="623"/>
    </row>
    <row r="12" spans="1:10">
      <c r="A12" s="629" t="s">
        <v>35</v>
      </c>
      <c r="B12" s="630">
        <v>1</v>
      </c>
      <c r="C12" s="630">
        <v>20</v>
      </c>
      <c r="D12" s="631">
        <f t="shared" si="0"/>
        <v>21</v>
      </c>
      <c r="E12" s="632">
        <v>21</v>
      </c>
      <c r="F12" s="623"/>
      <c r="G12" s="623"/>
      <c r="H12" s="623"/>
      <c r="I12" s="623"/>
      <c r="J12" s="623"/>
    </row>
    <row r="13" spans="1:10">
      <c r="A13" s="629" t="s">
        <v>36</v>
      </c>
      <c r="B13" s="630">
        <v>1</v>
      </c>
      <c r="C13" s="630">
        <v>9</v>
      </c>
      <c r="D13" s="631">
        <f t="shared" si="0"/>
        <v>10</v>
      </c>
      <c r="E13" s="632">
        <v>9</v>
      </c>
      <c r="F13" s="623"/>
      <c r="G13" s="623"/>
      <c r="H13" s="623"/>
      <c r="I13" s="623"/>
      <c r="J13" s="623"/>
    </row>
    <row r="14" spans="1:10">
      <c r="A14" s="629" t="s">
        <v>37</v>
      </c>
      <c r="B14" s="630">
        <v>0</v>
      </c>
      <c r="C14" s="630">
        <v>2</v>
      </c>
      <c r="D14" s="631">
        <f t="shared" si="0"/>
        <v>2</v>
      </c>
      <c r="E14" s="632">
        <v>2</v>
      </c>
      <c r="F14" s="623"/>
      <c r="G14" s="623"/>
      <c r="H14" s="623"/>
      <c r="I14" s="623"/>
      <c r="J14" s="623"/>
    </row>
    <row r="15" spans="1:10">
      <c r="A15" s="629" t="s">
        <v>38</v>
      </c>
      <c r="B15" s="630">
        <v>3</v>
      </c>
      <c r="C15" s="630">
        <v>12</v>
      </c>
      <c r="D15" s="631">
        <f t="shared" si="0"/>
        <v>15</v>
      </c>
      <c r="E15" s="632">
        <v>18</v>
      </c>
      <c r="F15" s="623"/>
      <c r="G15" s="623"/>
      <c r="H15" s="623"/>
      <c r="I15" s="623"/>
      <c r="J15" s="623"/>
    </row>
    <row r="16" spans="1:10">
      <c r="A16" s="629" t="s">
        <v>39</v>
      </c>
      <c r="B16" s="630">
        <v>0</v>
      </c>
      <c r="C16" s="630">
        <v>13</v>
      </c>
      <c r="D16" s="631">
        <f t="shared" si="0"/>
        <v>13</v>
      </c>
      <c r="E16" s="632">
        <v>14</v>
      </c>
      <c r="F16" s="623"/>
      <c r="G16" s="623"/>
      <c r="H16" s="623"/>
      <c r="I16" s="623"/>
      <c r="J16" s="623"/>
    </row>
    <row r="17" spans="1:10">
      <c r="A17" s="629" t="s">
        <v>40</v>
      </c>
      <c r="B17" s="630">
        <v>2</v>
      </c>
      <c r="C17" s="630">
        <v>17</v>
      </c>
      <c r="D17" s="631">
        <f t="shared" si="0"/>
        <v>19</v>
      </c>
      <c r="E17" s="632">
        <v>19</v>
      </c>
      <c r="F17" s="623"/>
      <c r="G17" s="623"/>
      <c r="H17" s="623"/>
      <c r="I17" s="623"/>
      <c r="J17" s="623"/>
    </row>
    <row r="18" spans="1:10">
      <c r="A18" s="629" t="s">
        <v>41</v>
      </c>
      <c r="B18" s="630">
        <v>1</v>
      </c>
      <c r="C18" s="630">
        <v>7</v>
      </c>
      <c r="D18" s="631">
        <f t="shared" si="0"/>
        <v>8</v>
      </c>
      <c r="E18" s="632">
        <v>8</v>
      </c>
      <c r="F18" s="623"/>
      <c r="G18" s="623"/>
      <c r="H18" s="623"/>
      <c r="I18" s="623"/>
      <c r="J18" s="623"/>
    </row>
    <row r="19" spans="1:10">
      <c r="A19" s="629" t="s">
        <v>42</v>
      </c>
      <c r="B19" s="630">
        <v>0</v>
      </c>
      <c r="C19" s="630">
        <v>2</v>
      </c>
      <c r="D19" s="631">
        <f t="shared" si="0"/>
        <v>2</v>
      </c>
      <c r="E19" s="632">
        <v>2</v>
      </c>
      <c r="F19" s="623"/>
      <c r="G19" s="623"/>
      <c r="H19" s="623"/>
      <c r="I19" s="623"/>
      <c r="J19" s="623"/>
    </row>
    <row r="20" spans="1:10">
      <c r="A20" s="629" t="s">
        <v>43</v>
      </c>
      <c r="B20" s="630">
        <v>0</v>
      </c>
      <c r="C20" s="630">
        <v>3</v>
      </c>
      <c r="D20" s="631">
        <f t="shared" si="0"/>
        <v>3</v>
      </c>
      <c r="E20" s="632">
        <v>3</v>
      </c>
      <c r="F20" s="623"/>
      <c r="G20" s="623"/>
      <c r="H20" s="623"/>
      <c r="I20" s="623"/>
      <c r="J20" s="623"/>
    </row>
    <row r="21" spans="1:10">
      <c r="A21" s="636" t="s">
        <v>0</v>
      </c>
      <c r="B21" s="631">
        <f>SUM(B4:B20)</f>
        <v>12</v>
      </c>
      <c r="C21" s="631">
        <f>SUM(C4:C20)</f>
        <v>132</v>
      </c>
      <c r="D21" s="631">
        <f t="shared" si="0"/>
        <v>144</v>
      </c>
      <c r="E21" s="632">
        <f>SUM(E4:E20)</f>
        <v>147</v>
      </c>
      <c r="F21" s="623"/>
      <c r="G21" s="623"/>
      <c r="H21" s="623"/>
      <c r="I21" s="623"/>
      <c r="J21" s="623"/>
    </row>
    <row r="22" spans="1:10">
      <c r="A22" s="637" t="s">
        <v>1</v>
      </c>
      <c r="B22" s="638">
        <f>B21/D21</f>
        <v>8.3333333333333329E-2</v>
      </c>
      <c r="C22" s="639">
        <f>C21/D21</f>
        <v>0.91666666666666663</v>
      </c>
      <c r="D22" s="640"/>
      <c r="F22" s="623"/>
      <c r="G22" s="623"/>
      <c r="H22" s="623"/>
      <c r="I22" s="623"/>
      <c r="J22" s="623"/>
    </row>
    <row r="23" spans="1:10">
      <c r="A23" s="623"/>
      <c r="B23" s="623"/>
      <c r="C23" s="623"/>
      <c r="D23" s="623"/>
      <c r="E23" s="623"/>
      <c r="F23" s="623"/>
      <c r="G23" s="623"/>
      <c r="H23" s="623"/>
      <c r="I23" s="623"/>
      <c r="J23" s="623"/>
    </row>
    <row r="24" spans="1:10">
      <c r="A24" s="864" t="s">
        <v>251</v>
      </c>
      <c r="B24" s="864"/>
      <c r="C24" s="864"/>
      <c r="D24" s="864"/>
      <c r="E24" s="864"/>
      <c r="F24" s="864"/>
      <c r="G24" s="623"/>
      <c r="H24" s="623"/>
      <c r="I24" s="623"/>
      <c r="J24" s="623"/>
    </row>
    <row r="25" spans="1:10">
      <c r="A25" s="641"/>
      <c r="B25" s="642" t="s">
        <v>58</v>
      </c>
      <c r="C25" s="643" t="s">
        <v>183</v>
      </c>
      <c r="D25" s="642" t="s">
        <v>17</v>
      </c>
      <c r="E25" s="644" t="s">
        <v>196</v>
      </c>
      <c r="F25" s="645" t="s">
        <v>73</v>
      </c>
      <c r="G25" s="623"/>
      <c r="H25" s="623"/>
      <c r="I25" s="623"/>
      <c r="J25" s="623"/>
    </row>
    <row r="26" spans="1:10">
      <c r="A26" s="629" t="s">
        <v>27</v>
      </c>
      <c r="B26" s="630">
        <v>10</v>
      </c>
      <c r="C26" s="630">
        <v>1</v>
      </c>
      <c r="D26" s="646">
        <v>17</v>
      </c>
      <c r="E26" s="647">
        <v>9</v>
      </c>
      <c r="F26" s="632">
        <v>9</v>
      </c>
      <c r="G26" s="623"/>
      <c r="H26" s="623"/>
      <c r="I26" s="623"/>
      <c r="J26" s="623"/>
    </row>
    <row r="27" spans="1:10">
      <c r="A27" s="629" t="s">
        <v>28</v>
      </c>
      <c r="B27" s="630">
        <v>8</v>
      </c>
      <c r="C27" s="630">
        <v>3</v>
      </c>
      <c r="D27" s="646">
        <v>22</v>
      </c>
      <c r="E27" s="647">
        <v>5</v>
      </c>
      <c r="F27" s="632">
        <v>6</v>
      </c>
      <c r="G27" s="623"/>
      <c r="H27" s="623"/>
      <c r="I27" s="623"/>
      <c r="J27" s="623"/>
    </row>
    <row r="28" spans="1:10">
      <c r="A28" s="629" t="s">
        <v>29</v>
      </c>
      <c r="B28" s="630">
        <v>0</v>
      </c>
      <c r="C28" s="630">
        <v>0</v>
      </c>
      <c r="D28" s="646">
        <v>0</v>
      </c>
      <c r="E28" s="648">
        <v>0</v>
      </c>
      <c r="F28" s="632">
        <v>0</v>
      </c>
      <c r="G28" s="623"/>
      <c r="H28" s="623"/>
      <c r="I28" s="623"/>
      <c r="J28" s="623"/>
    </row>
    <row r="29" spans="1:10">
      <c r="A29" s="629" t="s">
        <v>30</v>
      </c>
      <c r="B29" s="630">
        <v>8</v>
      </c>
      <c r="C29" s="630">
        <v>2</v>
      </c>
      <c r="D29" s="646">
        <v>29</v>
      </c>
      <c r="E29" s="648">
        <v>7</v>
      </c>
      <c r="F29" s="632">
        <v>8</v>
      </c>
      <c r="G29" s="623"/>
      <c r="H29" s="623"/>
      <c r="I29" s="623"/>
      <c r="J29" s="623"/>
    </row>
    <row r="30" spans="1:10">
      <c r="A30" s="633" t="s">
        <v>31</v>
      </c>
      <c r="B30" s="634">
        <v>3</v>
      </c>
      <c r="C30" s="634">
        <v>1</v>
      </c>
      <c r="D30" s="649">
        <v>10</v>
      </c>
      <c r="E30" s="650">
        <v>10</v>
      </c>
      <c r="F30" s="651">
        <v>11</v>
      </c>
      <c r="G30" s="623"/>
      <c r="H30" s="623"/>
      <c r="I30" s="623"/>
      <c r="J30" s="623"/>
    </row>
    <row r="31" spans="1:10">
      <c r="A31" s="629" t="s">
        <v>32</v>
      </c>
      <c r="B31" s="630">
        <v>2.5</v>
      </c>
      <c r="C31" s="630">
        <v>1</v>
      </c>
      <c r="D31" s="646">
        <v>4</v>
      </c>
      <c r="E31" s="647">
        <v>2</v>
      </c>
      <c r="F31" s="632">
        <v>3</v>
      </c>
      <c r="G31" s="623"/>
      <c r="H31" s="623"/>
      <c r="I31" s="623"/>
      <c r="J31" s="623"/>
    </row>
    <row r="32" spans="1:10">
      <c r="A32" s="629" t="s">
        <v>33</v>
      </c>
      <c r="B32" s="630">
        <v>5</v>
      </c>
      <c r="C32" s="630">
        <v>3</v>
      </c>
      <c r="D32" s="646">
        <v>10</v>
      </c>
      <c r="E32" s="648">
        <v>9</v>
      </c>
      <c r="F32" s="632">
        <v>9</v>
      </c>
      <c r="G32" s="623"/>
      <c r="H32" s="623"/>
      <c r="I32" s="623"/>
      <c r="J32" s="623"/>
    </row>
    <row r="33" spans="1:10">
      <c r="A33" s="629" t="s">
        <v>34</v>
      </c>
      <c r="B33" s="652">
        <v>8</v>
      </c>
      <c r="C33" s="630">
        <v>1</v>
      </c>
      <c r="D33" s="646">
        <v>19</v>
      </c>
      <c r="E33" s="648">
        <v>5</v>
      </c>
      <c r="F33" s="632">
        <v>5</v>
      </c>
      <c r="G33" s="623"/>
      <c r="H33" s="623"/>
      <c r="I33" s="623"/>
      <c r="J33" s="623"/>
    </row>
    <row r="34" spans="1:10">
      <c r="A34" s="629" t="s">
        <v>35</v>
      </c>
      <c r="B34" s="630">
        <v>5</v>
      </c>
      <c r="C34" s="630">
        <v>1</v>
      </c>
      <c r="D34" s="646">
        <v>28</v>
      </c>
      <c r="E34" s="647">
        <v>19</v>
      </c>
      <c r="F34" s="632">
        <v>21</v>
      </c>
      <c r="G34" s="623"/>
      <c r="H34" s="623"/>
      <c r="I34" s="623"/>
      <c r="J34" s="623"/>
    </row>
    <row r="35" spans="1:10">
      <c r="A35" s="629" t="s">
        <v>36</v>
      </c>
      <c r="B35" s="630">
        <v>5</v>
      </c>
      <c r="C35" s="630">
        <v>0</v>
      </c>
      <c r="D35" s="646">
        <v>33</v>
      </c>
      <c r="E35" s="648">
        <v>9</v>
      </c>
      <c r="F35" s="632">
        <v>9</v>
      </c>
      <c r="G35" s="623"/>
      <c r="H35" s="623"/>
      <c r="I35" s="623"/>
      <c r="J35" s="623"/>
    </row>
    <row r="36" spans="1:10">
      <c r="A36" s="629" t="s">
        <v>37</v>
      </c>
      <c r="B36" s="630">
        <v>3</v>
      </c>
      <c r="C36" s="630">
        <v>3</v>
      </c>
      <c r="D36" s="646">
        <v>3</v>
      </c>
      <c r="E36" s="648">
        <v>2</v>
      </c>
      <c r="F36" s="632">
        <v>2</v>
      </c>
      <c r="G36" s="623"/>
      <c r="H36" s="623"/>
      <c r="I36" s="623"/>
      <c r="J36" s="623"/>
    </row>
    <row r="37" spans="1:10">
      <c r="A37" s="629" t="s">
        <v>38</v>
      </c>
      <c r="B37" s="630">
        <v>3</v>
      </c>
      <c r="C37" s="630">
        <v>1</v>
      </c>
      <c r="D37" s="646">
        <v>28</v>
      </c>
      <c r="E37" s="648">
        <v>17</v>
      </c>
      <c r="F37" s="632">
        <v>18</v>
      </c>
      <c r="G37" s="623"/>
      <c r="H37" s="623"/>
      <c r="I37" s="623"/>
      <c r="J37" s="623"/>
    </row>
    <row r="38" spans="1:10">
      <c r="A38" s="629" t="s">
        <v>39</v>
      </c>
      <c r="B38" s="630">
        <v>6</v>
      </c>
      <c r="C38" s="630">
        <v>1</v>
      </c>
      <c r="D38" s="646">
        <v>25</v>
      </c>
      <c r="E38" s="648">
        <v>13</v>
      </c>
      <c r="F38" s="632">
        <v>14</v>
      </c>
      <c r="G38" s="623"/>
      <c r="H38" s="623"/>
      <c r="I38" s="623"/>
      <c r="J38" s="623"/>
    </row>
    <row r="39" spans="1:10">
      <c r="A39" s="629" t="s">
        <v>40</v>
      </c>
      <c r="B39" s="630">
        <v>7</v>
      </c>
      <c r="C39" s="630">
        <v>0</v>
      </c>
      <c r="D39" s="646">
        <v>25</v>
      </c>
      <c r="E39" s="647">
        <v>17</v>
      </c>
      <c r="F39" s="632">
        <v>19</v>
      </c>
      <c r="G39" s="623"/>
      <c r="H39" s="623"/>
      <c r="I39" s="623"/>
      <c r="J39" s="623"/>
    </row>
    <row r="40" spans="1:10">
      <c r="A40" s="629" t="s">
        <v>41</v>
      </c>
      <c r="B40" s="653">
        <v>2</v>
      </c>
      <c r="C40" s="630">
        <v>1</v>
      </c>
      <c r="D40" s="646">
        <v>19</v>
      </c>
      <c r="E40" s="648">
        <v>8</v>
      </c>
      <c r="F40" s="632">
        <v>8</v>
      </c>
      <c r="G40" s="623"/>
      <c r="H40" s="623"/>
      <c r="I40" s="623"/>
      <c r="J40" s="623"/>
    </row>
    <row r="41" spans="1:10">
      <c r="A41" s="629" t="s">
        <v>42</v>
      </c>
      <c r="B41" s="654">
        <v>3</v>
      </c>
      <c r="C41" s="630">
        <v>3</v>
      </c>
      <c r="D41" s="646">
        <v>3</v>
      </c>
      <c r="E41" s="648">
        <v>1</v>
      </c>
      <c r="F41" s="632">
        <v>2</v>
      </c>
      <c r="G41" s="623"/>
      <c r="H41" s="623"/>
      <c r="I41" s="623"/>
      <c r="J41" s="623"/>
    </row>
    <row r="42" spans="1:10">
      <c r="A42" s="629" t="s">
        <v>43</v>
      </c>
      <c r="B42" s="653">
        <v>8</v>
      </c>
      <c r="C42" s="653">
        <v>5</v>
      </c>
      <c r="D42" s="646">
        <v>10</v>
      </c>
      <c r="E42" s="648">
        <v>2</v>
      </c>
      <c r="F42" s="632">
        <v>3</v>
      </c>
      <c r="G42" s="623"/>
      <c r="H42" s="623"/>
      <c r="I42" s="623"/>
      <c r="J42" s="623"/>
    </row>
    <row r="43" spans="1:10">
      <c r="A43" s="636" t="s">
        <v>0</v>
      </c>
      <c r="B43" s="655"/>
      <c r="C43" s="631"/>
      <c r="D43" s="655"/>
      <c r="E43" s="656">
        <f>SUM(E26:E42)</f>
        <v>135</v>
      </c>
      <c r="F43" s="632">
        <f>SUM(F26:F42)</f>
        <v>147</v>
      </c>
      <c r="G43" s="623"/>
      <c r="H43" s="623"/>
      <c r="I43" s="623"/>
      <c r="J43" s="623"/>
    </row>
    <row r="44" spans="1:10">
      <c r="A44" s="623"/>
      <c r="B44" s="623"/>
      <c r="C44" s="623"/>
      <c r="D44" s="623"/>
      <c r="E44" s="623"/>
      <c r="F44" s="623"/>
      <c r="G44" s="623"/>
      <c r="H44" s="623"/>
      <c r="I44" s="623"/>
      <c r="J44" s="623"/>
    </row>
    <row r="45" spans="1:10">
      <c r="A45" s="867" t="s">
        <v>253</v>
      </c>
      <c r="B45" s="867"/>
      <c r="C45" s="867"/>
      <c r="D45" s="867"/>
      <c r="E45" s="867"/>
      <c r="F45" s="623"/>
      <c r="G45" s="623"/>
      <c r="H45" s="623"/>
      <c r="I45" s="623"/>
      <c r="J45" s="623"/>
    </row>
    <row r="46" spans="1:10">
      <c r="A46" s="623"/>
      <c r="B46" s="644" t="s">
        <v>6</v>
      </c>
      <c r="C46" s="644" t="s">
        <v>252</v>
      </c>
      <c r="D46" s="657" t="s">
        <v>0</v>
      </c>
      <c r="E46" s="645" t="s">
        <v>73</v>
      </c>
      <c r="F46" s="623"/>
      <c r="G46" s="623"/>
      <c r="H46" s="623"/>
      <c r="I46" s="623"/>
      <c r="J46" s="623"/>
    </row>
    <row r="47" spans="1:10">
      <c r="A47" s="629" t="s">
        <v>27</v>
      </c>
      <c r="B47" s="658">
        <v>1</v>
      </c>
      <c r="C47" s="658">
        <v>8</v>
      </c>
      <c r="D47" s="659">
        <f>SUM(B47:C47)</f>
        <v>9</v>
      </c>
      <c r="E47" s="632">
        <v>9</v>
      </c>
      <c r="F47" s="623"/>
      <c r="G47" s="623"/>
      <c r="H47" s="623"/>
      <c r="I47" s="623"/>
      <c r="J47" s="623"/>
    </row>
    <row r="48" spans="1:10">
      <c r="A48" s="629" t="s">
        <v>28</v>
      </c>
      <c r="B48" s="658">
        <v>1</v>
      </c>
      <c r="C48" s="658">
        <v>5</v>
      </c>
      <c r="D48" s="659">
        <f t="shared" ref="D48:D65" si="1">SUM(B48:C48)</f>
        <v>6</v>
      </c>
      <c r="E48" s="632">
        <v>6</v>
      </c>
      <c r="F48" s="623"/>
      <c r="G48" s="623"/>
      <c r="H48" s="623"/>
      <c r="I48" s="623"/>
      <c r="J48" s="623"/>
    </row>
    <row r="49" spans="1:10">
      <c r="A49" s="629" t="s">
        <v>29</v>
      </c>
      <c r="B49" s="658">
        <v>0</v>
      </c>
      <c r="C49" s="658">
        <v>0</v>
      </c>
      <c r="D49" s="659">
        <f t="shared" si="1"/>
        <v>0</v>
      </c>
      <c r="E49" s="632">
        <v>0</v>
      </c>
      <c r="F49" s="623"/>
      <c r="G49" s="623"/>
      <c r="H49" s="623"/>
      <c r="I49" s="623"/>
      <c r="J49" s="623"/>
    </row>
    <row r="50" spans="1:10">
      <c r="A50" s="629" t="s">
        <v>30</v>
      </c>
      <c r="B50" s="658">
        <v>4</v>
      </c>
      <c r="C50" s="658">
        <v>4</v>
      </c>
      <c r="D50" s="659">
        <f t="shared" si="1"/>
        <v>8</v>
      </c>
      <c r="E50" s="632">
        <v>8</v>
      </c>
      <c r="F50" s="623"/>
      <c r="G50" s="623"/>
      <c r="H50" s="623"/>
      <c r="I50" s="623"/>
      <c r="J50" s="623"/>
    </row>
    <row r="51" spans="1:10">
      <c r="A51" s="633" t="s">
        <v>31</v>
      </c>
      <c r="B51" s="658">
        <v>1</v>
      </c>
      <c r="C51" s="658">
        <v>10</v>
      </c>
      <c r="D51" s="659">
        <f t="shared" si="1"/>
        <v>11</v>
      </c>
      <c r="E51" s="651">
        <v>11</v>
      </c>
      <c r="F51" s="623"/>
      <c r="G51" s="623"/>
      <c r="H51" s="623"/>
      <c r="I51" s="623"/>
      <c r="J51" s="623"/>
    </row>
    <row r="52" spans="1:10">
      <c r="A52" s="629" t="s">
        <v>32</v>
      </c>
      <c r="B52" s="658">
        <v>0</v>
      </c>
      <c r="C52" s="658">
        <v>3</v>
      </c>
      <c r="D52" s="659">
        <f t="shared" si="1"/>
        <v>3</v>
      </c>
      <c r="E52" s="632">
        <v>3</v>
      </c>
      <c r="F52" s="623"/>
      <c r="G52" s="623"/>
      <c r="H52" s="623"/>
      <c r="I52" s="623"/>
      <c r="J52" s="623"/>
    </row>
    <row r="53" spans="1:10">
      <c r="A53" s="629" t="s">
        <v>33</v>
      </c>
      <c r="B53" s="658">
        <v>0</v>
      </c>
      <c r="C53" s="658">
        <v>9</v>
      </c>
      <c r="D53" s="659">
        <f t="shared" si="1"/>
        <v>9</v>
      </c>
      <c r="E53" s="632">
        <v>9</v>
      </c>
      <c r="F53" s="623"/>
      <c r="G53" s="623"/>
      <c r="H53" s="623"/>
      <c r="I53" s="623"/>
      <c r="J53" s="623"/>
    </row>
    <row r="54" spans="1:10">
      <c r="A54" s="629" t="s">
        <v>34</v>
      </c>
      <c r="B54" s="658">
        <v>0</v>
      </c>
      <c r="C54" s="658">
        <v>5</v>
      </c>
      <c r="D54" s="659">
        <f t="shared" si="1"/>
        <v>5</v>
      </c>
      <c r="E54" s="632">
        <v>5</v>
      </c>
      <c r="F54" s="623"/>
      <c r="G54" s="623"/>
      <c r="H54" s="623"/>
      <c r="I54" s="623"/>
      <c r="J54" s="623"/>
    </row>
    <row r="55" spans="1:10">
      <c r="A55" s="629" t="s">
        <v>35</v>
      </c>
      <c r="B55" s="658">
        <v>6</v>
      </c>
      <c r="C55" s="658">
        <v>15</v>
      </c>
      <c r="D55" s="659">
        <f t="shared" si="1"/>
        <v>21</v>
      </c>
      <c r="E55" s="632">
        <v>21</v>
      </c>
      <c r="F55" s="623"/>
      <c r="G55" s="623"/>
      <c r="H55" s="623"/>
      <c r="I55" s="623"/>
      <c r="J55" s="623"/>
    </row>
    <row r="56" spans="1:10">
      <c r="A56" s="629" t="s">
        <v>36</v>
      </c>
      <c r="B56" s="658">
        <v>1</v>
      </c>
      <c r="C56" s="658">
        <v>8</v>
      </c>
      <c r="D56" s="659">
        <f t="shared" si="1"/>
        <v>9</v>
      </c>
      <c r="E56" s="632">
        <v>9</v>
      </c>
      <c r="F56" s="623"/>
      <c r="G56" s="623"/>
      <c r="H56" s="623"/>
      <c r="I56" s="623"/>
      <c r="J56" s="623"/>
    </row>
    <row r="57" spans="1:10">
      <c r="A57" s="629" t="s">
        <v>37</v>
      </c>
      <c r="B57" s="658">
        <v>0</v>
      </c>
      <c r="C57" s="658">
        <v>2</v>
      </c>
      <c r="D57" s="659">
        <f t="shared" si="1"/>
        <v>2</v>
      </c>
      <c r="E57" s="632">
        <v>2</v>
      </c>
      <c r="F57" s="623"/>
      <c r="G57" s="623"/>
      <c r="H57" s="623"/>
      <c r="I57" s="623"/>
      <c r="J57" s="623"/>
    </row>
    <row r="58" spans="1:10">
      <c r="A58" s="629" t="s">
        <v>38</v>
      </c>
      <c r="B58" s="658">
        <v>6</v>
      </c>
      <c r="C58" s="658">
        <v>12</v>
      </c>
      <c r="D58" s="659">
        <f t="shared" si="1"/>
        <v>18</v>
      </c>
      <c r="E58" s="632">
        <v>18</v>
      </c>
      <c r="F58" s="623"/>
      <c r="G58" s="623"/>
      <c r="H58" s="623"/>
      <c r="I58" s="623"/>
      <c r="J58" s="623"/>
    </row>
    <row r="59" spans="1:10">
      <c r="A59" s="629" t="s">
        <v>39</v>
      </c>
      <c r="B59" s="658">
        <v>2</v>
      </c>
      <c r="C59" s="658">
        <v>12</v>
      </c>
      <c r="D59" s="659">
        <f t="shared" si="1"/>
        <v>14</v>
      </c>
      <c r="E59" s="632">
        <v>14</v>
      </c>
      <c r="F59" s="623"/>
      <c r="G59" s="623"/>
      <c r="H59" s="623"/>
      <c r="I59" s="623"/>
      <c r="J59" s="623"/>
    </row>
    <row r="60" spans="1:10">
      <c r="A60" s="629" t="s">
        <v>40</v>
      </c>
      <c r="B60" s="658">
        <v>2</v>
      </c>
      <c r="C60" s="658">
        <v>17</v>
      </c>
      <c r="D60" s="659">
        <f t="shared" si="1"/>
        <v>19</v>
      </c>
      <c r="E60" s="632">
        <v>19</v>
      </c>
      <c r="F60" s="623"/>
      <c r="G60" s="623"/>
      <c r="H60" s="623"/>
      <c r="I60" s="623"/>
      <c r="J60" s="623"/>
    </row>
    <row r="61" spans="1:10">
      <c r="A61" s="629" t="s">
        <v>41</v>
      </c>
      <c r="B61" s="658">
        <v>1</v>
      </c>
      <c r="C61" s="658">
        <v>7</v>
      </c>
      <c r="D61" s="659">
        <f t="shared" si="1"/>
        <v>8</v>
      </c>
      <c r="E61" s="632">
        <v>8</v>
      </c>
      <c r="F61" s="623"/>
      <c r="G61" s="623"/>
      <c r="H61" s="623"/>
      <c r="I61" s="623"/>
      <c r="J61" s="623"/>
    </row>
    <row r="62" spans="1:10">
      <c r="A62" s="629" t="s">
        <v>42</v>
      </c>
      <c r="B62" s="658">
        <v>0</v>
      </c>
      <c r="C62" s="658">
        <v>2</v>
      </c>
      <c r="D62" s="659">
        <f t="shared" si="1"/>
        <v>2</v>
      </c>
      <c r="E62" s="632">
        <v>2</v>
      </c>
      <c r="F62" s="623"/>
      <c r="G62" s="623"/>
      <c r="H62" s="623"/>
      <c r="I62" s="623"/>
      <c r="J62" s="623"/>
    </row>
    <row r="63" spans="1:10">
      <c r="A63" s="629" t="s">
        <v>43</v>
      </c>
      <c r="B63" s="658">
        <v>0</v>
      </c>
      <c r="C63" s="658">
        <v>3</v>
      </c>
      <c r="D63" s="659">
        <f t="shared" si="1"/>
        <v>3</v>
      </c>
      <c r="E63" s="632">
        <v>3</v>
      </c>
      <c r="F63" s="623"/>
      <c r="G63" s="623"/>
      <c r="H63" s="623"/>
      <c r="I63" s="623"/>
      <c r="J63" s="623"/>
    </row>
    <row r="64" spans="1:10">
      <c r="A64" s="636" t="s">
        <v>0</v>
      </c>
      <c r="B64" s="660">
        <f>SUM(B47:B63)</f>
        <v>25</v>
      </c>
      <c r="C64" s="660">
        <f>SUM(C47:C63)</f>
        <v>122</v>
      </c>
      <c r="D64" s="659">
        <f t="shared" si="1"/>
        <v>147</v>
      </c>
      <c r="E64" s="632">
        <f>SUM(E47:E63)</f>
        <v>147</v>
      </c>
      <c r="F64" s="623"/>
      <c r="G64" s="623"/>
      <c r="H64" s="623"/>
      <c r="I64" s="623"/>
      <c r="J64" s="623"/>
    </row>
    <row r="65" spans="1:10">
      <c r="A65" s="868" t="s">
        <v>1</v>
      </c>
      <c r="B65" s="870">
        <f>B64/D64</f>
        <v>0.17006802721088435</v>
      </c>
      <c r="C65" s="870">
        <f>C64/D64</f>
        <v>0.82993197278911568</v>
      </c>
      <c r="D65" s="869">
        <f t="shared" si="1"/>
        <v>1</v>
      </c>
      <c r="E65" s="869"/>
      <c r="F65" s="623"/>
      <c r="G65" s="623"/>
      <c r="H65" s="623"/>
      <c r="I65" s="623"/>
      <c r="J65" s="623"/>
    </row>
    <row r="66" spans="1:10">
      <c r="A66" s="623"/>
      <c r="B66" s="623"/>
      <c r="C66" s="623"/>
      <c r="D66" s="623"/>
      <c r="E66" s="623"/>
      <c r="F66" s="623"/>
      <c r="G66" s="623"/>
      <c r="H66" s="623"/>
      <c r="I66" s="623"/>
      <c r="J66" s="623"/>
    </row>
    <row r="67" spans="1:10">
      <c r="A67" s="863" t="s">
        <v>254</v>
      </c>
      <c r="B67" s="863"/>
      <c r="C67" s="863"/>
      <c r="D67" s="863"/>
      <c r="E67" s="863"/>
      <c r="F67" s="863"/>
      <c r="G67" s="863"/>
      <c r="H67" s="863"/>
      <c r="I67" s="863"/>
    </row>
    <row r="68" spans="1:10">
      <c r="B68" s="865" t="s">
        <v>14</v>
      </c>
      <c r="C68" s="865"/>
      <c r="D68" s="865"/>
      <c r="E68" s="865" t="s">
        <v>16</v>
      </c>
      <c r="F68" s="865"/>
      <c r="G68" s="865"/>
      <c r="H68" s="661"/>
      <c r="I68" s="662"/>
    </row>
    <row r="69" spans="1:10" ht="32.1" customHeight="1">
      <c r="A69" s="663"/>
      <c r="B69" s="664" t="s">
        <v>15</v>
      </c>
      <c r="C69" s="664" t="s">
        <v>179</v>
      </c>
      <c r="D69" s="665" t="s">
        <v>13</v>
      </c>
      <c r="E69" s="664" t="s">
        <v>15</v>
      </c>
      <c r="F69" s="664" t="s">
        <v>179</v>
      </c>
      <c r="G69" s="665" t="s">
        <v>13</v>
      </c>
      <c r="H69" s="666" t="s">
        <v>0</v>
      </c>
      <c r="I69" s="667" t="s">
        <v>73</v>
      </c>
    </row>
    <row r="70" spans="1:10">
      <c r="A70" s="668" t="s">
        <v>27</v>
      </c>
      <c r="B70" s="669">
        <v>5</v>
      </c>
      <c r="C70" s="669">
        <v>1</v>
      </c>
      <c r="D70" s="670">
        <f>B70+C70</f>
        <v>6</v>
      </c>
      <c r="E70" s="669">
        <v>3</v>
      </c>
      <c r="F70" s="669">
        <v>0</v>
      </c>
      <c r="G70" s="670">
        <f>E70+F70</f>
        <v>3</v>
      </c>
      <c r="H70" s="631">
        <f>D70+G70</f>
        <v>9</v>
      </c>
      <c r="I70" s="671">
        <v>9</v>
      </c>
    </row>
    <row r="71" spans="1:10">
      <c r="A71" s="668" t="s">
        <v>28</v>
      </c>
      <c r="B71" s="669">
        <v>2</v>
      </c>
      <c r="C71" s="669">
        <v>1</v>
      </c>
      <c r="D71" s="670">
        <f t="shared" ref="D71:D86" si="2">B71+C71</f>
        <v>3</v>
      </c>
      <c r="E71" s="669">
        <v>3</v>
      </c>
      <c r="F71" s="669">
        <v>0</v>
      </c>
      <c r="G71" s="670">
        <f t="shared" ref="G71:G86" si="3">E71+F71</f>
        <v>3</v>
      </c>
      <c r="H71" s="631">
        <f t="shared" ref="H71:H87" si="4">D71+G71</f>
        <v>6</v>
      </c>
      <c r="I71" s="671">
        <v>6</v>
      </c>
    </row>
    <row r="72" spans="1:10">
      <c r="A72" s="668" t="s">
        <v>29</v>
      </c>
      <c r="B72" s="669">
        <v>0</v>
      </c>
      <c r="C72" s="669">
        <v>1</v>
      </c>
      <c r="D72" s="670">
        <f t="shared" si="2"/>
        <v>1</v>
      </c>
      <c r="E72" s="669">
        <v>0</v>
      </c>
      <c r="F72" s="669">
        <v>0</v>
      </c>
      <c r="G72" s="670">
        <f t="shared" si="3"/>
        <v>0</v>
      </c>
      <c r="H72" s="631">
        <f t="shared" si="4"/>
        <v>1</v>
      </c>
      <c r="I72" s="671">
        <v>0</v>
      </c>
    </row>
    <row r="73" spans="1:10">
      <c r="A73" s="668" t="s">
        <v>30</v>
      </c>
      <c r="B73" s="669">
        <v>5</v>
      </c>
      <c r="C73" s="669">
        <v>3</v>
      </c>
      <c r="D73" s="670">
        <f t="shared" si="2"/>
        <v>8</v>
      </c>
      <c r="E73" s="669">
        <v>0</v>
      </c>
      <c r="F73" s="669">
        <v>0</v>
      </c>
      <c r="G73" s="670">
        <f t="shared" si="3"/>
        <v>0</v>
      </c>
      <c r="H73" s="631">
        <f t="shared" si="4"/>
        <v>8</v>
      </c>
      <c r="I73" s="671">
        <v>8</v>
      </c>
    </row>
    <row r="74" spans="1:10">
      <c r="A74" s="672" t="s">
        <v>31</v>
      </c>
      <c r="B74" s="673">
        <v>7</v>
      </c>
      <c r="C74" s="673">
        <v>3</v>
      </c>
      <c r="D74" s="673">
        <f t="shared" si="2"/>
        <v>10</v>
      </c>
      <c r="E74" s="673">
        <v>0</v>
      </c>
      <c r="F74" s="673">
        <v>0</v>
      </c>
      <c r="G74" s="673">
        <f t="shared" si="3"/>
        <v>0</v>
      </c>
      <c r="H74" s="635">
        <f t="shared" si="4"/>
        <v>10</v>
      </c>
      <c r="I74" s="674">
        <v>11</v>
      </c>
    </row>
    <row r="75" spans="1:10">
      <c r="A75" s="668" t="s">
        <v>32</v>
      </c>
      <c r="B75" s="669">
        <v>2</v>
      </c>
      <c r="C75" s="669">
        <v>0</v>
      </c>
      <c r="D75" s="670">
        <f t="shared" si="2"/>
        <v>2</v>
      </c>
      <c r="E75" s="669">
        <v>1</v>
      </c>
      <c r="F75" s="669">
        <v>0</v>
      </c>
      <c r="G75" s="670">
        <f t="shared" si="3"/>
        <v>1</v>
      </c>
      <c r="H75" s="631">
        <f t="shared" si="4"/>
        <v>3</v>
      </c>
      <c r="I75" s="671">
        <v>3</v>
      </c>
    </row>
    <row r="76" spans="1:10">
      <c r="A76" s="668" t="s">
        <v>33</v>
      </c>
      <c r="B76" s="669">
        <v>2</v>
      </c>
      <c r="C76" s="669">
        <v>4</v>
      </c>
      <c r="D76" s="670">
        <f t="shared" si="2"/>
        <v>6</v>
      </c>
      <c r="E76" s="669">
        <v>2</v>
      </c>
      <c r="F76" s="669">
        <v>0</v>
      </c>
      <c r="G76" s="670">
        <f t="shared" si="3"/>
        <v>2</v>
      </c>
      <c r="H76" s="631">
        <f t="shared" si="4"/>
        <v>8</v>
      </c>
      <c r="I76" s="671">
        <v>9</v>
      </c>
    </row>
    <row r="77" spans="1:10">
      <c r="A77" s="668" t="s">
        <v>34</v>
      </c>
      <c r="B77" s="669">
        <v>1</v>
      </c>
      <c r="C77" s="669">
        <v>2</v>
      </c>
      <c r="D77" s="670">
        <f t="shared" si="2"/>
        <v>3</v>
      </c>
      <c r="E77" s="669"/>
      <c r="F77" s="669">
        <v>0</v>
      </c>
      <c r="G77" s="670">
        <v>1</v>
      </c>
      <c r="H77" s="631">
        <f t="shared" si="4"/>
        <v>4</v>
      </c>
      <c r="I77" s="671">
        <v>5</v>
      </c>
    </row>
    <row r="78" spans="1:10">
      <c r="A78" s="668" t="s">
        <v>35</v>
      </c>
      <c r="B78" s="669">
        <v>7</v>
      </c>
      <c r="C78" s="669">
        <v>5</v>
      </c>
      <c r="D78" s="670">
        <f t="shared" si="2"/>
        <v>12</v>
      </c>
      <c r="E78" s="669">
        <v>9</v>
      </c>
      <c r="F78" s="669">
        <v>0</v>
      </c>
      <c r="G78" s="670">
        <f t="shared" si="3"/>
        <v>9</v>
      </c>
      <c r="H78" s="631">
        <f t="shared" si="4"/>
        <v>21</v>
      </c>
      <c r="I78" s="671">
        <v>21</v>
      </c>
    </row>
    <row r="79" spans="1:10">
      <c r="A79" s="668" t="s">
        <v>36</v>
      </c>
      <c r="B79" s="669">
        <v>4</v>
      </c>
      <c r="C79" s="669">
        <v>3</v>
      </c>
      <c r="D79" s="670">
        <f t="shared" si="2"/>
        <v>7</v>
      </c>
      <c r="E79" s="669">
        <v>1</v>
      </c>
      <c r="F79" s="670">
        <v>0</v>
      </c>
      <c r="G79" s="670">
        <f t="shared" si="3"/>
        <v>1</v>
      </c>
      <c r="H79" s="631">
        <f t="shared" si="4"/>
        <v>8</v>
      </c>
      <c r="I79" s="671">
        <v>9</v>
      </c>
    </row>
    <row r="80" spans="1:10">
      <c r="A80" s="668" t="s">
        <v>37</v>
      </c>
      <c r="B80" s="669">
        <v>0</v>
      </c>
      <c r="C80" s="669">
        <v>1</v>
      </c>
      <c r="D80" s="670">
        <f t="shared" si="2"/>
        <v>1</v>
      </c>
      <c r="E80" s="669">
        <v>1</v>
      </c>
      <c r="F80" s="669">
        <v>0</v>
      </c>
      <c r="G80" s="670">
        <f t="shared" si="3"/>
        <v>1</v>
      </c>
      <c r="H80" s="631">
        <f t="shared" si="4"/>
        <v>2</v>
      </c>
      <c r="I80" s="671">
        <v>2</v>
      </c>
    </row>
    <row r="81" spans="1:9">
      <c r="A81" s="668" t="s">
        <v>38</v>
      </c>
      <c r="B81" s="669">
        <v>5</v>
      </c>
      <c r="C81" s="669">
        <v>5</v>
      </c>
      <c r="D81" s="670">
        <f t="shared" si="2"/>
        <v>10</v>
      </c>
      <c r="E81" s="669">
        <v>4</v>
      </c>
      <c r="F81" s="669">
        <v>0</v>
      </c>
      <c r="G81" s="670">
        <f t="shared" si="3"/>
        <v>4</v>
      </c>
      <c r="H81" s="631">
        <f t="shared" si="4"/>
        <v>14</v>
      </c>
      <c r="I81" s="671">
        <v>18</v>
      </c>
    </row>
    <row r="82" spans="1:9">
      <c r="A82" s="668" t="s">
        <v>39</v>
      </c>
      <c r="B82" s="669">
        <v>8</v>
      </c>
      <c r="C82" s="669">
        <v>3</v>
      </c>
      <c r="D82" s="670">
        <f t="shared" si="2"/>
        <v>11</v>
      </c>
      <c r="E82" s="669">
        <v>1</v>
      </c>
      <c r="F82" s="669">
        <v>0</v>
      </c>
      <c r="G82" s="670">
        <f t="shared" si="3"/>
        <v>1</v>
      </c>
      <c r="H82" s="631">
        <f t="shared" si="4"/>
        <v>12</v>
      </c>
      <c r="I82" s="671">
        <v>14</v>
      </c>
    </row>
    <row r="83" spans="1:9">
      <c r="A83" s="668" t="s">
        <v>40</v>
      </c>
      <c r="B83" s="669">
        <v>10</v>
      </c>
      <c r="C83" s="669">
        <v>5</v>
      </c>
      <c r="D83" s="670">
        <f t="shared" si="2"/>
        <v>15</v>
      </c>
      <c r="E83" s="669">
        <v>3</v>
      </c>
      <c r="F83" s="670">
        <v>1</v>
      </c>
      <c r="G83" s="670">
        <f t="shared" si="3"/>
        <v>4</v>
      </c>
      <c r="H83" s="631">
        <f t="shared" si="4"/>
        <v>19</v>
      </c>
      <c r="I83" s="671">
        <v>19</v>
      </c>
    </row>
    <row r="84" spans="1:9">
      <c r="A84" s="668" t="s">
        <v>41</v>
      </c>
      <c r="B84" s="669">
        <v>3</v>
      </c>
      <c r="C84" s="669">
        <v>4</v>
      </c>
      <c r="D84" s="670">
        <f t="shared" si="2"/>
        <v>7</v>
      </c>
      <c r="E84" s="669">
        <v>1</v>
      </c>
      <c r="F84" s="669">
        <v>0</v>
      </c>
      <c r="G84" s="670">
        <f t="shared" si="3"/>
        <v>1</v>
      </c>
      <c r="H84" s="631">
        <f t="shared" si="4"/>
        <v>8</v>
      </c>
      <c r="I84" s="671">
        <v>8</v>
      </c>
    </row>
    <row r="85" spans="1:9">
      <c r="A85" s="668" t="s">
        <v>42</v>
      </c>
      <c r="B85" s="669">
        <v>1</v>
      </c>
      <c r="C85" s="669">
        <v>0</v>
      </c>
      <c r="D85" s="670">
        <f t="shared" si="2"/>
        <v>1</v>
      </c>
      <c r="E85" s="669">
        <v>1</v>
      </c>
      <c r="F85" s="669">
        <v>0</v>
      </c>
      <c r="G85" s="670">
        <f t="shared" si="3"/>
        <v>1</v>
      </c>
      <c r="H85" s="631">
        <f t="shared" si="4"/>
        <v>2</v>
      </c>
      <c r="I85" s="671">
        <v>2</v>
      </c>
    </row>
    <row r="86" spans="1:9">
      <c r="A86" s="668" t="s">
        <v>43</v>
      </c>
      <c r="B86" s="669">
        <v>2</v>
      </c>
      <c r="C86" s="669">
        <v>1</v>
      </c>
      <c r="D86" s="670">
        <f t="shared" si="2"/>
        <v>3</v>
      </c>
      <c r="E86" s="669">
        <v>0</v>
      </c>
      <c r="F86" s="669">
        <v>0</v>
      </c>
      <c r="G86" s="670">
        <f t="shared" si="3"/>
        <v>0</v>
      </c>
      <c r="H86" s="631">
        <f t="shared" si="4"/>
        <v>3</v>
      </c>
      <c r="I86" s="671">
        <v>3</v>
      </c>
    </row>
    <row r="87" spans="1:9">
      <c r="A87" s="636" t="s">
        <v>0</v>
      </c>
      <c r="B87" s="631">
        <f t="shared" ref="B87:G87" si="5">SUM(B70:B86)</f>
        <v>64</v>
      </c>
      <c r="C87" s="631">
        <f t="shared" si="5"/>
        <v>42</v>
      </c>
      <c r="D87" s="631">
        <f t="shared" si="5"/>
        <v>106</v>
      </c>
      <c r="E87" s="631">
        <f t="shared" si="5"/>
        <v>30</v>
      </c>
      <c r="F87" s="631">
        <f t="shared" si="5"/>
        <v>1</v>
      </c>
      <c r="G87" s="631">
        <f t="shared" si="5"/>
        <v>32</v>
      </c>
      <c r="H87" s="631">
        <f t="shared" si="4"/>
        <v>138</v>
      </c>
      <c r="I87" s="671">
        <f>SUM(I70:I86)</f>
        <v>147</v>
      </c>
    </row>
    <row r="88" spans="1:9">
      <c r="A88" s="668" t="s">
        <v>1</v>
      </c>
      <c r="B88" s="675">
        <f>B87/D87</f>
        <v>0.60377358490566035</v>
      </c>
      <c r="C88" s="675">
        <f>C87/D87</f>
        <v>0.39622641509433965</v>
      </c>
      <c r="D88" s="676">
        <f>SUM(B88:C88)</f>
        <v>1</v>
      </c>
      <c r="E88" s="675">
        <f>E87/G87</f>
        <v>0.9375</v>
      </c>
      <c r="F88" s="675">
        <f>F87/G87</f>
        <v>3.125E-2</v>
      </c>
      <c r="G88" s="676">
        <f>SUM(E88:F88)</f>
        <v>0.96875</v>
      </c>
      <c r="H88" s="677"/>
      <c r="I88" s="678"/>
    </row>
    <row r="89" spans="1:9">
      <c r="A89" s="679"/>
    </row>
    <row r="90" spans="1:9">
      <c r="A90" s="864" t="s">
        <v>255</v>
      </c>
      <c r="B90" s="864"/>
      <c r="C90" s="864"/>
      <c r="D90" s="864"/>
      <c r="E90" s="864"/>
      <c r="F90" s="680"/>
    </row>
    <row r="91" spans="1:9">
      <c r="A91" s="624"/>
      <c r="B91" s="681" t="s">
        <v>12</v>
      </c>
      <c r="C91" s="681" t="s">
        <v>11</v>
      </c>
      <c r="D91" s="666" t="s">
        <v>0</v>
      </c>
      <c r="E91" s="628" t="s">
        <v>73</v>
      </c>
    </row>
    <row r="92" spans="1:9">
      <c r="A92" s="668" t="s">
        <v>27</v>
      </c>
      <c r="B92" s="630">
        <v>9</v>
      </c>
      <c r="C92" s="630">
        <v>0</v>
      </c>
      <c r="D92" s="631">
        <f>B92+C92</f>
        <v>9</v>
      </c>
      <c r="E92" s="632">
        <v>9</v>
      </c>
    </row>
    <row r="93" spans="1:9">
      <c r="A93" s="668" t="s">
        <v>28</v>
      </c>
      <c r="B93" s="630">
        <v>6</v>
      </c>
      <c r="C93" s="630">
        <v>0</v>
      </c>
      <c r="D93" s="631">
        <f t="shared" ref="D93:D108" si="6">B93+C93</f>
        <v>6</v>
      </c>
      <c r="E93" s="632">
        <v>6</v>
      </c>
    </row>
    <row r="94" spans="1:9">
      <c r="A94" s="668" t="s">
        <v>29</v>
      </c>
      <c r="B94" s="630">
        <v>1</v>
      </c>
      <c r="C94" s="630">
        <v>0</v>
      </c>
      <c r="D94" s="631">
        <v>0</v>
      </c>
      <c r="E94" s="632">
        <v>0</v>
      </c>
    </row>
    <row r="95" spans="1:9">
      <c r="A95" s="668" t="s">
        <v>30</v>
      </c>
      <c r="B95" s="630">
        <v>8</v>
      </c>
      <c r="C95" s="630">
        <v>0</v>
      </c>
      <c r="D95" s="631">
        <f t="shared" si="6"/>
        <v>8</v>
      </c>
      <c r="E95" s="632">
        <v>8</v>
      </c>
    </row>
    <row r="96" spans="1:9">
      <c r="A96" s="672" t="s">
        <v>31</v>
      </c>
      <c r="B96" s="634">
        <v>11</v>
      </c>
      <c r="C96" s="634">
        <v>0</v>
      </c>
      <c r="D96" s="635">
        <f t="shared" si="6"/>
        <v>11</v>
      </c>
      <c r="E96" s="651">
        <v>11</v>
      </c>
    </row>
    <row r="97" spans="1:11">
      <c r="A97" s="668" t="s">
        <v>32</v>
      </c>
      <c r="B97" s="630">
        <v>2</v>
      </c>
      <c r="C97" s="630">
        <v>1</v>
      </c>
      <c r="D97" s="631">
        <f t="shared" si="6"/>
        <v>3</v>
      </c>
      <c r="E97" s="632">
        <v>3</v>
      </c>
    </row>
    <row r="98" spans="1:11">
      <c r="A98" s="668" t="s">
        <v>33</v>
      </c>
      <c r="B98" s="630">
        <v>7</v>
      </c>
      <c r="C98" s="630">
        <v>1</v>
      </c>
      <c r="D98" s="631">
        <f t="shared" si="6"/>
        <v>8</v>
      </c>
      <c r="E98" s="632">
        <v>9</v>
      </c>
    </row>
    <row r="99" spans="1:11">
      <c r="A99" s="668" t="s">
        <v>34</v>
      </c>
      <c r="B99" s="630">
        <v>5</v>
      </c>
      <c r="C99" s="630">
        <v>0</v>
      </c>
      <c r="D99" s="631">
        <f t="shared" si="6"/>
        <v>5</v>
      </c>
      <c r="E99" s="632">
        <v>5</v>
      </c>
    </row>
    <row r="100" spans="1:11">
      <c r="A100" s="668" t="s">
        <v>35</v>
      </c>
      <c r="B100" s="630">
        <v>21</v>
      </c>
      <c r="C100" s="630">
        <v>0</v>
      </c>
      <c r="D100" s="631">
        <f t="shared" si="6"/>
        <v>21</v>
      </c>
      <c r="E100" s="632">
        <v>21</v>
      </c>
    </row>
    <row r="101" spans="1:11">
      <c r="A101" s="668" t="s">
        <v>36</v>
      </c>
      <c r="B101" s="630">
        <v>9</v>
      </c>
      <c r="C101" s="630">
        <v>1</v>
      </c>
      <c r="D101" s="631">
        <f t="shared" si="6"/>
        <v>10</v>
      </c>
      <c r="E101" s="632">
        <v>9</v>
      </c>
    </row>
    <row r="102" spans="1:11">
      <c r="A102" s="668" t="s">
        <v>37</v>
      </c>
      <c r="B102" s="630">
        <v>2</v>
      </c>
      <c r="C102" s="630">
        <v>0</v>
      </c>
      <c r="D102" s="631">
        <f t="shared" si="6"/>
        <v>2</v>
      </c>
      <c r="E102" s="632">
        <v>2</v>
      </c>
    </row>
    <row r="103" spans="1:11">
      <c r="A103" s="668" t="s">
        <v>38</v>
      </c>
      <c r="B103" s="630">
        <v>13</v>
      </c>
      <c r="C103" s="630">
        <v>1</v>
      </c>
      <c r="D103" s="631">
        <f t="shared" si="6"/>
        <v>14</v>
      </c>
      <c r="E103" s="632">
        <v>18</v>
      </c>
    </row>
    <row r="104" spans="1:11">
      <c r="A104" s="668" t="s">
        <v>39</v>
      </c>
      <c r="B104" s="630">
        <v>11</v>
      </c>
      <c r="C104" s="630">
        <v>2</v>
      </c>
      <c r="D104" s="631">
        <f t="shared" si="6"/>
        <v>13</v>
      </c>
      <c r="E104" s="632">
        <v>14</v>
      </c>
    </row>
    <row r="105" spans="1:11">
      <c r="A105" s="668" t="s">
        <v>40</v>
      </c>
      <c r="B105" s="630">
        <v>18</v>
      </c>
      <c r="C105" s="630">
        <v>1</v>
      </c>
      <c r="D105" s="631">
        <f t="shared" si="6"/>
        <v>19</v>
      </c>
      <c r="E105" s="632">
        <v>19</v>
      </c>
    </row>
    <row r="106" spans="1:11">
      <c r="A106" s="668" t="s">
        <v>41</v>
      </c>
      <c r="B106" s="630">
        <v>8</v>
      </c>
      <c r="C106" s="630">
        <v>0</v>
      </c>
      <c r="D106" s="631">
        <f t="shared" si="6"/>
        <v>8</v>
      </c>
      <c r="E106" s="632">
        <v>8</v>
      </c>
    </row>
    <row r="107" spans="1:11">
      <c r="A107" s="668" t="s">
        <v>42</v>
      </c>
      <c r="B107" s="630">
        <v>2</v>
      </c>
      <c r="C107" s="630">
        <v>0</v>
      </c>
      <c r="D107" s="631">
        <f t="shared" si="6"/>
        <v>2</v>
      </c>
      <c r="E107" s="632">
        <v>2</v>
      </c>
    </row>
    <row r="108" spans="1:11">
      <c r="A108" s="668" t="s">
        <v>43</v>
      </c>
      <c r="B108" s="630">
        <v>3</v>
      </c>
      <c r="C108" s="630">
        <v>0</v>
      </c>
      <c r="D108" s="631">
        <f t="shared" si="6"/>
        <v>3</v>
      </c>
      <c r="E108" s="632">
        <v>3</v>
      </c>
    </row>
    <row r="109" spans="1:11">
      <c r="A109" s="636" t="s">
        <v>0</v>
      </c>
      <c r="B109" s="631">
        <f>SUM(B92:B108)</f>
        <v>136</v>
      </c>
      <c r="C109" s="631">
        <f>SUM(C92:C108)</f>
        <v>7</v>
      </c>
      <c r="D109" s="631">
        <f>SUM(D92:D108)</f>
        <v>142</v>
      </c>
      <c r="E109" s="632">
        <f>SUM(E92:E108)</f>
        <v>147</v>
      </c>
    </row>
    <row r="110" spans="1:11">
      <c r="A110" s="668" t="s">
        <v>1</v>
      </c>
      <c r="B110" s="682">
        <v>0.95</v>
      </c>
      <c r="C110" s="682">
        <f>C109/D109</f>
        <v>4.9295774647887321E-2</v>
      </c>
      <c r="D110" s="683">
        <f>SUM(B110:C110)</f>
        <v>0.99929577464788732</v>
      </c>
      <c r="F110" s="684"/>
    </row>
    <row r="111" spans="1:11">
      <c r="A111" s="641"/>
    </row>
    <row r="112" spans="1:11">
      <c r="A112" s="864" t="s">
        <v>256</v>
      </c>
      <c r="B112" s="864"/>
      <c r="C112" s="864"/>
      <c r="D112" s="864"/>
      <c r="E112" s="864"/>
      <c r="F112" s="864"/>
      <c r="G112" s="864"/>
      <c r="H112" s="864"/>
      <c r="I112" s="864"/>
      <c r="J112" s="864"/>
      <c r="K112" s="685"/>
    </row>
    <row r="113" spans="1:10" ht="63">
      <c r="A113" s="624"/>
      <c r="B113" s="664" t="s">
        <v>180</v>
      </c>
      <c r="C113" s="664" t="s">
        <v>9</v>
      </c>
      <c r="D113" s="664" t="s">
        <v>59</v>
      </c>
      <c r="E113" s="664" t="s">
        <v>10</v>
      </c>
      <c r="F113" s="686" t="s">
        <v>77</v>
      </c>
      <c r="G113" s="664" t="s">
        <v>60</v>
      </c>
      <c r="H113" s="687" t="s">
        <v>79</v>
      </c>
      <c r="I113" s="666" t="s">
        <v>0</v>
      </c>
      <c r="J113" s="667" t="s">
        <v>73</v>
      </c>
    </row>
    <row r="114" spans="1:10">
      <c r="A114" s="629" t="s">
        <v>27</v>
      </c>
      <c r="B114" s="630">
        <v>0</v>
      </c>
      <c r="C114" s="630">
        <v>0</v>
      </c>
      <c r="D114" s="630">
        <v>1</v>
      </c>
      <c r="E114" s="630">
        <v>0</v>
      </c>
      <c r="F114" s="630">
        <v>0</v>
      </c>
      <c r="G114" s="630">
        <v>8</v>
      </c>
      <c r="H114" s="630">
        <v>0</v>
      </c>
      <c r="I114" s="631">
        <f t="shared" ref="I114:I130" si="7">SUM(B114:H114)</f>
        <v>9</v>
      </c>
      <c r="J114" s="671">
        <v>9</v>
      </c>
    </row>
    <row r="115" spans="1:10">
      <c r="A115" s="629" t="s">
        <v>28</v>
      </c>
      <c r="B115" s="630">
        <v>0</v>
      </c>
      <c r="C115" s="630">
        <v>0</v>
      </c>
      <c r="D115" s="630">
        <v>0</v>
      </c>
      <c r="E115" s="630">
        <v>0</v>
      </c>
      <c r="F115" s="630">
        <v>0</v>
      </c>
      <c r="G115" s="630">
        <v>6</v>
      </c>
      <c r="H115" s="630">
        <v>0</v>
      </c>
      <c r="I115" s="631">
        <f t="shared" si="7"/>
        <v>6</v>
      </c>
      <c r="J115" s="671">
        <v>6</v>
      </c>
    </row>
    <row r="116" spans="1:10">
      <c r="A116" s="629" t="s">
        <v>29</v>
      </c>
      <c r="B116" s="630">
        <v>0</v>
      </c>
      <c r="C116" s="630">
        <v>0</v>
      </c>
      <c r="D116" s="630">
        <v>0</v>
      </c>
      <c r="E116" s="630">
        <v>0</v>
      </c>
      <c r="F116" s="630">
        <v>0</v>
      </c>
      <c r="G116" s="630">
        <v>0</v>
      </c>
      <c r="H116" s="630">
        <v>0</v>
      </c>
      <c r="I116" s="631">
        <f t="shared" si="7"/>
        <v>0</v>
      </c>
      <c r="J116" s="671">
        <v>0</v>
      </c>
    </row>
    <row r="117" spans="1:10">
      <c r="A117" s="629" t="s">
        <v>30</v>
      </c>
      <c r="B117" s="630">
        <v>0</v>
      </c>
      <c r="C117" s="630">
        <v>0</v>
      </c>
      <c r="D117" s="630">
        <v>1</v>
      </c>
      <c r="E117" s="630">
        <v>1</v>
      </c>
      <c r="F117" s="630">
        <v>0</v>
      </c>
      <c r="G117" s="630">
        <v>6</v>
      </c>
      <c r="H117" s="630">
        <v>0</v>
      </c>
      <c r="I117" s="631">
        <f t="shared" si="7"/>
        <v>8</v>
      </c>
      <c r="J117" s="671">
        <v>8</v>
      </c>
    </row>
    <row r="118" spans="1:10">
      <c r="A118" s="633" t="s">
        <v>31</v>
      </c>
      <c r="B118" s="634">
        <v>0</v>
      </c>
      <c r="C118" s="634">
        <v>0</v>
      </c>
      <c r="D118" s="634">
        <v>1</v>
      </c>
      <c r="E118" s="634">
        <v>0</v>
      </c>
      <c r="F118" s="634">
        <v>0</v>
      </c>
      <c r="G118" s="634">
        <v>10</v>
      </c>
      <c r="H118" s="634">
        <v>0</v>
      </c>
      <c r="I118" s="635">
        <f t="shared" si="7"/>
        <v>11</v>
      </c>
      <c r="J118" s="674">
        <v>11</v>
      </c>
    </row>
    <row r="119" spans="1:10">
      <c r="A119" s="629" t="s">
        <v>32</v>
      </c>
      <c r="B119" s="630">
        <v>0</v>
      </c>
      <c r="C119" s="630">
        <v>0</v>
      </c>
      <c r="D119" s="630">
        <v>0</v>
      </c>
      <c r="E119" s="630">
        <v>0</v>
      </c>
      <c r="F119" s="630">
        <v>0</v>
      </c>
      <c r="G119" s="630">
        <v>2</v>
      </c>
      <c r="H119" s="630">
        <v>0</v>
      </c>
      <c r="I119" s="631">
        <f t="shared" si="7"/>
        <v>2</v>
      </c>
      <c r="J119" s="671">
        <v>3</v>
      </c>
    </row>
    <row r="120" spans="1:10">
      <c r="A120" s="629" t="s">
        <v>33</v>
      </c>
      <c r="B120" s="630">
        <v>0</v>
      </c>
      <c r="C120" s="630">
        <v>0</v>
      </c>
      <c r="D120" s="630">
        <v>1</v>
      </c>
      <c r="E120" s="630">
        <v>0</v>
      </c>
      <c r="F120" s="630">
        <v>1</v>
      </c>
      <c r="G120" s="630">
        <v>7</v>
      </c>
      <c r="H120" s="630">
        <v>0</v>
      </c>
      <c r="I120" s="631">
        <f t="shared" si="7"/>
        <v>9</v>
      </c>
      <c r="J120" s="671">
        <v>9</v>
      </c>
    </row>
    <row r="121" spans="1:10">
      <c r="A121" s="629" t="s">
        <v>34</v>
      </c>
      <c r="B121" s="630">
        <v>0</v>
      </c>
      <c r="C121" s="630">
        <v>0</v>
      </c>
      <c r="D121" s="630">
        <v>2</v>
      </c>
      <c r="E121" s="630">
        <v>0</v>
      </c>
      <c r="F121" s="630">
        <v>0</v>
      </c>
      <c r="G121" s="630">
        <v>3</v>
      </c>
      <c r="H121" s="630">
        <v>0</v>
      </c>
      <c r="I121" s="631">
        <f t="shared" si="7"/>
        <v>5</v>
      </c>
      <c r="J121" s="671">
        <v>5</v>
      </c>
    </row>
    <row r="122" spans="1:10">
      <c r="A122" s="629" t="s">
        <v>35</v>
      </c>
      <c r="B122" s="630">
        <v>0</v>
      </c>
      <c r="C122" s="630">
        <v>0</v>
      </c>
      <c r="D122" s="630">
        <v>2</v>
      </c>
      <c r="E122" s="630">
        <v>0</v>
      </c>
      <c r="F122" s="630">
        <v>0</v>
      </c>
      <c r="G122" s="630">
        <v>19</v>
      </c>
      <c r="H122" s="630">
        <v>0</v>
      </c>
      <c r="I122" s="631">
        <f t="shared" si="7"/>
        <v>21</v>
      </c>
      <c r="J122" s="671">
        <v>21</v>
      </c>
    </row>
    <row r="123" spans="1:10">
      <c r="A123" s="629" t="s">
        <v>36</v>
      </c>
      <c r="B123" s="630">
        <v>0</v>
      </c>
      <c r="C123" s="630">
        <v>0</v>
      </c>
      <c r="D123" s="630">
        <v>2</v>
      </c>
      <c r="E123" s="630">
        <v>0</v>
      </c>
      <c r="F123" s="630">
        <v>0</v>
      </c>
      <c r="G123" s="630">
        <v>7</v>
      </c>
      <c r="H123" s="630">
        <v>0</v>
      </c>
      <c r="I123" s="631">
        <f t="shared" si="7"/>
        <v>9</v>
      </c>
      <c r="J123" s="671">
        <v>9</v>
      </c>
    </row>
    <row r="124" spans="1:10">
      <c r="A124" s="629" t="s">
        <v>37</v>
      </c>
      <c r="B124" s="630">
        <v>0</v>
      </c>
      <c r="C124" s="630">
        <v>0</v>
      </c>
      <c r="D124" s="630">
        <v>0</v>
      </c>
      <c r="E124" s="630">
        <v>0</v>
      </c>
      <c r="F124" s="630">
        <v>0</v>
      </c>
      <c r="G124" s="630">
        <v>2</v>
      </c>
      <c r="H124" s="630">
        <v>0</v>
      </c>
      <c r="I124" s="631">
        <f t="shared" si="7"/>
        <v>2</v>
      </c>
      <c r="J124" s="671">
        <v>2</v>
      </c>
    </row>
    <row r="125" spans="1:10">
      <c r="A125" s="629" t="s">
        <v>38</v>
      </c>
      <c r="B125" s="630">
        <v>0</v>
      </c>
      <c r="C125" s="630">
        <v>0</v>
      </c>
      <c r="D125" s="630">
        <v>2</v>
      </c>
      <c r="E125" s="630">
        <v>0</v>
      </c>
      <c r="F125" s="630">
        <v>0</v>
      </c>
      <c r="G125" s="630">
        <v>14</v>
      </c>
      <c r="H125" s="630">
        <v>0</v>
      </c>
      <c r="I125" s="631">
        <f t="shared" si="7"/>
        <v>16</v>
      </c>
      <c r="J125" s="671">
        <v>18</v>
      </c>
    </row>
    <row r="126" spans="1:10">
      <c r="A126" s="629" t="s">
        <v>39</v>
      </c>
      <c r="B126" s="630">
        <v>0</v>
      </c>
      <c r="C126" s="630">
        <v>0</v>
      </c>
      <c r="D126" s="630">
        <v>0</v>
      </c>
      <c r="E126" s="630">
        <v>0</v>
      </c>
      <c r="F126" s="630">
        <v>0</v>
      </c>
      <c r="G126" s="630">
        <v>14</v>
      </c>
      <c r="H126" s="630">
        <v>0</v>
      </c>
      <c r="I126" s="631">
        <f t="shared" si="7"/>
        <v>14</v>
      </c>
      <c r="J126" s="671">
        <v>14</v>
      </c>
    </row>
    <row r="127" spans="1:10">
      <c r="A127" s="629" t="s">
        <v>40</v>
      </c>
      <c r="B127" s="630"/>
      <c r="C127" s="630"/>
      <c r="D127" s="630">
        <v>1</v>
      </c>
      <c r="E127" s="630"/>
      <c r="F127" s="630">
        <v>0</v>
      </c>
      <c r="G127" s="630">
        <v>17</v>
      </c>
      <c r="H127" s="630">
        <v>1</v>
      </c>
      <c r="I127" s="631">
        <f t="shared" si="7"/>
        <v>19</v>
      </c>
      <c r="J127" s="671">
        <v>19</v>
      </c>
    </row>
    <row r="128" spans="1:10">
      <c r="A128" s="629" t="s">
        <v>41</v>
      </c>
      <c r="B128" s="630">
        <v>0</v>
      </c>
      <c r="C128" s="630">
        <v>0</v>
      </c>
      <c r="D128" s="630">
        <v>2</v>
      </c>
      <c r="E128" s="630">
        <v>0</v>
      </c>
      <c r="F128" s="630">
        <v>0</v>
      </c>
      <c r="G128" s="630">
        <v>6</v>
      </c>
      <c r="H128" s="630">
        <v>0</v>
      </c>
      <c r="I128" s="631">
        <f t="shared" si="7"/>
        <v>8</v>
      </c>
      <c r="J128" s="671">
        <v>8</v>
      </c>
    </row>
    <row r="129" spans="1:11">
      <c r="A129" s="629" t="s">
        <v>42</v>
      </c>
      <c r="B129" s="630">
        <v>0</v>
      </c>
      <c r="C129" s="630">
        <v>0</v>
      </c>
      <c r="D129" s="630">
        <v>0</v>
      </c>
      <c r="E129" s="630">
        <v>0</v>
      </c>
      <c r="F129" s="630">
        <v>0</v>
      </c>
      <c r="G129" s="630">
        <v>2</v>
      </c>
      <c r="H129" s="630">
        <v>0</v>
      </c>
      <c r="I129" s="631">
        <f t="shared" si="7"/>
        <v>2</v>
      </c>
      <c r="J129" s="671">
        <v>2</v>
      </c>
    </row>
    <row r="130" spans="1:11">
      <c r="A130" s="629" t="s">
        <v>43</v>
      </c>
      <c r="B130" s="630">
        <v>1</v>
      </c>
      <c r="C130" s="630">
        <v>1</v>
      </c>
      <c r="D130" s="630">
        <v>1</v>
      </c>
      <c r="E130" s="630">
        <v>0</v>
      </c>
      <c r="F130" s="630">
        <v>0</v>
      </c>
      <c r="G130" s="630">
        <v>0</v>
      </c>
      <c r="H130" s="630">
        <v>0</v>
      </c>
      <c r="I130" s="631">
        <f t="shared" si="7"/>
        <v>3</v>
      </c>
      <c r="J130" s="671">
        <v>3</v>
      </c>
    </row>
    <row r="131" spans="1:11">
      <c r="A131" s="636" t="s">
        <v>0</v>
      </c>
      <c r="B131" s="631">
        <f t="shared" ref="B131:E131" si="8">SUM(B114:B130)</f>
        <v>1</v>
      </c>
      <c r="C131" s="631">
        <f t="shared" si="8"/>
        <v>1</v>
      </c>
      <c r="D131" s="631">
        <f t="shared" si="8"/>
        <v>16</v>
      </c>
      <c r="E131" s="631">
        <f t="shared" si="8"/>
        <v>1</v>
      </c>
      <c r="F131" s="630">
        <f>SUM(F114:F130)</f>
        <v>1</v>
      </c>
      <c r="G131" s="631">
        <f>SUM(G114:G130)</f>
        <v>123</v>
      </c>
      <c r="H131" s="631">
        <f>SUM(H114:H130)</f>
        <v>1</v>
      </c>
      <c r="I131" s="631">
        <f>SUM(I114:I130)</f>
        <v>144</v>
      </c>
      <c r="J131" s="671">
        <f>SUM(J114:J130)</f>
        <v>147</v>
      </c>
    </row>
    <row r="132" spans="1:11">
      <c r="A132" s="688" t="s">
        <v>1</v>
      </c>
      <c r="B132" s="689">
        <f>B131/I131</f>
        <v>6.9444444444444441E-3</v>
      </c>
      <c r="C132" s="690">
        <f>C131/I131</f>
        <v>6.9444444444444441E-3</v>
      </c>
      <c r="D132" s="689">
        <f>D131/I131</f>
        <v>0.1111111111111111</v>
      </c>
      <c r="E132" s="689">
        <f>E131/I131</f>
        <v>6.9444444444444441E-3</v>
      </c>
      <c r="F132" s="683">
        <f>F131/I131</f>
        <v>6.9444444444444441E-3</v>
      </c>
      <c r="G132" s="689">
        <f>G131/I131</f>
        <v>0.85416666666666663</v>
      </c>
      <c r="H132" s="689">
        <f>H131/I131</f>
        <v>6.9444444444444441E-3</v>
      </c>
      <c r="I132" s="691">
        <f>SUM(B132:H132)</f>
        <v>1</v>
      </c>
      <c r="K132" s="692"/>
    </row>
    <row r="133" spans="1:11">
      <c r="A133" s="641"/>
      <c r="B133" s="682"/>
      <c r="C133" s="693"/>
      <c r="D133" s="682"/>
      <c r="E133" s="682"/>
      <c r="F133" s="682"/>
      <c r="G133" s="694"/>
      <c r="H133" s="695"/>
    </row>
    <row r="134" spans="1:11">
      <c r="A134" s="866" t="s">
        <v>122</v>
      </c>
      <c r="B134" s="866"/>
      <c r="C134" s="866"/>
      <c r="D134" s="866"/>
      <c r="E134" s="866"/>
      <c r="F134" s="866"/>
      <c r="G134" s="866"/>
      <c r="H134" s="866"/>
      <c r="I134" s="866"/>
      <c r="J134" s="866"/>
    </row>
    <row r="135" spans="1:11">
      <c r="B135" s="696" t="s">
        <v>181</v>
      </c>
      <c r="C135" s="696" t="s">
        <v>182</v>
      </c>
      <c r="D135" s="696" t="s">
        <v>171</v>
      </c>
      <c r="E135" s="696" t="s">
        <v>22</v>
      </c>
      <c r="F135" s="696" t="s">
        <v>23</v>
      </c>
      <c r="G135" s="697" t="s">
        <v>55</v>
      </c>
      <c r="H135" s="698" t="s">
        <v>56</v>
      </c>
      <c r="I135" s="642" t="s">
        <v>0</v>
      </c>
      <c r="J135" s="667" t="s">
        <v>73</v>
      </c>
    </row>
    <row r="136" spans="1:11">
      <c r="A136" s="629" t="s">
        <v>27</v>
      </c>
      <c r="B136" s="630">
        <v>0</v>
      </c>
      <c r="C136" s="630">
        <v>1</v>
      </c>
      <c r="D136" s="630">
        <v>2</v>
      </c>
      <c r="E136" s="630">
        <v>4</v>
      </c>
      <c r="F136" s="630">
        <v>2</v>
      </c>
      <c r="G136" s="654">
        <v>0</v>
      </c>
      <c r="H136" s="699">
        <v>0</v>
      </c>
      <c r="I136" s="700">
        <f t="shared" ref="I136:I152" si="9">SUM(B136:H136)</f>
        <v>9</v>
      </c>
      <c r="J136" s="671">
        <v>9</v>
      </c>
    </row>
    <row r="137" spans="1:11">
      <c r="A137" s="629" t="s">
        <v>28</v>
      </c>
      <c r="B137" s="630">
        <v>0</v>
      </c>
      <c r="C137" s="630">
        <v>1</v>
      </c>
      <c r="D137" s="630">
        <v>3</v>
      </c>
      <c r="E137" s="630">
        <v>1</v>
      </c>
      <c r="F137" s="630">
        <v>1</v>
      </c>
      <c r="G137" s="654">
        <v>0</v>
      </c>
      <c r="H137" s="699">
        <v>0</v>
      </c>
      <c r="I137" s="700">
        <f t="shared" si="9"/>
        <v>6</v>
      </c>
      <c r="J137" s="671">
        <v>6</v>
      </c>
    </row>
    <row r="138" spans="1:11">
      <c r="A138" s="629" t="s">
        <v>29</v>
      </c>
      <c r="B138" s="630">
        <v>0</v>
      </c>
      <c r="C138" s="630">
        <v>0</v>
      </c>
      <c r="D138" s="630">
        <v>0</v>
      </c>
      <c r="E138" s="630">
        <v>0</v>
      </c>
      <c r="F138" s="630">
        <v>0</v>
      </c>
      <c r="G138" s="654">
        <v>0</v>
      </c>
      <c r="H138" s="699">
        <v>0</v>
      </c>
      <c r="I138" s="700">
        <f t="shared" si="9"/>
        <v>0</v>
      </c>
      <c r="J138" s="671">
        <v>0</v>
      </c>
    </row>
    <row r="139" spans="1:11">
      <c r="A139" s="629" t="s">
        <v>30</v>
      </c>
      <c r="B139" s="630">
        <v>0</v>
      </c>
      <c r="C139" s="630">
        <v>1</v>
      </c>
      <c r="D139" s="630">
        <v>3</v>
      </c>
      <c r="E139" s="630">
        <v>2</v>
      </c>
      <c r="F139" s="630">
        <v>3</v>
      </c>
      <c r="G139" s="654">
        <v>1</v>
      </c>
      <c r="H139" s="699">
        <v>0</v>
      </c>
      <c r="I139" s="700">
        <f t="shared" si="9"/>
        <v>10</v>
      </c>
      <c r="J139" s="671">
        <v>8</v>
      </c>
    </row>
    <row r="140" spans="1:11">
      <c r="A140" s="633" t="s">
        <v>31</v>
      </c>
      <c r="B140" s="630">
        <v>0</v>
      </c>
      <c r="C140" s="630">
        <v>1</v>
      </c>
      <c r="D140" s="630">
        <v>1</v>
      </c>
      <c r="E140" s="630">
        <v>5</v>
      </c>
      <c r="F140" s="630">
        <v>3</v>
      </c>
      <c r="G140" s="654">
        <v>0</v>
      </c>
      <c r="H140" s="699">
        <v>0</v>
      </c>
      <c r="I140" s="700">
        <f t="shared" si="9"/>
        <v>10</v>
      </c>
      <c r="J140" s="674">
        <v>11</v>
      </c>
    </row>
    <row r="141" spans="1:11">
      <c r="A141" s="629" t="s">
        <v>32</v>
      </c>
      <c r="B141" s="630">
        <v>0</v>
      </c>
      <c r="C141" s="630">
        <v>1</v>
      </c>
      <c r="D141" s="630">
        <v>2</v>
      </c>
      <c r="E141" s="630">
        <v>0</v>
      </c>
      <c r="F141" s="630">
        <v>1</v>
      </c>
      <c r="G141" s="654">
        <v>0</v>
      </c>
      <c r="H141" s="699">
        <v>0</v>
      </c>
      <c r="I141" s="700">
        <f t="shared" si="9"/>
        <v>4</v>
      </c>
      <c r="J141" s="671">
        <v>3</v>
      </c>
    </row>
    <row r="142" spans="1:11">
      <c r="A142" s="629" t="s">
        <v>33</v>
      </c>
      <c r="B142" s="630">
        <v>0</v>
      </c>
      <c r="C142" s="630">
        <v>2</v>
      </c>
      <c r="D142" s="630">
        <v>1</v>
      </c>
      <c r="E142" s="630">
        <v>2</v>
      </c>
      <c r="F142" s="630">
        <v>4</v>
      </c>
      <c r="G142" s="654">
        <v>0</v>
      </c>
      <c r="H142" s="699">
        <v>0</v>
      </c>
      <c r="I142" s="700">
        <f t="shared" si="9"/>
        <v>9</v>
      </c>
      <c r="J142" s="671">
        <v>9</v>
      </c>
    </row>
    <row r="143" spans="1:11">
      <c r="A143" s="629" t="s">
        <v>34</v>
      </c>
      <c r="B143" s="630">
        <v>0</v>
      </c>
      <c r="C143" s="630">
        <v>0</v>
      </c>
      <c r="D143" s="630">
        <v>1</v>
      </c>
      <c r="E143" s="630">
        <v>2</v>
      </c>
      <c r="F143" s="630">
        <v>0</v>
      </c>
      <c r="G143" s="654">
        <v>2</v>
      </c>
      <c r="H143" s="699">
        <v>0</v>
      </c>
      <c r="I143" s="700">
        <f t="shared" si="9"/>
        <v>5</v>
      </c>
      <c r="J143" s="671">
        <v>5</v>
      </c>
    </row>
    <row r="144" spans="1:11">
      <c r="A144" s="629" t="s">
        <v>35</v>
      </c>
      <c r="B144" s="630">
        <v>2</v>
      </c>
      <c r="C144" s="630">
        <v>6</v>
      </c>
      <c r="D144" s="630">
        <v>5</v>
      </c>
      <c r="E144" s="630">
        <v>6</v>
      </c>
      <c r="F144" s="630">
        <v>2</v>
      </c>
      <c r="G144" s="654">
        <v>0</v>
      </c>
      <c r="H144" s="699">
        <v>0</v>
      </c>
      <c r="I144" s="700">
        <f t="shared" si="9"/>
        <v>21</v>
      </c>
      <c r="J144" s="671">
        <v>21</v>
      </c>
    </row>
    <row r="145" spans="1:10">
      <c r="A145" s="629" t="s">
        <v>36</v>
      </c>
      <c r="B145" s="630">
        <v>1</v>
      </c>
      <c r="C145" s="630">
        <v>0</v>
      </c>
      <c r="D145" s="630">
        <v>1</v>
      </c>
      <c r="E145" s="630">
        <v>4</v>
      </c>
      <c r="F145" s="630">
        <v>1</v>
      </c>
      <c r="G145" s="654">
        <v>1</v>
      </c>
      <c r="H145" s="699">
        <v>0</v>
      </c>
      <c r="I145" s="700">
        <f t="shared" si="9"/>
        <v>8</v>
      </c>
      <c r="J145" s="671">
        <v>9</v>
      </c>
    </row>
    <row r="146" spans="1:10">
      <c r="A146" s="629" t="s">
        <v>37</v>
      </c>
      <c r="B146" s="630">
        <v>0</v>
      </c>
      <c r="C146" s="630">
        <v>1</v>
      </c>
      <c r="D146" s="630">
        <v>0</v>
      </c>
      <c r="E146" s="630">
        <v>1</v>
      </c>
      <c r="F146" s="630">
        <v>0</v>
      </c>
      <c r="G146" s="654">
        <v>0</v>
      </c>
      <c r="H146" s="699">
        <v>0</v>
      </c>
      <c r="I146" s="700">
        <f t="shared" si="9"/>
        <v>2</v>
      </c>
      <c r="J146" s="671">
        <v>2</v>
      </c>
    </row>
    <row r="147" spans="1:10">
      <c r="A147" s="629" t="s">
        <v>38</v>
      </c>
      <c r="B147" s="630">
        <v>0</v>
      </c>
      <c r="C147" s="630">
        <v>3</v>
      </c>
      <c r="D147" s="630">
        <v>0</v>
      </c>
      <c r="E147" s="630">
        <v>6</v>
      </c>
      <c r="F147" s="630">
        <v>4</v>
      </c>
      <c r="G147" s="654">
        <v>1</v>
      </c>
      <c r="H147" s="699">
        <v>2</v>
      </c>
      <c r="I147" s="700">
        <f t="shared" si="9"/>
        <v>16</v>
      </c>
      <c r="J147" s="671">
        <v>18</v>
      </c>
    </row>
    <row r="148" spans="1:10">
      <c r="A148" s="629" t="s">
        <v>39</v>
      </c>
      <c r="B148" s="630">
        <v>0</v>
      </c>
      <c r="C148" s="630">
        <v>2</v>
      </c>
      <c r="D148" s="630">
        <v>6</v>
      </c>
      <c r="E148" s="630">
        <v>2</v>
      </c>
      <c r="F148" s="630">
        <v>2</v>
      </c>
      <c r="G148" s="654">
        <v>2</v>
      </c>
      <c r="H148" s="699"/>
      <c r="I148" s="700">
        <f t="shared" si="9"/>
        <v>14</v>
      </c>
      <c r="J148" s="671">
        <v>14</v>
      </c>
    </row>
    <row r="149" spans="1:10">
      <c r="A149" s="629" t="s">
        <v>40</v>
      </c>
      <c r="B149" s="630">
        <v>0</v>
      </c>
      <c r="C149" s="630">
        <v>2</v>
      </c>
      <c r="D149" s="630">
        <v>7</v>
      </c>
      <c r="E149" s="630">
        <v>4</v>
      </c>
      <c r="F149" s="630">
        <v>3</v>
      </c>
      <c r="G149" s="654">
        <v>2</v>
      </c>
      <c r="H149" s="699">
        <v>1</v>
      </c>
      <c r="I149" s="700">
        <f t="shared" si="9"/>
        <v>19</v>
      </c>
      <c r="J149" s="671">
        <v>19</v>
      </c>
    </row>
    <row r="150" spans="1:10">
      <c r="A150" s="629" t="s">
        <v>41</v>
      </c>
      <c r="B150" s="630">
        <v>0</v>
      </c>
      <c r="C150" s="630">
        <v>1</v>
      </c>
      <c r="D150" s="630">
        <v>2</v>
      </c>
      <c r="E150" s="630">
        <v>2</v>
      </c>
      <c r="F150" s="630">
        <v>3</v>
      </c>
      <c r="G150" s="654">
        <v>0</v>
      </c>
      <c r="H150" s="699">
        <v>0</v>
      </c>
      <c r="I150" s="700">
        <f t="shared" si="9"/>
        <v>8</v>
      </c>
      <c r="J150" s="671">
        <v>8</v>
      </c>
    </row>
    <row r="151" spans="1:10">
      <c r="A151" s="629" t="s">
        <v>42</v>
      </c>
      <c r="B151" s="630">
        <v>0</v>
      </c>
      <c r="C151" s="630">
        <v>0</v>
      </c>
      <c r="D151" s="630">
        <v>1</v>
      </c>
      <c r="E151" s="630">
        <v>0</v>
      </c>
      <c r="F151" s="630">
        <v>1</v>
      </c>
      <c r="G151" s="654">
        <v>0</v>
      </c>
      <c r="H151" s="699">
        <v>0</v>
      </c>
      <c r="I151" s="700">
        <f t="shared" si="9"/>
        <v>2</v>
      </c>
      <c r="J151" s="671">
        <v>2</v>
      </c>
    </row>
    <row r="152" spans="1:10">
      <c r="A152" s="629" t="s">
        <v>43</v>
      </c>
      <c r="B152" s="630">
        <v>0</v>
      </c>
      <c r="C152" s="630">
        <v>0</v>
      </c>
      <c r="D152" s="630">
        <v>0</v>
      </c>
      <c r="E152" s="630">
        <v>0</v>
      </c>
      <c r="F152" s="630">
        <v>1</v>
      </c>
      <c r="G152" s="654">
        <v>0</v>
      </c>
      <c r="H152" s="699">
        <v>0</v>
      </c>
      <c r="I152" s="700">
        <f t="shared" si="9"/>
        <v>1</v>
      </c>
      <c r="J152" s="671">
        <v>3</v>
      </c>
    </row>
    <row r="153" spans="1:10">
      <c r="A153" s="636" t="s">
        <v>0</v>
      </c>
      <c r="B153" s="699">
        <f>SUM(B136:B152)</f>
        <v>3</v>
      </c>
      <c r="C153" s="699">
        <f>SUM(C136:C152)</f>
        <v>22</v>
      </c>
      <c r="D153" s="699">
        <f t="shared" ref="D153:H153" si="10">SUM(D136:D152)</f>
        <v>35</v>
      </c>
      <c r="E153" s="699">
        <f t="shared" si="10"/>
        <v>41</v>
      </c>
      <c r="F153" s="699">
        <f t="shared" si="10"/>
        <v>31</v>
      </c>
      <c r="G153" s="699">
        <f t="shared" si="10"/>
        <v>9</v>
      </c>
      <c r="H153" s="699">
        <f t="shared" si="10"/>
        <v>3</v>
      </c>
      <c r="I153" s="700">
        <f>SUM(B153:H153)</f>
        <v>144</v>
      </c>
      <c r="J153" s="671">
        <f>SUM(J136:J152)</f>
        <v>147</v>
      </c>
    </row>
    <row r="154" spans="1:10">
      <c r="A154" s="688" t="s">
        <v>1</v>
      </c>
      <c r="B154" s="683">
        <f>B153/I153</f>
        <v>2.0833333333333332E-2</v>
      </c>
      <c r="C154" s="683">
        <f>C153/I153</f>
        <v>0.15277777777777779</v>
      </c>
      <c r="D154" s="683">
        <f>D153/I153</f>
        <v>0.24305555555555555</v>
      </c>
      <c r="E154" s="683">
        <f>E153/I153</f>
        <v>0.28472222222222221</v>
      </c>
      <c r="F154" s="683">
        <f>F153/I153</f>
        <v>0.21527777777777779</v>
      </c>
      <c r="G154" s="683">
        <f>G153/I153</f>
        <v>6.25E-2</v>
      </c>
      <c r="H154" s="701">
        <f>H153/I153</f>
        <v>2.0833333333333332E-2</v>
      </c>
      <c r="I154" s="682">
        <f>SUM(B154:H154)</f>
        <v>1</v>
      </c>
    </row>
    <row r="155" spans="1:10">
      <c r="F155" s="662"/>
      <c r="G155" s="662"/>
    </row>
    <row r="156" spans="1:10" ht="13.5" customHeight="1">
      <c r="A156" s="702"/>
      <c r="B156" s="662"/>
      <c r="C156" s="662"/>
      <c r="D156" s="703"/>
    </row>
    <row r="157" spans="1:10">
      <c r="A157" s="637"/>
    </row>
    <row r="158" spans="1:10">
      <c r="F158" s="630"/>
    </row>
  </sheetData>
  <mergeCells count="10">
    <mergeCell ref="A90:E90"/>
    <mergeCell ref="A112:J112"/>
    <mergeCell ref="A134:J134"/>
    <mergeCell ref="A45:E45"/>
    <mergeCell ref="A67:I67"/>
    <mergeCell ref="A1:J1"/>
    <mergeCell ref="A24:F24"/>
    <mergeCell ref="A2:E2"/>
    <mergeCell ref="B68:D68"/>
    <mergeCell ref="E68:G68"/>
  </mergeCells>
  <phoneticPr fontId="1" type="noConversion"/>
  <printOptions horizontalCentered="1" gridLines="1"/>
  <pageMargins left="0.75" right="0.75" top="1" bottom="1" header="0.5" footer="0.5"/>
  <pageSetup scale="64" orientation="landscape" r:id="rId1"/>
  <headerFooter alignWithMargins="0">
    <oddHeader>&amp;C&amp;"Arial,Bold"&amp;U&amp;Z&amp;F&amp;R&amp;"Arial Black,Regular"&amp;A</oddHeader>
    <oddFooter xml:space="preserve">&amp;C&amp;"Arial,Bold"&amp;9&amp;UPage &amp;P of &amp;N&amp;R&amp;"Arial,Bold"&amp;9&amp;U&amp;D </oddFooter>
  </headerFooter>
  <rowBreaks count="3" manualBreakCount="3">
    <brk id="44" max="9" man="1"/>
    <brk id="89" max="9" man="1"/>
    <brk id="1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R157"/>
  <sheetViews>
    <sheetView view="pageBreakPreview" topLeftCell="A124" zoomScaleNormal="100" zoomScaleSheetLayoutView="100" workbookViewId="0">
      <selection sqref="A1:J157"/>
    </sheetView>
  </sheetViews>
  <sheetFormatPr defaultRowHeight="12.75"/>
  <cols>
    <col min="1" max="1" width="22.85546875" style="706" customWidth="1"/>
    <col min="2" max="2" width="13.42578125" style="706" customWidth="1"/>
    <col min="3" max="3" width="14.28515625" style="706" customWidth="1"/>
    <col min="4" max="4" width="10.85546875" style="706" customWidth="1"/>
    <col min="5" max="5" width="14" style="706" customWidth="1"/>
    <col min="6" max="6" width="13.5703125" style="706" customWidth="1"/>
    <col min="7" max="7" width="12.28515625" style="706" customWidth="1"/>
    <col min="8" max="8" width="13.28515625" style="706" customWidth="1"/>
    <col min="9" max="9" width="9.7109375" style="706" customWidth="1"/>
    <col min="10" max="10" width="11.85546875" style="706" customWidth="1"/>
    <col min="11" max="11" width="12" style="706" customWidth="1"/>
    <col min="12" max="12" width="8.5703125" style="706" customWidth="1"/>
    <col min="13" max="16384" width="9.140625" style="706"/>
  </cols>
  <sheetData>
    <row r="1" spans="1:14" ht="15.75">
      <c r="A1" s="782" t="s">
        <v>65</v>
      </c>
      <c r="B1" s="783"/>
      <c r="C1" s="783"/>
      <c r="D1" s="783"/>
      <c r="E1" s="783"/>
      <c r="F1" s="783"/>
      <c r="G1" s="783"/>
      <c r="H1" s="783"/>
      <c r="I1" s="783"/>
      <c r="J1" s="784"/>
      <c r="K1" s="704"/>
      <c r="L1" s="705"/>
    </row>
    <row r="2" spans="1:14" ht="15.75">
      <c r="A2" s="704"/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</row>
    <row r="3" spans="1:14" ht="15">
      <c r="A3" s="779" t="s">
        <v>52</v>
      </c>
      <c r="B3" s="779"/>
      <c r="C3" s="779"/>
      <c r="D3" s="707"/>
      <c r="E3" s="708"/>
      <c r="F3" s="708"/>
      <c r="G3" s="708"/>
      <c r="H3" s="708"/>
      <c r="I3" s="708"/>
      <c r="J3" s="708"/>
      <c r="K3" s="708"/>
      <c r="L3" s="709"/>
    </row>
    <row r="4" spans="1:14">
      <c r="B4" s="710" t="s">
        <v>0</v>
      </c>
      <c r="C4" s="711" t="s">
        <v>73</v>
      </c>
      <c r="D4" s="712"/>
      <c r="E4" s="713"/>
      <c r="F4" s="713"/>
      <c r="G4" s="713"/>
      <c r="H4" s="714"/>
      <c r="M4" s="715"/>
      <c r="N4" s="715"/>
    </row>
    <row r="5" spans="1:14">
      <c r="A5" s="716" t="s">
        <v>27</v>
      </c>
      <c r="B5" s="717">
        <v>9</v>
      </c>
      <c r="C5" s="718">
        <v>35</v>
      </c>
      <c r="D5" s="719"/>
      <c r="E5" s="720"/>
      <c r="F5" s="720"/>
      <c r="G5" s="720"/>
      <c r="H5" s="721"/>
      <c r="M5" s="715"/>
      <c r="N5" s="715"/>
    </row>
    <row r="6" spans="1:14">
      <c r="A6" s="716" t="s">
        <v>28</v>
      </c>
      <c r="B6" s="717">
        <v>6</v>
      </c>
      <c r="C6" s="718">
        <v>22</v>
      </c>
      <c r="D6" s="719"/>
      <c r="E6" s="720"/>
      <c r="F6" s="720"/>
      <c r="G6" s="720"/>
      <c r="H6" s="721"/>
      <c r="M6" s="715"/>
      <c r="N6" s="715"/>
    </row>
    <row r="7" spans="1:14">
      <c r="A7" s="716" t="s">
        <v>29</v>
      </c>
      <c r="B7" s="717">
        <v>0</v>
      </c>
      <c r="C7" s="718">
        <v>7</v>
      </c>
      <c r="D7" s="719"/>
      <c r="E7" s="720"/>
      <c r="F7" s="720"/>
      <c r="G7" s="720"/>
      <c r="H7" s="721"/>
      <c r="M7" s="715"/>
      <c r="N7" s="715"/>
    </row>
    <row r="8" spans="1:14">
      <c r="A8" s="716" t="s">
        <v>30</v>
      </c>
      <c r="B8" s="717">
        <v>8</v>
      </c>
      <c r="C8" s="718">
        <v>49</v>
      </c>
      <c r="D8" s="719"/>
      <c r="E8" s="720"/>
      <c r="F8" s="720"/>
      <c r="G8" s="720"/>
      <c r="H8" s="721"/>
      <c r="M8" s="715"/>
      <c r="N8" s="715"/>
    </row>
    <row r="9" spans="1:14">
      <c r="A9" s="716" t="s">
        <v>31</v>
      </c>
      <c r="B9" s="717">
        <v>11</v>
      </c>
      <c r="C9" s="718">
        <v>39</v>
      </c>
      <c r="D9" s="719"/>
      <c r="E9" s="720"/>
      <c r="F9" s="720"/>
      <c r="G9" s="720"/>
      <c r="H9" s="721"/>
      <c r="M9" s="715"/>
      <c r="N9" s="715"/>
    </row>
    <row r="10" spans="1:14">
      <c r="A10" s="716" t="s">
        <v>32</v>
      </c>
      <c r="B10" s="717">
        <v>3</v>
      </c>
      <c r="C10" s="718">
        <v>37</v>
      </c>
      <c r="D10" s="719"/>
      <c r="E10" s="720"/>
      <c r="F10" s="720"/>
      <c r="G10" s="720"/>
      <c r="H10" s="721"/>
      <c r="M10" s="715"/>
      <c r="N10" s="722"/>
    </row>
    <row r="11" spans="1:14">
      <c r="A11" s="716" t="s">
        <v>33</v>
      </c>
      <c r="B11" s="717">
        <v>9</v>
      </c>
      <c r="C11" s="718">
        <v>18</v>
      </c>
      <c r="D11" s="719"/>
      <c r="E11" s="720"/>
      <c r="F11" s="720"/>
      <c r="G11" s="720"/>
      <c r="H11" s="721"/>
      <c r="M11" s="715"/>
      <c r="N11" s="715"/>
    </row>
    <row r="12" spans="1:14">
      <c r="A12" s="716" t="s">
        <v>34</v>
      </c>
      <c r="B12" s="717">
        <v>5</v>
      </c>
      <c r="C12" s="718">
        <v>26</v>
      </c>
      <c r="D12" s="719"/>
      <c r="E12" s="720"/>
      <c r="F12" s="720"/>
      <c r="G12" s="720"/>
      <c r="H12" s="721"/>
      <c r="M12" s="715"/>
      <c r="N12" s="715"/>
    </row>
    <row r="13" spans="1:14">
      <c r="A13" s="716" t="s">
        <v>35</v>
      </c>
      <c r="B13" s="717">
        <v>21</v>
      </c>
      <c r="C13" s="718">
        <v>21</v>
      </c>
      <c r="D13" s="719"/>
      <c r="E13" s="720"/>
      <c r="F13" s="720"/>
      <c r="G13" s="720"/>
      <c r="H13" s="721"/>
      <c r="M13" s="715"/>
      <c r="N13" s="715"/>
    </row>
    <row r="14" spans="1:14">
      <c r="A14" s="716" t="s">
        <v>36</v>
      </c>
      <c r="B14" s="717">
        <v>9</v>
      </c>
      <c r="C14" s="718">
        <v>69</v>
      </c>
      <c r="D14" s="719"/>
      <c r="E14" s="720"/>
      <c r="F14" s="720"/>
      <c r="G14" s="720"/>
      <c r="H14" s="721"/>
      <c r="M14" s="715"/>
      <c r="N14" s="715"/>
    </row>
    <row r="15" spans="1:14">
      <c r="A15" s="716" t="s">
        <v>37</v>
      </c>
      <c r="B15" s="717">
        <v>2</v>
      </c>
      <c r="C15" s="718">
        <v>31</v>
      </c>
      <c r="D15" s="719"/>
      <c r="E15" s="720"/>
      <c r="F15" s="720"/>
      <c r="G15" s="720"/>
      <c r="H15" s="721"/>
      <c r="M15" s="715"/>
      <c r="N15" s="715"/>
    </row>
    <row r="16" spans="1:14">
      <c r="A16" s="716" t="s">
        <v>38</v>
      </c>
      <c r="B16" s="717">
        <v>18</v>
      </c>
      <c r="C16" s="718">
        <v>26</v>
      </c>
      <c r="D16" s="719"/>
      <c r="E16" s="720"/>
      <c r="F16" s="720"/>
      <c r="G16" s="720"/>
      <c r="H16" s="721"/>
      <c r="M16" s="715"/>
      <c r="N16" s="715"/>
    </row>
    <row r="17" spans="1:14">
      <c r="A17" s="716" t="s">
        <v>39</v>
      </c>
      <c r="B17" s="717">
        <v>14</v>
      </c>
      <c r="C17" s="718">
        <v>31</v>
      </c>
      <c r="D17" s="719"/>
      <c r="E17" s="720"/>
      <c r="F17" s="720"/>
      <c r="G17" s="720"/>
      <c r="H17" s="721"/>
      <c r="M17" s="715"/>
      <c r="N17" s="715"/>
    </row>
    <row r="18" spans="1:14">
      <c r="A18" s="716" t="s">
        <v>40</v>
      </c>
      <c r="B18" s="717">
        <v>19</v>
      </c>
      <c r="C18" s="718">
        <v>88</v>
      </c>
      <c r="D18" s="719"/>
      <c r="E18" s="720"/>
      <c r="F18" s="720"/>
      <c r="G18" s="720"/>
      <c r="H18" s="721"/>
      <c r="M18" s="715"/>
      <c r="N18" s="715"/>
    </row>
    <row r="19" spans="1:14">
      <c r="A19" s="716" t="s">
        <v>41</v>
      </c>
      <c r="B19" s="717">
        <v>8</v>
      </c>
      <c r="C19" s="718">
        <v>39</v>
      </c>
      <c r="D19" s="719"/>
      <c r="E19" s="720"/>
      <c r="F19" s="720"/>
      <c r="G19" s="720"/>
      <c r="H19" s="721"/>
      <c r="M19" s="715"/>
      <c r="N19" s="715"/>
    </row>
    <row r="20" spans="1:14">
      <c r="A20" s="716" t="s">
        <v>42</v>
      </c>
      <c r="B20" s="717">
        <v>2</v>
      </c>
      <c r="C20" s="718">
        <v>20</v>
      </c>
      <c r="D20" s="719"/>
      <c r="E20" s="720"/>
      <c r="F20" s="720"/>
      <c r="G20" s="720"/>
      <c r="H20" s="721"/>
      <c r="M20" s="715"/>
      <c r="N20" s="715"/>
    </row>
    <row r="21" spans="1:14">
      <c r="A21" s="716" t="s">
        <v>43</v>
      </c>
      <c r="B21" s="717">
        <v>3</v>
      </c>
      <c r="C21" s="718">
        <v>6</v>
      </c>
      <c r="D21" s="719"/>
      <c r="E21" s="720"/>
      <c r="F21" s="720"/>
      <c r="G21" s="720"/>
      <c r="H21" s="721"/>
      <c r="M21" s="715"/>
      <c r="N21" s="715"/>
    </row>
    <row r="22" spans="1:14">
      <c r="A22" s="723" t="s">
        <v>0</v>
      </c>
      <c r="B22" s="710">
        <f>SUM(B5:B21)</f>
        <v>147</v>
      </c>
      <c r="C22" s="718">
        <f>SUM(C5:C21)</f>
        <v>564</v>
      </c>
      <c r="D22" s="719"/>
      <c r="E22" s="724"/>
      <c r="F22" s="724"/>
      <c r="G22" s="725"/>
      <c r="H22" s="726">
        <f t="shared" ref="H22" si="0">SUM(H5:H21)</f>
        <v>0</v>
      </c>
      <c r="M22" s="715"/>
      <c r="N22" s="715"/>
    </row>
    <row r="23" spans="1:14">
      <c r="A23" s="716" t="s">
        <v>1</v>
      </c>
      <c r="B23" s="727">
        <f>B22/C22</f>
        <v>0.26063829787234044</v>
      </c>
      <c r="C23" s="727"/>
      <c r="D23" s="728"/>
      <c r="E23" s="728"/>
      <c r="F23" s="728"/>
      <c r="G23" s="728"/>
      <c r="H23" s="728"/>
      <c r="I23" s="729"/>
      <c r="J23" s="730"/>
      <c r="K23" s="730"/>
      <c r="L23" s="730"/>
    </row>
    <row r="24" spans="1:14">
      <c r="A24" s="731"/>
      <c r="B24" s="731"/>
      <c r="C24" s="731"/>
      <c r="D24" s="731"/>
      <c r="E24" s="731"/>
      <c r="F24" s="731"/>
    </row>
    <row r="25" spans="1:14" ht="15">
      <c r="A25" s="780" t="s">
        <v>222</v>
      </c>
      <c r="B25" s="780"/>
      <c r="C25" s="780"/>
      <c r="D25" s="780"/>
      <c r="E25" s="780"/>
      <c r="F25" s="780"/>
      <c r="G25" s="780"/>
      <c r="H25" s="780"/>
    </row>
    <row r="26" spans="1:14">
      <c r="B26" s="732" t="s">
        <v>2</v>
      </c>
      <c r="C26" s="732" t="s">
        <v>3</v>
      </c>
      <c r="D26" s="732" t="s">
        <v>4</v>
      </c>
      <c r="E26" s="732" t="s">
        <v>5</v>
      </c>
      <c r="F26" s="732" t="s">
        <v>76</v>
      </c>
      <c r="G26" s="733" t="s">
        <v>0</v>
      </c>
      <c r="H26" s="734" t="s">
        <v>73</v>
      </c>
    </row>
    <row r="27" spans="1:14">
      <c r="A27" s="735" t="s">
        <v>27</v>
      </c>
      <c r="B27" s="715">
        <v>4</v>
      </c>
      <c r="C27" s="715">
        <v>2</v>
      </c>
      <c r="D27" s="715">
        <v>1</v>
      </c>
      <c r="E27" s="715">
        <v>2</v>
      </c>
      <c r="F27" s="715">
        <v>0</v>
      </c>
      <c r="G27" s="736">
        <f>SUM(B27:F27)</f>
        <v>9</v>
      </c>
      <c r="H27" s="711">
        <v>9</v>
      </c>
    </row>
    <row r="28" spans="1:14">
      <c r="A28" s="735" t="s">
        <v>28</v>
      </c>
      <c r="B28" s="715">
        <v>1</v>
      </c>
      <c r="C28" s="715">
        <v>4</v>
      </c>
      <c r="D28" s="715">
        <v>1</v>
      </c>
      <c r="E28" s="715">
        <v>0</v>
      </c>
      <c r="F28" s="715">
        <v>0</v>
      </c>
      <c r="G28" s="736">
        <f t="shared" ref="G28:G43" si="1">SUM(B28:F28)</f>
        <v>6</v>
      </c>
      <c r="H28" s="711">
        <v>6</v>
      </c>
    </row>
    <row r="29" spans="1:14">
      <c r="A29" s="735" t="s">
        <v>29</v>
      </c>
      <c r="B29" s="715">
        <v>0</v>
      </c>
      <c r="C29" s="715">
        <v>0</v>
      </c>
      <c r="D29" s="715">
        <v>0</v>
      </c>
      <c r="E29" s="715">
        <v>0</v>
      </c>
      <c r="F29" s="715">
        <v>0</v>
      </c>
      <c r="G29" s="736">
        <f t="shared" si="1"/>
        <v>0</v>
      </c>
      <c r="H29" s="711">
        <v>0</v>
      </c>
    </row>
    <row r="30" spans="1:14">
      <c r="A30" s="735" t="s">
        <v>30</v>
      </c>
      <c r="B30" s="715">
        <v>4</v>
      </c>
      <c r="C30" s="715">
        <v>1</v>
      </c>
      <c r="D30" s="715">
        <v>1</v>
      </c>
      <c r="E30" s="715">
        <v>2</v>
      </c>
      <c r="F30" s="715">
        <v>0</v>
      </c>
      <c r="G30" s="736">
        <f t="shared" si="1"/>
        <v>8</v>
      </c>
      <c r="H30" s="711">
        <v>8</v>
      </c>
    </row>
    <row r="31" spans="1:14">
      <c r="A31" s="735" t="s">
        <v>31</v>
      </c>
      <c r="B31" s="715">
        <v>0</v>
      </c>
      <c r="C31" s="715">
        <v>6</v>
      </c>
      <c r="D31" s="715">
        <v>0</v>
      </c>
      <c r="E31" s="715">
        <v>4</v>
      </c>
      <c r="F31" s="715">
        <v>0</v>
      </c>
      <c r="G31" s="736">
        <f t="shared" si="1"/>
        <v>10</v>
      </c>
      <c r="H31" s="711">
        <v>11</v>
      </c>
    </row>
    <row r="32" spans="1:14">
      <c r="A32" s="735" t="s">
        <v>32</v>
      </c>
      <c r="B32" s="715">
        <v>2</v>
      </c>
      <c r="C32" s="715">
        <v>1</v>
      </c>
      <c r="D32" s="715">
        <v>0</v>
      </c>
      <c r="E32" s="715">
        <v>0</v>
      </c>
      <c r="F32" s="715">
        <v>0</v>
      </c>
      <c r="G32" s="736">
        <f t="shared" si="1"/>
        <v>3</v>
      </c>
      <c r="H32" s="711">
        <v>3</v>
      </c>
    </row>
    <row r="33" spans="1:14">
      <c r="A33" s="735" t="s">
        <v>33</v>
      </c>
      <c r="B33" s="715">
        <v>1</v>
      </c>
      <c r="C33" s="715">
        <v>2</v>
      </c>
      <c r="D33" s="715">
        <v>1</v>
      </c>
      <c r="E33" s="715">
        <v>5</v>
      </c>
      <c r="F33" s="715">
        <v>0</v>
      </c>
      <c r="G33" s="736">
        <f t="shared" si="1"/>
        <v>9</v>
      </c>
      <c r="H33" s="711">
        <v>9</v>
      </c>
    </row>
    <row r="34" spans="1:14">
      <c r="A34" s="735" t="s">
        <v>34</v>
      </c>
      <c r="B34" s="715">
        <v>0</v>
      </c>
      <c r="C34" s="715">
        <v>3</v>
      </c>
      <c r="D34" s="715">
        <v>0</v>
      </c>
      <c r="E34" s="715">
        <v>2</v>
      </c>
      <c r="F34" s="715">
        <v>0</v>
      </c>
      <c r="G34" s="736">
        <f t="shared" si="1"/>
        <v>5</v>
      </c>
      <c r="H34" s="711">
        <v>5</v>
      </c>
    </row>
    <row r="35" spans="1:14">
      <c r="A35" s="735" t="s">
        <v>35</v>
      </c>
      <c r="B35" s="715">
        <v>1</v>
      </c>
      <c r="C35" s="715">
        <v>4</v>
      </c>
      <c r="D35" s="715">
        <v>10</v>
      </c>
      <c r="E35" s="715">
        <v>5</v>
      </c>
      <c r="F35" s="715">
        <v>1</v>
      </c>
      <c r="G35" s="736">
        <f t="shared" si="1"/>
        <v>21</v>
      </c>
      <c r="H35" s="711">
        <v>21</v>
      </c>
    </row>
    <row r="36" spans="1:14">
      <c r="A36" s="735" t="s">
        <v>36</v>
      </c>
      <c r="B36" s="715">
        <v>0</v>
      </c>
      <c r="C36" s="715">
        <v>4</v>
      </c>
      <c r="D36" s="715">
        <v>1</v>
      </c>
      <c r="E36" s="715">
        <v>4</v>
      </c>
      <c r="F36" s="715">
        <v>0</v>
      </c>
      <c r="G36" s="736">
        <f t="shared" si="1"/>
        <v>9</v>
      </c>
      <c r="H36" s="711">
        <v>9</v>
      </c>
    </row>
    <row r="37" spans="1:14">
      <c r="A37" s="735" t="s">
        <v>37</v>
      </c>
      <c r="B37" s="715">
        <v>0</v>
      </c>
      <c r="C37" s="715">
        <v>1</v>
      </c>
      <c r="D37" s="715">
        <v>1</v>
      </c>
      <c r="E37" s="715">
        <v>0</v>
      </c>
      <c r="F37" s="715">
        <v>0</v>
      </c>
      <c r="G37" s="736">
        <f t="shared" si="1"/>
        <v>2</v>
      </c>
      <c r="H37" s="711">
        <v>2</v>
      </c>
    </row>
    <row r="38" spans="1:14">
      <c r="A38" s="735" t="s">
        <v>38</v>
      </c>
      <c r="B38" s="715">
        <v>3</v>
      </c>
      <c r="C38" s="715">
        <v>7</v>
      </c>
      <c r="D38" s="715">
        <v>3</v>
      </c>
      <c r="E38" s="715">
        <v>4</v>
      </c>
      <c r="F38" s="715">
        <v>1</v>
      </c>
      <c r="G38" s="736">
        <f t="shared" si="1"/>
        <v>18</v>
      </c>
      <c r="H38" s="711">
        <v>18</v>
      </c>
    </row>
    <row r="39" spans="1:14">
      <c r="A39" s="735" t="s">
        <v>39</v>
      </c>
      <c r="B39" s="715">
        <v>4</v>
      </c>
      <c r="C39" s="715">
        <v>2</v>
      </c>
      <c r="D39" s="715">
        <v>0</v>
      </c>
      <c r="E39" s="715">
        <v>8</v>
      </c>
      <c r="F39" s="715">
        <v>0</v>
      </c>
      <c r="G39" s="736">
        <f t="shared" si="1"/>
        <v>14</v>
      </c>
      <c r="H39" s="711">
        <v>14</v>
      </c>
    </row>
    <row r="40" spans="1:14">
      <c r="A40" s="735" t="s">
        <v>40</v>
      </c>
      <c r="B40" s="715">
        <v>3</v>
      </c>
      <c r="C40" s="715">
        <v>8</v>
      </c>
      <c r="D40" s="715">
        <v>1</v>
      </c>
      <c r="E40" s="715">
        <v>6</v>
      </c>
      <c r="F40" s="715">
        <v>1</v>
      </c>
      <c r="G40" s="736">
        <f t="shared" si="1"/>
        <v>19</v>
      </c>
      <c r="H40" s="711">
        <v>19</v>
      </c>
    </row>
    <row r="41" spans="1:14">
      <c r="A41" s="735" t="s">
        <v>41</v>
      </c>
      <c r="B41" s="715">
        <v>0</v>
      </c>
      <c r="C41" s="715">
        <v>4</v>
      </c>
      <c r="D41" s="715">
        <v>0</v>
      </c>
      <c r="E41" s="715">
        <v>4</v>
      </c>
      <c r="F41" s="715">
        <v>0</v>
      </c>
      <c r="G41" s="736">
        <f t="shared" si="1"/>
        <v>8</v>
      </c>
      <c r="H41" s="711">
        <v>8</v>
      </c>
    </row>
    <row r="42" spans="1:14">
      <c r="A42" s="735" t="s">
        <v>42</v>
      </c>
      <c r="B42" s="715">
        <v>0</v>
      </c>
      <c r="C42" s="715">
        <v>1</v>
      </c>
      <c r="D42" s="715">
        <v>0</v>
      </c>
      <c r="E42" s="715">
        <v>1</v>
      </c>
      <c r="F42" s="715">
        <v>0</v>
      </c>
      <c r="G42" s="736">
        <f t="shared" si="1"/>
        <v>2</v>
      </c>
      <c r="H42" s="711">
        <v>2</v>
      </c>
    </row>
    <row r="43" spans="1:14">
      <c r="A43" s="735" t="s">
        <v>43</v>
      </c>
      <c r="B43" s="715">
        <v>0</v>
      </c>
      <c r="C43" s="715">
        <v>1</v>
      </c>
      <c r="D43" s="715">
        <v>1</v>
      </c>
      <c r="E43" s="715">
        <v>1</v>
      </c>
      <c r="F43" s="715">
        <v>0</v>
      </c>
      <c r="G43" s="736">
        <f t="shared" si="1"/>
        <v>3</v>
      </c>
      <c r="H43" s="711">
        <v>3</v>
      </c>
    </row>
    <row r="44" spans="1:14">
      <c r="A44" s="737" t="s">
        <v>0</v>
      </c>
      <c r="B44" s="736">
        <f t="shared" ref="B44:H44" si="2">SUM(B27:B43)</f>
        <v>23</v>
      </c>
      <c r="C44" s="736">
        <f t="shared" si="2"/>
        <v>51</v>
      </c>
      <c r="D44" s="736">
        <f t="shared" si="2"/>
        <v>21</v>
      </c>
      <c r="E44" s="736">
        <f t="shared" si="2"/>
        <v>48</v>
      </c>
      <c r="F44" s="736">
        <f t="shared" si="2"/>
        <v>3</v>
      </c>
      <c r="G44" s="736">
        <f t="shared" si="2"/>
        <v>146</v>
      </c>
      <c r="H44" s="738">
        <f t="shared" si="2"/>
        <v>147</v>
      </c>
      <c r="I44" s="715"/>
      <c r="J44" s="715"/>
      <c r="K44" s="715"/>
      <c r="L44" s="715"/>
      <c r="M44" s="715"/>
      <c r="N44" s="715"/>
    </row>
    <row r="45" spans="1:14">
      <c r="A45" s="735" t="s">
        <v>1</v>
      </c>
      <c r="B45" s="727">
        <f>B44/G44</f>
        <v>0.15753424657534246</v>
      </c>
      <c r="C45" s="727">
        <f>C44/G44</f>
        <v>0.34931506849315069</v>
      </c>
      <c r="D45" s="727">
        <f>D44/G44</f>
        <v>0.14383561643835616</v>
      </c>
      <c r="E45" s="727">
        <f>E44/G44</f>
        <v>0.32876712328767121</v>
      </c>
      <c r="F45" s="727">
        <f>F44/G44</f>
        <v>2.0547945205479451E-2</v>
      </c>
      <c r="G45" s="739"/>
      <c r="H45" s="727"/>
      <c r="I45" s="727"/>
      <c r="J45" s="727"/>
      <c r="K45" s="727"/>
      <c r="L45" s="727"/>
      <c r="M45" s="727"/>
      <c r="N45" s="727"/>
    </row>
    <row r="46" spans="1:14">
      <c r="A46" s="740"/>
      <c r="B46" s="740"/>
      <c r="C46" s="740"/>
      <c r="D46" s="740"/>
      <c r="E46" s="740"/>
      <c r="F46" s="740"/>
    </row>
    <row r="47" spans="1:14" ht="15">
      <c r="A47" s="781" t="s">
        <v>223</v>
      </c>
      <c r="B47" s="781"/>
      <c r="C47" s="781"/>
      <c r="D47" s="781"/>
      <c r="E47" s="781"/>
      <c r="F47" s="781"/>
      <c r="G47" s="741"/>
    </row>
    <row r="48" spans="1:14" ht="20.100000000000001" customHeight="1">
      <c r="A48" s="742"/>
      <c r="B48" s="743" t="s">
        <v>204</v>
      </c>
      <c r="C48" s="743" t="s">
        <v>205</v>
      </c>
      <c r="D48" s="743" t="s">
        <v>7</v>
      </c>
      <c r="E48" s="744" t="s">
        <v>0</v>
      </c>
      <c r="F48" s="734" t="s">
        <v>73</v>
      </c>
    </row>
    <row r="49" spans="1:6">
      <c r="A49" s="735" t="s">
        <v>27</v>
      </c>
      <c r="B49" s="715">
        <v>6</v>
      </c>
      <c r="C49" s="715">
        <v>3</v>
      </c>
      <c r="D49" s="715">
        <v>0</v>
      </c>
      <c r="E49" s="745">
        <f>SUM(B49:D49)</f>
        <v>9</v>
      </c>
      <c r="F49" s="711">
        <v>9</v>
      </c>
    </row>
    <row r="50" spans="1:6">
      <c r="A50" s="735" t="s">
        <v>28</v>
      </c>
      <c r="B50" s="715">
        <v>2</v>
      </c>
      <c r="C50" s="715">
        <v>4</v>
      </c>
      <c r="D50" s="715">
        <v>0</v>
      </c>
      <c r="E50" s="745">
        <f>SUM(B50:D50)</f>
        <v>6</v>
      </c>
      <c r="F50" s="711">
        <v>6</v>
      </c>
    </row>
    <row r="51" spans="1:6">
      <c r="A51" s="735" t="s">
        <v>29</v>
      </c>
      <c r="B51" s="715">
        <v>0</v>
      </c>
      <c r="C51" s="715">
        <v>0</v>
      </c>
      <c r="D51" s="715">
        <v>0</v>
      </c>
      <c r="E51" s="715">
        <v>0</v>
      </c>
      <c r="F51" s="711">
        <v>0</v>
      </c>
    </row>
    <row r="52" spans="1:6">
      <c r="A52" s="735" t="s">
        <v>30</v>
      </c>
      <c r="B52" s="715">
        <v>5</v>
      </c>
      <c r="C52" s="715">
        <v>1</v>
      </c>
      <c r="D52" s="715">
        <v>2</v>
      </c>
      <c r="E52" s="745">
        <f t="shared" ref="E52:E65" si="3">SUM(B52:D52)</f>
        <v>8</v>
      </c>
      <c r="F52" s="711">
        <v>8</v>
      </c>
    </row>
    <row r="53" spans="1:6">
      <c r="A53" s="735" t="s">
        <v>31</v>
      </c>
      <c r="B53" s="715">
        <v>2</v>
      </c>
      <c r="C53" s="715">
        <v>9</v>
      </c>
      <c r="D53" s="715">
        <v>0</v>
      </c>
      <c r="E53" s="745">
        <f t="shared" si="3"/>
        <v>11</v>
      </c>
      <c r="F53" s="711">
        <v>11</v>
      </c>
    </row>
    <row r="54" spans="1:6">
      <c r="A54" s="735" t="s">
        <v>32</v>
      </c>
      <c r="B54" s="715">
        <v>2</v>
      </c>
      <c r="C54" s="715">
        <v>1</v>
      </c>
      <c r="D54" s="715">
        <v>0</v>
      </c>
      <c r="E54" s="745">
        <f t="shared" si="3"/>
        <v>3</v>
      </c>
      <c r="F54" s="711">
        <v>3</v>
      </c>
    </row>
    <row r="55" spans="1:6">
      <c r="A55" s="735" t="s">
        <v>33</v>
      </c>
      <c r="B55" s="715">
        <v>2</v>
      </c>
      <c r="C55" s="715">
        <v>5</v>
      </c>
      <c r="D55" s="715">
        <v>2</v>
      </c>
      <c r="E55" s="745">
        <f t="shared" si="3"/>
        <v>9</v>
      </c>
      <c r="F55" s="711">
        <v>9</v>
      </c>
    </row>
    <row r="56" spans="1:6">
      <c r="A56" s="735" t="s">
        <v>34</v>
      </c>
      <c r="B56" s="715">
        <v>2</v>
      </c>
      <c r="C56" s="715">
        <v>1</v>
      </c>
      <c r="D56" s="715">
        <v>2</v>
      </c>
      <c r="E56" s="745">
        <f t="shared" si="3"/>
        <v>5</v>
      </c>
      <c r="F56" s="711">
        <v>5</v>
      </c>
    </row>
    <row r="57" spans="1:6">
      <c r="A57" s="735" t="s">
        <v>35</v>
      </c>
      <c r="B57" s="715">
        <v>5</v>
      </c>
      <c r="C57" s="715">
        <v>15</v>
      </c>
      <c r="D57" s="715">
        <v>1</v>
      </c>
      <c r="E57" s="745">
        <f t="shared" si="3"/>
        <v>21</v>
      </c>
      <c r="F57" s="711">
        <v>21</v>
      </c>
    </row>
    <row r="58" spans="1:6">
      <c r="A58" s="735" t="s">
        <v>36</v>
      </c>
      <c r="B58" s="715">
        <v>2</v>
      </c>
      <c r="C58" s="715">
        <v>2</v>
      </c>
      <c r="D58" s="715">
        <v>2</v>
      </c>
      <c r="E58" s="745">
        <f t="shared" si="3"/>
        <v>6</v>
      </c>
      <c r="F58" s="711">
        <v>9</v>
      </c>
    </row>
    <row r="59" spans="1:6">
      <c r="A59" s="735" t="s">
        <v>37</v>
      </c>
      <c r="B59" s="715">
        <v>0</v>
      </c>
      <c r="C59" s="715">
        <v>2</v>
      </c>
      <c r="D59" s="715">
        <v>0</v>
      </c>
      <c r="E59" s="745">
        <f t="shared" si="3"/>
        <v>2</v>
      </c>
      <c r="F59" s="711">
        <v>2</v>
      </c>
    </row>
    <row r="60" spans="1:6">
      <c r="A60" s="735" t="s">
        <v>38</v>
      </c>
      <c r="B60" s="715">
        <v>8</v>
      </c>
      <c r="C60" s="715">
        <v>8</v>
      </c>
      <c r="D60" s="715">
        <v>0</v>
      </c>
      <c r="E60" s="745">
        <f t="shared" si="3"/>
        <v>16</v>
      </c>
      <c r="F60" s="711">
        <v>18</v>
      </c>
    </row>
    <row r="61" spans="1:6">
      <c r="A61" s="735" t="s">
        <v>39</v>
      </c>
      <c r="B61" s="715">
        <v>6</v>
      </c>
      <c r="C61" s="715">
        <v>5</v>
      </c>
      <c r="D61" s="715">
        <v>3</v>
      </c>
      <c r="E61" s="745">
        <f t="shared" si="3"/>
        <v>14</v>
      </c>
      <c r="F61" s="711">
        <v>14</v>
      </c>
    </row>
    <row r="62" spans="1:6">
      <c r="A62" s="735" t="s">
        <v>40</v>
      </c>
      <c r="B62" s="715">
        <v>8</v>
      </c>
      <c r="C62" s="715">
        <v>10</v>
      </c>
      <c r="D62" s="715">
        <v>1</v>
      </c>
      <c r="E62" s="745">
        <f t="shared" si="3"/>
        <v>19</v>
      </c>
      <c r="F62" s="711">
        <v>19</v>
      </c>
    </row>
    <row r="63" spans="1:6">
      <c r="A63" s="735" t="s">
        <v>41</v>
      </c>
      <c r="B63" s="715">
        <v>5</v>
      </c>
      <c r="C63" s="715">
        <v>2</v>
      </c>
      <c r="D63" s="715">
        <v>1</v>
      </c>
      <c r="E63" s="745">
        <f t="shared" si="3"/>
        <v>8</v>
      </c>
      <c r="F63" s="711">
        <v>8</v>
      </c>
    </row>
    <row r="64" spans="1:6">
      <c r="A64" s="735" t="s">
        <v>42</v>
      </c>
      <c r="B64" s="715">
        <v>1</v>
      </c>
      <c r="C64" s="715">
        <v>1</v>
      </c>
      <c r="D64" s="715">
        <v>0</v>
      </c>
      <c r="E64" s="745">
        <f t="shared" si="3"/>
        <v>2</v>
      </c>
      <c r="F64" s="711">
        <v>2</v>
      </c>
    </row>
    <row r="65" spans="1:18">
      <c r="A65" s="735" t="s">
        <v>43</v>
      </c>
      <c r="B65" s="715">
        <v>3</v>
      </c>
      <c r="C65" s="715">
        <v>0</v>
      </c>
      <c r="D65" s="715">
        <v>0</v>
      </c>
      <c r="E65" s="745">
        <f t="shared" si="3"/>
        <v>3</v>
      </c>
      <c r="F65" s="711">
        <v>3</v>
      </c>
    </row>
    <row r="66" spans="1:18">
      <c r="A66" s="737" t="s">
        <v>0</v>
      </c>
      <c r="B66" s="736">
        <f t="shared" ref="B66:D66" si="4">SUM(B49:B65)</f>
        <v>59</v>
      </c>
      <c r="C66" s="736">
        <f t="shared" si="4"/>
        <v>69</v>
      </c>
      <c r="D66" s="736">
        <f t="shared" si="4"/>
        <v>14</v>
      </c>
      <c r="E66" s="745">
        <f>SUM(E49:E65)</f>
        <v>142</v>
      </c>
      <c r="F66" s="738">
        <f>SUM(F49:F65)</f>
        <v>147</v>
      </c>
      <c r="H66" s="715"/>
      <c r="I66" s="715"/>
      <c r="J66" s="715"/>
      <c r="K66" s="715"/>
    </row>
    <row r="67" spans="1:18">
      <c r="A67" s="735" t="s">
        <v>1</v>
      </c>
      <c r="B67" s="727">
        <f>B66/E66</f>
        <v>0.41549295774647887</v>
      </c>
      <c r="C67" s="727">
        <f>C66/E66</f>
        <v>0.4859154929577465</v>
      </c>
      <c r="D67" s="727">
        <f>D66/E66</f>
        <v>9.8591549295774641E-2</v>
      </c>
      <c r="E67" s="727"/>
      <c r="F67" s="727"/>
      <c r="G67" s="727"/>
      <c r="H67" s="727"/>
      <c r="I67" s="727"/>
      <c r="J67" s="727"/>
      <c r="K67" s="727"/>
    </row>
    <row r="68" spans="1:18" ht="12.75" customHeight="1">
      <c r="A68" s="746" t="s">
        <v>130</v>
      </c>
      <c r="B68" s="747"/>
      <c r="C68" s="747"/>
      <c r="D68" s="747"/>
      <c r="E68" s="747"/>
      <c r="F68" s="748"/>
      <c r="G68" s="748"/>
      <c r="H68" s="748"/>
      <c r="I68" s="748"/>
      <c r="K68" s="749"/>
      <c r="L68" s="749"/>
      <c r="M68" s="749"/>
      <c r="N68" s="749"/>
      <c r="O68" s="749"/>
      <c r="P68" s="749"/>
      <c r="Q68" s="749"/>
      <c r="R68" s="749"/>
    </row>
    <row r="69" spans="1:18" ht="15.75">
      <c r="A69" s="750" t="s">
        <v>131</v>
      </c>
      <c r="B69" s="747"/>
      <c r="C69" s="747"/>
      <c r="D69" s="747"/>
      <c r="E69" s="747"/>
      <c r="F69" s="748"/>
      <c r="G69" s="748"/>
      <c r="H69" s="748"/>
      <c r="I69" s="748"/>
      <c r="J69" s="749"/>
      <c r="K69" s="749"/>
      <c r="L69" s="749"/>
      <c r="M69" s="749"/>
      <c r="N69" s="749"/>
      <c r="O69" s="749"/>
      <c r="P69" s="749"/>
      <c r="Q69" s="749"/>
      <c r="R69" s="749"/>
    </row>
    <row r="70" spans="1:18" ht="13.5">
      <c r="A70" s="751"/>
    </row>
    <row r="71" spans="1:18" ht="15">
      <c r="A71" s="781" t="s">
        <v>143</v>
      </c>
      <c r="B71" s="781"/>
      <c r="C71" s="781"/>
      <c r="D71" s="781"/>
      <c r="E71" s="781"/>
      <c r="F71" s="781"/>
      <c r="G71" s="781"/>
      <c r="H71" s="781"/>
      <c r="I71" s="781"/>
      <c r="J71" s="781"/>
    </row>
    <row r="72" spans="1:18" ht="30" customHeight="1">
      <c r="B72" s="752" t="s">
        <v>132</v>
      </c>
      <c r="C72" s="752" t="s">
        <v>133</v>
      </c>
      <c r="D72" s="753" t="s">
        <v>13</v>
      </c>
      <c r="E72" s="752" t="s">
        <v>134</v>
      </c>
      <c r="F72" s="752" t="s">
        <v>136</v>
      </c>
      <c r="G72" s="752" t="s">
        <v>135</v>
      </c>
      <c r="H72" s="752" t="s">
        <v>138</v>
      </c>
      <c r="I72" s="754" t="s">
        <v>13</v>
      </c>
      <c r="J72" s="755" t="s">
        <v>0</v>
      </c>
    </row>
    <row r="73" spans="1:18">
      <c r="A73" s="735" t="s">
        <v>27</v>
      </c>
      <c r="B73" s="715">
        <v>3</v>
      </c>
      <c r="C73" s="715">
        <v>1</v>
      </c>
      <c r="D73" s="756">
        <f>SUM(B73:C73)</f>
        <v>4</v>
      </c>
      <c r="E73" s="715">
        <v>6</v>
      </c>
      <c r="F73" s="715">
        <v>2</v>
      </c>
      <c r="G73" s="715">
        <v>0</v>
      </c>
      <c r="H73" s="715">
        <v>5</v>
      </c>
      <c r="I73" s="756">
        <f>SUM(E73:H73)</f>
        <v>13</v>
      </c>
      <c r="J73" s="736">
        <f>SUM(D73, I73)</f>
        <v>17</v>
      </c>
    </row>
    <row r="74" spans="1:18">
      <c r="A74" s="735" t="s">
        <v>28</v>
      </c>
      <c r="B74" s="715">
        <v>3</v>
      </c>
      <c r="C74" s="715">
        <v>2</v>
      </c>
      <c r="D74" s="756">
        <f t="shared" ref="D74:D90" si="5">SUM(B74:C74)</f>
        <v>5</v>
      </c>
      <c r="E74" s="715">
        <v>3</v>
      </c>
      <c r="F74" s="715">
        <v>1</v>
      </c>
      <c r="G74" s="715">
        <v>2</v>
      </c>
      <c r="H74" s="715">
        <v>3</v>
      </c>
      <c r="I74" s="756">
        <f t="shared" ref="I74:I89" si="6">SUM(E74:H74)</f>
        <v>9</v>
      </c>
      <c r="J74" s="736">
        <f t="shared" ref="J74:J90" si="7">SUM(D74, I74)</f>
        <v>14</v>
      </c>
    </row>
    <row r="75" spans="1:18">
      <c r="A75" s="735" t="s">
        <v>29</v>
      </c>
      <c r="B75" s="715">
        <v>0</v>
      </c>
      <c r="C75" s="715">
        <v>0</v>
      </c>
      <c r="D75" s="756">
        <f t="shared" si="5"/>
        <v>0</v>
      </c>
      <c r="E75" s="715">
        <v>0</v>
      </c>
      <c r="F75" s="715">
        <v>0</v>
      </c>
      <c r="G75" s="715">
        <v>0</v>
      </c>
      <c r="H75" s="715">
        <v>0</v>
      </c>
      <c r="I75" s="756">
        <f t="shared" si="6"/>
        <v>0</v>
      </c>
      <c r="J75" s="736">
        <f t="shared" si="7"/>
        <v>0</v>
      </c>
    </row>
    <row r="76" spans="1:18">
      <c r="A76" s="735" t="s">
        <v>30</v>
      </c>
      <c r="B76" s="715">
        <v>2</v>
      </c>
      <c r="C76" s="715">
        <v>1</v>
      </c>
      <c r="D76" s="756">
        <f t="shared" si="5"/>
        <v>3</v>
      </c>
      <c r="E76" s="715">
        <v>7</v>
      </c>
      <c r="F76" s="715">
        <v>5</v>
      </c>
      <c r="G76" s="715">
        <v>1</v>
      </c>
      <c r="H76" s="715">
        <v>8</v>
      </c>
      <c r="I76" s="756">
        <f t="shared" si="6"/>
        <v>21</v>
      </c>
      <c r="J76" s="736">
        <f t="shared" si="7"/>
        <v>24</v>
      </c>
    </row>
    <row r="77" spans="1:18">
      <c r="A77" s="735" t="s">
        <v>31</v>
      </c>
      <c r="B77" s="715">
        <v>5</v>
      </c>
      <c r="C77" s="715">
        <v>5</v>
      </c>
      <c r="D77" s="756">
        <f t="shared" si="5"/>
        <v>10</v>
      </c>
      <c r="E77" s="715">
        <v>6</v>
      </c>
      <c r="F77" s="715">
        <v>1</v>
      </c>
      <c r="G77" s="715">
        <v>1</v>
      </c>
      <c r="H77" s="715">
        <v>6</v>
      </c>
      <c r="I77" s="756">
        <f t="shared" si="6"/>
        <v>14</v>
      </c>
      <c r="J77" s="736">
        <f t="shared" si="7"/>
        <v>24</v>
      </c>
    </row>
    <row r="78" spans="1:18">
      <c r="A78" s="735" t="s">
        <v>32</v>
      </c>
      <c r="B78" s="715">
        <v>1</v>
      </c>
      <c r="C78" s="715">
        <v>1</v>
      </c>
      <c r="D78" s="756">
        <f t="shared" si="5"/>
        <v>2</v>
      </c>
      <c r="E78" s="715">
        <v>2</v>
      </c>
      <c r="F78" s="715">
        <v>1</v>
      </c>
      <c r="G78" s="715">
        <v>0</v>
      </c>
      <c r="H78" s="715">
        <v>1</v>
      </c>
      <c r="I78" s="756">
        <f t="shared" si="6"/>
        <v>4</v>
      </c>
      <c r="J78" s="736">
        <f t="shared" si="7"/>
        <v>6</v>
      </c>
    </row>
    <row r="79" spans="1:18">
      <c r="A79" s="735" t="s">
        <v>33</v>
      </c>
      <c r="B79" s="715">
        <v>5</v>
      </c>
      <c r="C79" s="715">
        <v>4</v>
      </c>
      <c r="D79" s="756">
        <f t="shared" si="5"/>
        <v>9</v>
      </c>
      <c r="E79" s="715">
        <v>6</v>
      </c>
      <c r="F79" s="715">
        <v>2</v>
      </c>
      <c r="G79" s="715">
        <v>5</v>
      </c>
      <c r="H79" s="715">
        <v>7</v>
      </c>
      <c r="I79" s="756">
        <f t="shared" si="6"/>
        <v>20</v>
      </c>
      <c r="J79" s="736">
        <f t="shared" si="7"/>
        <v>29</v>
      </c>
    </row>
    <row r="80" spans="1:18">
      <c r="A80" s="735" t="s">
        <v>34</v>
      </c>
      <c r="B80" s="715">
        <v>2</v>
      </c>
      <c r="C80" s="715">
        <v>2</v>
      </c>
      <c r="D80" s="756">
        <f t="shared" si="5"/>
        <v>4</v>
      </c>
      <c r="E80" s="715">
        <v>3</v>
      </c>
      <c r="F80" s="715">
        <v>0</v>
      </c>
      <c r="G80" s="715">
        <v>0</v>
      </c>
      <c r="H80" s="715">
        <v>3</v>
      </c>
      <c r="I80" s="756">
        <f t="shared" si="6"/>
        <v>6</v>
      </c>
      <c r="J80" s="736">
        <f t="shared" si="7"/>
        <v>10</v>
      </c>
    </row>
    <row r="81" spans="1:10">
      <c r="A81" s="735" t="s">
        <v>35</v>
      </c>
      <c r="B81" s="715">
        <v>15</v>
      </c>
      <c r="C81" s="715">
        <v>13</v>
      </c>
      <c r="D81" s="756">
        <f t="shared" si="5"/>
        <v>28</v>
      </c>
      <c r="E81" s="715">
        <v>7</v>
      </c>
      <c r="F81" s="715">
        <v>1</v>
      </c>
      <c r="G81" s="715">
        <v>0</v>
      </c>
      <c r="H81" s="715">
        <v>7</v>
      </c>
      <c r="I81" s="756">
        <f t="shared" si="6"/>
        <v>15</v>
      </c>
      <c r="J81" s="736">
        <f t="shared" si="7"/>
        <v>43</v>
      </c>
    </row>
    <row r="82" spans="1:10">
      <c r="A82" s="735" t="s">
        <v>36</v>
      </c>
      <c r="B82" s="715">
        <v>3</v>
      </c>
      <c r="C82" s="715">
        <v>2</v>
      </c>
      <c r="D82" s="756">
        <f t="shared" si="5"/>
        <v>5</v>
      </c>
      <c r="E82" s="715">
        <v>5</v>
      </c>
      <c r="F82" s="715">
        <v>2</v>
      </c>
      <c r="G82" s="715">
        <v>0</v>
      </c>
      <c r="H82" s="715">
        <v>5</v>
      </c>
      <c r="I82" s="756">
        <f t="shared" si="6"/>
        <v>12</v>
      </c>
      <c r="J82" s="736">
        <f t="shared" si="7"/>
        <v>17</v>
      </c>
    </row>
    <row r="83" spans="1:10">
      <c r="A83" s="735" t="s">
        <v>37</v>
      </c>
      <c r="B83" s="715">
        <v>1</v>
      </c>
      <c r="C83" s="715">
        <v>1</v>
      </c>
      <c r="D83" s="756">
        <f t="shared" si="5"/>
        <v>2</v>
      </c>
      <c r="E83" s="715">
        <v>1</v>
      </c>
      <c r="F83" s="715">
        <v>0</v>
      </c>
      <c r="G83" s="715">
        <v>1</v>
      </c>
      <c r="H83" s="715">
        <v>1</v>
      </c>
      <c r="I83" s="756">
        <f t="shared" si="6"/>
        <v>3</v>
      </c>
      <c r="J83" s="736">
        <f t="shared" si="7"/>
        <v>5</v>
      </c>
    </row>
    <row r="84" spans="1:10">
      <c r="A84" s="735" t="s">
        <v>38</v>
      </c>
      <c r="B84" s="715">
        <v>5</v>
      </c>
      <c r="C84" s="715">
        <v>4</v>
      </c>
      <c r="D84" s="756">
        <f t="shared" si="5"/>
        <v>9</v>
      </c>
      <c r="E84" s="715">
        <v>13</v>
      </c>
      <c r="F84" s="715">
        <v>0</v>
      </c>
      <c r="G84" s="715">
        <v>1</v>
      </c>
      <c r="H84" s="715">
        <v>10</v>
      </c>
      <c r="I84" s="756">
        <f t="shared" si="6"/>
        <v>24</v>
      </c>
      <c r="J84" s="736">
        <f t="shared" si="7"/>
        <v>33</v>
      </c>
    </row>
    <row r="85" spans="1:10">
      <c r="A85" s="735" t="s">
        <v>39</v>
      </c>
      <c r="B85" s="715">
        <v>4</v>
      </c>
      <c r="C85" s="715">
        <v>3</v>
      </c>
      <c r="D85" s="756">
        <f t="shared" si="5"/>
        <v>7</v>
      </c>
      <c r="E85" s="715">
        <v>10</v>
      </c>
      <c r="F85" s="715">
        <v>4</v>
      </c>
      <c r="G85" s="715">
        <v>5</v>
      </c>
      <c r="H85" s="715">
        <v>10</v>
      </c>
      <c r="I85" s="756">
        <f t="shared" si="6"/>
        <v>29</v>
      </c>
      <c r="J85" s="736">
        <f t="shared" si="7"/>
        <v>36</v>
      </c>
    </row>
    <row r="86" spans="1:10">
      <c r="A86" s="735" t="s">
        <v>40</v>
      </c>
      <c r="B86" s="715">
        <v>11</v>
      </c>
      <c r="C86" s="715">
        <v>5</v>
      </c>
      <c r="D86" s="756">
        <f t="shared" si="5"/>
        <v>16</v>
      </c>
      <c r="E86" s="715">
        <v>9</v>
      </c>
      <c r="F86" s="715">
        <v>7</v>
      </c>
      <c r="G86" s="715">
        <v>1</v>
      </c>
      <c r="H86" s="715">
        <v>9</v>
      </c>
      <c r="I86" s="756">
        <f t="shared" si="6"/>
        <v>26</v>
      </c>
      <c r="J86" s="736">
        <f t="shared" si="7"/>
        <v>42</v>
      </c>
    </row>
    <row r="87" spans="1:10">
      <c r="A87" s="735" t="s">
        <v>41</v>
      </c>
      <c r="B87" s="715">
        <v>1</v>
      </c>
      <c r="C87" s="715">
        <v>1</v>
      </c>
      <c r="D87" s="756">
        <f t="shared" si="5"/>
        <v>2</v>
      </c>
      <c r="E87" s="715">
        <v>7</v>
      </c>
      <c r="F87" s="715">
        <v>3</v>
      </c>
      <c r="G87" s="715">
        <v>2</v>
      </c>
      <c r="H87" s="715">
        <v>7</v>
      </c>
      <c r="I87" s="756">
        <f t="shared" si="6"/>
        <v>19</v>
      </c>
      <c r="J87" s="736">
        <f t="shared" si="7"/>
        <v>21</v>
      </c>
    </row>
    <row r="88" spans="1:10">
      <c r="A88" s="735" t="s">
        <v>42</v>
      </c>
      <c r="B88" s="715">
        <v>1</v>
      </c>
      <c r="C88" s="715">
        <v>0</v>
      </c>
      <c r="D88" s="756">
        <f t="shared" si="5"/>
        <v>1</v>
      </c>
      <c r="E88" s="715">
        <v>1</v>
      </c>
      <c r="F88" s="715">
        <v>1</v>
      </c>
      <c r="G88" s="715">
        <v>0</v>
      </c>
      <c r="H88" s="715">
        <v>1</v>
      </c>
      <c r="I88" s="756">
        <f t="shared" si="6"/>
        <v>3</v>
      </c>
      <c r="J88" s="736">
        <f t="shared" si="7"/>
        <v>4</v>
      </c>
    </row>
    <row r="89" spans="1:10">
      <c r="A89" s="735" t="s">
        <v>43</v>
      </c>
      <c r="B89" s="715">
        <v>0</v>
      </c>
      <c r="C89" s="715">
        <v>0</v>
      </c>
      <c r="D89" s="756">
        <f t="shared" si="5"/>
        <v>0</v>
      </c>
      <c r="E89" s="715">
        <v>3</v>
      </c>
      <c r="F89" s="715">
        <v>3</v>
      </c>
      <c r="G89" s="715">
        <v>1</v>
      </c>
      <c r="H89" s="715">
        <v>1</v>
      </c>
      <c r="I89" s="756">
        <f t="shared" si="6"/>
        <v>8</v>
      </c>
      <c r="J89" s="736">
        <f t="shared" si="7"/>
        <v>8</v>
      </c>
    </row>
    <row r="90" spans="1:10">
      <c r="A90" s="737" t="s">
        <v>0</v>
      </c>
      <c r="B90" s="736">
        <f>SUM(B73:B89)</f>
        <v>62</v>
      </c>
      <c r="C90" s="736">
        <f t="shared" ref="C90" si="8">SUM(C73:C89)</f>
        <v>45</v>
      </c>
      <c r="D90" s="757">
        <f t="shared" si="5"/>
        <v>107</v>
      </c>
      <c r="E90" s="736">
        <f>SUM(E73:E89)</f>
        <v>89</v>
      </c>
      <c r="F90" s="736">
        <f>SUM(F73:F89)</f>
        <v>33</v>
      </c>
      <c r="G90" s="736">
        <f>SUM(G73:G89)</f>
        <v>20</v>
      </c>
      <c r="H90" s="736">
        <f>SUM(H73:H89)</f>
        <v>84</v>
      </c>
      <c r="I90" s="738">
        <f>SUM(E90:H90)</f>
        <v>226</v>
      </c>
      <c r="J90" s="736">
        <f t="shared" si="7"/>
        <v>333</v>
      </c>
    </row>
    <row r="91" spans="1:10">
      <c r="A91" s="735" t="s">
        <v>1</v>
      </c>
      <c r="B91" s="758">
        <f>B90/D90</f>
        <v>0.57943925233644855</v>
      </c>
      <c r="C91" s="758">
        <f>C90/D90</f>
        <v>0.42056074766355139</v>
      </c>
      <c r="D91" s="715"/>
      <c r="E91" s="758">
        <f>E90/I90</f>
        <v>0.39380530973451328</v>
      </c>
      <c r="F91" s="758">
        <f>F90/I90</f>
        <v>0.14601769911504425</v>
      </c>
      <c r="G91" s="758">
        <f>G90/I90</f>
        <v>8.8495575221238937E-2</v>
      </c>
      <c r="H91" s="758">
        <f>H90/I90</f>
        <v>0.37168141592920356</v>
      </c>
    </row>
    <row r="93" spans="1:10" ht="15">
      <c r="A93" s="781" t="s">
        <v>142</v>
      </c>
      <c r="B93" s="781"/>
      <c r="C93" s="781"/>
      <c r="D93" s="781"/>
      <c r="E93" s="781"/>
      <c r="F93" s="781"/>
      <c r="G93" s="781"/>
      <c r="H93" s="781"/>
      <c r="I93" s="707"/>
    </row>
    <row r="94" spans="1:10" ht="25.5">
      <c r="B94" s="752" t="s">
        <v>137</v>
      </c>
      <c r="C94" s="752" t="s">
        <v>139</v>
      </c>
      <c r="D94" s="759" t="s">
        <v>13</v>
      </c>
      <c r="E94" s="752" t="s">
        <v>159</v>
      </c>
      <c r="F94" s="752" t="s">
        <v>160</v>
      </c>
      <c r="G94" s="760" t="s">
        <v>13</v>
      </c>
      <c r="H94" s="761" t="s">
        <v>0</v>
      </c>
    </row>
    <row r="95" spans="1:10">
      <c r="A95" s="735" t="s">
        <v>27</v>
      </c>
      <c r="B95" s="715">
        <v>6</v>
      </c>
      <c r="C95" s="715">
        <v>4</v>
      </c>
      <c r="D95" s="756">
        <f>SUM(B95:C95)</f>
        <v>10</v>
      </c>
      <c r="E95" s="715">
        <v>4</v>
      </c>
      <c r="F95" s="715">
        <v>1</v>
      </c>
      <c r="G95" s="756">
        <f>SUM(E95:F95)</f>
        <v>5</v>
      </c>
      <c r="H95" s="736">
        <f>D95+G95</f>
        <v>15</v>
      </c>
      <c r="I95" s="715"/>
    </row>
    <row r="96" spans="1:10">
      <c r="A96" s="735" t="s">
        <v>28</v>
      </c>
      <c r="B96" s="715">
        <v>2</v>
      </c>
      <c r="C96" s="715">
        <v>0</v>
      </c>
      <c r="D96" s="756">
        <f t="shared" ref="D96:D112" si="9">SUM(B96:C96)</f>
        <v>2</v>
      </c>
      <c r="E96" s="715">
        <v>0</v>
      </c>
      <c r="F96" s="715">
        <v>1</v>
      </c>
      <c r="G96" s="756">
        <f t="shared" ref="G96:G111" si="10">SUM(E96:F96)</f>
        <v>1</v>
      </c>
      <c r="H96" s="736">
        <f t="shared" ref="H96:H112" si="11">D96+G96</f>
        <v>3</v>
      </c>
      <c r="I96" s="715"/>
    </row>
    <row r="97" spans="1:9">
      <c r="A97" s="735" t="s">
        <v>29</v>
      </c>
      <c r="B97" s="715">
        <v>0</v>
      </c>
      <c r="C97" s="715">
        <v>0</v>
      </c>
      <c r="D97" s="756">
        <f t="shared" si="9"/>
        <v>0</v>
      </c>
      <c r="E97" s="715">
        <v>0</v>
      </c>
      <c r="F97" s="715">
        <v>0</v>
      </c>
      <c r="G97" s="756">
        <f t="shared" si="10"/>
        <v>0</v>
      </c>
      <c r="H97" s="736">
        <f t="shared" si="11"/>
        <v>0</v>
      </c>
      <c r="I97" s="715"/>
    </row>
    <row r="98" spans="1:9">
      <c r="A98" s="735" t="s">
        <v>30</v>
      </c>
      <c r="B98" s="715">
        <v>7</v>
      </c>
      <c r="C98" s="715">
        <v>1</v>
      </c>
      <c r="D98" s="756">
        <f t="shared" si="9"/>
        <v>8</v>
      </c>
      <c r="E98" s="715">
        <v>5</v>
      </c>
      <c r="F98" s="715">
        <v>4</v>
      </c>
      <c r="G98" s="756">
        <f t="shared" si="10"/>
        <v>9</v>
      </c>
      <c r="H98" s="736">
        <f t="shared" si="11"/>
        <v>17</v>
      </c>
      <c r="I98" s="715"/>
    </row>
    <row r="99" spans="1:9">
      <c r="A99" s="735" t="s">
        <v>31</v>
      </c>
      <c r="B99" s="715">
        <v>3</v>
      </c>
      <c r="C99" s="715">
        <v>1</v>
      </c>
      <c r="D99" s="756">
        <f t="shared" si="9"/>
        <v>4</v>
      </c>
      <c r="E99" s="715">
        <v>0</v>
      </c>
      <c r="F99" s="715">
        <v>0</v>
      </c>
      <c r="G99" s="756">
        <f t="shared" si="10"/>
        <v>0</v>
      </c>
      <c r="H99" s="736">
        <f t="shared" si="11"/>
        <v>4</v>
      </c>
      <c r="I99" s="715"/>
    </row>
    <row r="100" spans="1:9">
      <c r="A100" s="735" t="s">
        <v>32</v>
      </c>
      <c r="B100" s="715">
        <v>2</v>
      </c>
      <c r="C100" s="715">
        <v>1</v>
      </c>
      <c r="D100" s="756">
        <f t="shared" si="9"/>
        <v>3</v>
      </c>
      <c r="E100" s="715">
        <v>0</v>
      </c>
      <c r="F100" s="715">
        <v>1</v>
      </c>
      <c r="G100" s="756">
        <f t="shared" si="10"/>
        <v>1</v>
      </c>
      <c r="H100" s="736">
        <f t="shared" si="11"/>
        <v>4</v>
      </c>
      <c r="I100" s="715"/>
    </row>
    <row r="101" spans="1:9">
      <c r="A101" s="735" t="s">
        <v>33</v>
      </c>
      <c r="B101" s="715">
        <v>3</v>
      </c>
      <c r="C101" s="715">
        <v>0</v>
      </c>
      <c r="D101" s="756">
        <f t="shared" si="9"/>
        <v>3</v>
      </c>
      <c r="E101" s="715">
        <v>0</v>
      </c>
      <c r="F101" s="715">
        <v>0</v>
      </c>
      <c r="G101" s="756">
        <f t="shared" si="10"/>
        <v>0</v>
      </c>
      <c r="H101" s="736">
        <f t="shared" si="11"/>
        <v>3</v>
      </c>
      <c r="I101" s="715"/>
    </row>
    <row r="102" spans="1:9">
      <c r="A102" s="735" t="s">
        <v>34</v>
      </c>
      <c r="B102" s="715">
        <v>3</v>
      </c>
      <c r="C102" s="715">
        <v>2</v>
      </c>
      <c r="D102" s="756">
        <f t="shared" si="9"/>
        <v>5</v>
      </c>
      <c r="E102" s="715">
        <v>2</v>
      </c>
      <c r="F102" s="715">
        <v>2</v>
      </c>
      <c r="G102" s="756">
        <f t="shared" si="10"/>
        <v>4</v>
      </c>
      <c r="H102" s="736">
        <f t="shared" si="11"/>
        <v>9</v>
      </c>
      <c r="I102" s="715"/>
    </row>
    <row r="103" spans="1:9">
      <c r="A103" s="735" t="s">
        <v>35</v>
      </c>
      <c r="B103" s="715">
        <v>6</v>
      </c>
      <c r="C103" s="715">
        <v>0</v>
      </c>
      <c r="D103" s="756">
        <f t="shared" si="9"/>
        <v>6</v>
      </c>
      <c r="E103" s="715">
        <v>2</v>
      </c>
      <c r="F103" s="715">
        <v>2</v>
      </c>
      <c r="G103" s="756">
        <f t="shared" si="10"/>
        <v>4</v>
      </c>
      <c r="H103" s="736">
        <f t="shared" si="11"/>
        <v>10</v>
      </c>
      <c r="I103" s="715"/>
    </row>
    <row r="104" spans="1:9">
      <c r="A104" s="735" t="s">
        <v>36</v>
      </c>
      <c r="B104" s="715">
        <v>4</v>
      </c>
      <c r="C104" s="715">
        <v>0</v>
      </c>
      <c r="D104" s="756">
        <f t="shared" si="9"/>
        <v>4</v>
      </c>
      <c r="E104" s="715">
        <v>0</v>
      </c>
      <c r="F104" s="715">
        <v>2</v>
      </c>
      <c r="G104" s="756">
        <f t="shared" si="10"/>
        <v>2</v>
      </c>
      <c r="H104" s="736">
        <f t="shared" si="11"/>
        <v>6</v>
      </c>
      <c r="I104" s="715"/>
    </row>
    <row r="105" spans="1:9">
      <c r="A105" s="735" t="s">
        <v>37</v>
      </c>
      <c r="B105" s="715">
        <v>0</v>
      </c>
      <c r="C105" s="715">
        <v>0</v>
      </c>
      <c r="D105" s="756">
        <f t="shared" si="9"/>
        <v>0</v>
      </c>
      <c r="E105" s="715">
        <v>0</v>
      </c>
      <c r="F105" s="715">
        <v>0</v>
      </c>
      <c r="G105" s="756">
        <f t="shared" si="10"/>
        <v>0</v>
      </c>
      <c r="H105" s="736">
        <f t="shared" si="11"/>
        <v>0</v>
      </c>
      <c r="I105" s="715"/>
    </row>
    <row r="106" spans="1:9">
      <c r="A106" s="735" t="s">
        <v>38</v>
      </c>
      <c r="B106" s="715">
        <v>4</v>
      </c>
      <c r="C106" s="715">
        <v>0</v>
      </c>
      <c r="D106" s="756">
        <f t="shared" si="9"/>
        <v>4</v>
      </c>
      <c r="E106" s="715">
        <v>2</v>
      </c>
      <c r="F106" s="715">
        <v>3</v>
      </c>
      <c r="G106" s="756">
        <f t="shared" si="10"/>
        <v>5</v>
      </c>
      <c r="H106" s="736">
        <f t="shared" si="11"/>
        <v>9</v>
      </c>
      <c r="I106" s="715"/>
    </row>
    <row r="107" spans="1:9">
      <c r="A107" s="735" t="s">
        <v>39</v>
      </c>
      <c r="B107" s="715">
        <v>12</v>
      </c>
      <c r="C107" s="715">
        <v>4</v>
      </c>
      <c r="D107" s="756">
        <f t="shared" si="9"/>
        <v>16</v>
      </c>
      <c r="E107" s="715">
        <v>3</v>
      </c>
      <c r="F107" s="715">
        <v>4</v>
      </c>
      <c r="G107" s="756">
        <f t="shared" si="10"/>
        <v>7</v>
      </c>
      <c r="H107" s="736">
        <f t="shared" si="11"/>
        <v>23</v>
      </c>
      <c r="I107" s="715"/>
    </row>
    <row r="108" spans="1:9">
      <c r="A108" s="735" t="s">
        <v>40</v>
      </c>
      <c r="B108" s="715">
        <v>10</v>
      </c>
      <c r="C108" s="715">
        <v>2</v>
      </c>
      <c r="D108" s="756">
        <f t="shared" si="9"/>
        <v>12</v>
      </c>
      <c r="E108" s="715">
        <v>3</v>
      </c>
      <c r="F108" s="715">
        <v>3</v>
      </c>
      <c r="G108" s="756">
        <f t="shared" si="10"/>
        <v>6</v>
      </c>
      <c r="H108" s="736">
        <f t="shared" si="11"/>
        <v>18</v>
      </c>
      <c r="I108" s="715"/>
    </row>
    <row r="109" spans="1:9">
      <c r="A109" s="735" t="s">
        <v>41</v>
      </c>
      <c r="B109" s="715">
        <v>6</v>
      </c>
      <c r="C109" s="715">
        <v>2</v>
      </c>
      <c r="D109" s="756">
        <f t="shared" si="9"/>
        <v>8</v>
      </c>
      <c r="E109" s="715">
        <v>2</v>
      </c>
      <c r="F109" s="715">
        <v>3</v>
      </c>
      <c r="G109" s="756">
        <f t="shared" si="10"/>
        <v>5</v>
      </c>
      <c r="H109" s="736">
        <f t="shared" si="11"/>
        <v>13</v>
      </c>
      <c r="I109" s="715"/>
    </row>
    <row r="110" spans="1:9">
      <c r="A110" s="735" t="s">
        <v>42</v>
      </c>
      <c r="B110" s="715">
        <v>1</v>
      </c>
      <c r="C110" s="715">
        <v>0</v>
      </c>
      <c r="D110" s="756">
        <f t="shared" si="9"/>
        <v>1</v>
      </c>
      <c r="E110" s="715">
        <v>1</v>
      </c>
      <c r="F110" s="715">
        <v>1</v>
      </c>
      <c r="G110" s="756">
        <f t="shared" si="10"/>
        <v>2</v>
      </c>
      <c r="H110" s="736">
        <f t="shared" si="11"/>
        <v>3</v>
      </c>
      <c r="I110" s="715"/>
    </row>
    <row r="111" spans="1:9">
      <c r="A111" s="735" t="s">
        <v>43</v>
      </c>
      <c r="B111" s="715">
        <v>3</v>
      </c>
      <c r="C111" s="715">
        <v>0</v>
      </c>
      <c r="D111" s="756">
        <f t="shared" si="9"/>
        <v>3</v>
      </c>
      <c r="E111" s="715">
        <v>1</v>
      </c>
      <c r="F111" s="715">
        <v>1</v>
      </c>
      <c r="G111" s="756">
        <f t="shared" si="10"/>
        <v>2</v>
      </c>
      <c r="H111" s="736">
        <f t="shared" si="11"/>
        <v>5</v>
      </c>
      <c r="I111" s="715"/>
    </row>
    <row r="112" spans="1:9">
      <c r="A112" s="737" t="s">
        <v>0</v>
      </c>
      <c r="B112" s="736">
        <f>SUM(B95:B111)</f>
        <v>72</v>
      </c>
      <c r="C112" s="736">
        <f t="shared" ref="C112:G112" si="12">SUM(C95:C111)</f>
        <v>17</v>
      </c>
      <c r="D112" s="762">
        <f t="shared" si="9"/>
        <v>89</v>
      </c>
      <c r="E112" s="736">
        <f>SUM(E95:E111)</f>
        <v>25</v>
      </c>
      <c r="F112" s="736">
        <f>SUM(F95:F111)</f>
        <v>28</v>
      </c>
      <c r="G112" s="763">
        <f t="shared" si="12"/>
        <v>53</v>
      </c>
      <c r="H112" s="736">
        <f t="shared" si="11"/>
        <v>142</v>
      </c>
      <c r="I112" s="736"/>
    </row>
    <row r="113" spans="1:10">
      <c r="A113" s="735" t="s">
        <v>1</v>
      </c>
      <c r="B113" s="758">
        <f>B112/D112</f>
        <v>0.8089887640449438</v>
      </c>
      <c r="C113" s="758">
        <f>C112/D112</f>
        <v>0.19101123595505617</v>
      </c>
      <c r="E113" s="758">
        <f>E112/G112</f>
        <v>0.47169811320754718</v>
      </c>
      <c r="F113" s="758">
        <f>F112/G112</f>
        <v>0.52830188679245282</v>
      </c>
      <c r="G113" s="758"/>
    </row>
    <row r="115" spans="1:10" ht="15.75">
      <c r="A115" s="778" t="s">
        <v>247</v>
      </c>
      <c r="B115" s="778"/>
      <c r="C115" s="778"/>
      <c r="D115" s="778"/>
      <c r="E115" s="778"/>
      <c r="F115" s="778"/>
      <c r="G115" s="778"/>
      <c r="H115" s="778"/>
      <c r="I115" s="778"/>
    </row>
    <row r="116" spans="1:10">
      <c r="B116" s="764" t="s">
        <v>197</v>
      </c>
      <c r="C116" s="764" t="s">
        <v>198</v>
      </c>
      <c r="D116" s="764" t="s">
        <v>199</v>
      </c>
      <c r="E116" s="764" t="s">
        <v>200</v>
      </c>
      <c r="F116" s="764" t="s">
        <v>201</v>
      </c>
      <c r="G116" s="764" t="s">
        <v>202</v>
      </c>
      <c r="H116" s="764" t="s">
        <v>203</v>
      </c>
      <c r="I116" s="732" t="s">
        <v>0</v>
      </c>
      <c r="J116" s="743"/>
    </row>
    <row r="117" spans="1:10">
      <c r="A117" s="735" t="s">
        <v>27</v>
      </c>
      <c r="B117" s="715">
        <v>3</v>
      </c>
      <c r="C117" s="715">
        <v>0</v>
      </c>
      <c r="D117" s="715">
        <v>0</v>
      </c>
      <c r="E117" s="715">
        <v>1</v>
      </c>
      <c r="F117" s="715">
        <v>2</v>
      </c>
      <c r="G117" s="715">
        <v>3</v>
      </c>
      <c r="H117" s="715">
        <v>0</v>
      </c>
      <c r="I117" s="736">
        <f>SUM(B117:H117)</f>
        <v>9</v>
      </c>
    </row>
    <row r="118" spans="1:10">
      <c r="A118" s="735" t="s">
        <v>28</v>
      </c>
      <c r="B118" s="715">
        <v>3</v>
      </c>
      <c r="C118" s="715">
        <v>0</v>
      </c>
      <c r="D118" s="715">
        <v>0</v>
      </c>
      <c r="E118" s="715">
        <v>1</v>
      </c>
      <c r="F118" s="715">
        <v>1</v>
      </c>
      <c r="G118" s="715">
        <v>1</v>
      </c>
      <c r="H118" s="715">
        <v>0</v>
      </c>
      <c r="I118" s="736">
        <f t="shared" ref="I118:I134" si="13">SUM(B118:H118)</f>
        <v>6</v>
      </c>
    </row>
    <row r="119" spans="1:10">
      <c r="A119" s="735" t="s">
        <v>29</v>
      </c>
      <c r="B119" s="715">
        <v>0</v>
      </c>
      <c r="C119" s="715">
        <v>0</v>
      </c>
      <c r="D119" s="715">
        <v>0</v>
      </c>
      <c r="E119" s="715">
        <v>0</v>
      </c>
      <c r="F119" s="715">
        <v>0</v>
      </c>
      <c r="G119" s="715">
        <v>0</v>
      </c>
      <c r="H119" s="715">
        <v>0</v>
      </c>
      <c r="I119" s="736">
        <f t="shared" si="13"/>
        <v>0</v>
      </c>
    </row>
    <row r="120" spans="1:10">
      <c r="A120" s="735" t="s">
        <v>30</v>
      </c>
      <c r="B120" s="715">
        <v>0</v>
      </c>
      <c r="C120" s="715">
        <v>1</v>
      </c>
      <c r="D120" s="715">
        <v>0</v>
      </c>
      <c r="E120" s="715">
        <v>0</v>
      </c>
      <c r="F120" s="715">
        <v>1</v>
      </c>
      <c r="G120" s="715">
        <v>6</v>
      </c>
      <c r="H120" s="715">
        <v>0</v>
      </c>
      <c r="I120" s="736">
        <f t="shared" si="13"/>
        <v>8</v>
      </c>
    </row>
    <row r="121" spans="1:10">
      <c r="A121" s="735" t="s">
        <v>31</v>
      </c>
      <c r="B121" s="715">
        <v>4</v>
      </c>
      <c r="C121" s="715">
        <v>0</v>
      </c>
      <c r="D121" s="715">
        <v>0</v>
      </c>
      <c r="E121" s="715">
        <v>5</v>
      </c>
      <c r="F121" s="715">
        <v>1</v>
      </c>
      <c r="G121" s="715">
        <v>1</v>
      </c>
      <c r="H121" s="715">
        <v>0</v>
      </c>
      <c r="I121" s="736">
        <f t="shared" si="13"/>
        <v>11</v>
      </c>
    </row>
    <row r="122" spans="1:10">
      <c r="A122" s="735" t="s">
        <v>32</v>
      </c>
      <c r="B122" s="715">
        <v>1</v>
      </c>
      <c r="C122" s="715">
        <v>0</v>
      </c>
      <c r="D122" s="715">
        <v>0</v>
      </c>
      <c r="E122" s="715">
        <v>0</v>
      </c>
      <c r="F122" s="715">
        <v>2</v>
      </c>
      <c r="G122" s="715">
        <v>0</v>
      </c>
      <c r="H122" s="715">
        <v>0</v>
      </c>
      <c r="I122" s="736">
        <f t="shared" si="13"/>
        <v>3</v>
      </c>
    </row>
    <row r="123" spans="1:10">
      <c r="A123" s="735" t="s">
        <v>33</v>
      </c>
      <c r="B123" s="715">
        <v>2</v>
      </c>
      <c r="C123" s="715">
        <v>2</v>
      </c>
      <c r="D123" s="715">
        <v>1</v>
      </c>
      <c r="E123" s="715">
        <v>3</v>
      </c>
      <c r="F123" s="715">
        <v>0</v>
      </c>
      <c r="G123" s="715">
        <v>1</v>
      </c>
      <c r="H123" s="715">
        <v>0</v>
      </c>
      <c r="I123" s="736">
        <f t="shared" si="13"/>
        <v>9</v>
      </c>
    </row>
    <row r="124" spans="1:10">
      <c r="A124" s="735" t="s">
        <v>34</v>
      </c>
      <c r="B124" s="715">
        <v>2</v>
      </c>
      <c r="C124" s="715">
        <v>0</v>
      </c>
      <c r="D124" s="715">
        <v>0</v>
      </c>
      <c r="E124" s="715">
        <v>1</v>
      </c>
      <c r="F124" s="715">
        <v>0</v>
      </c>
      <c r="G124" s="715">
        <v>2</v>
      </c>
      <c r="H124" s="715">
        <v>0</v>
      </c>
      <c r="I124" s="736">
        <f t="shared" si="13"/>
        <v>5</v>
      </c>
    </row>
    <row r="125" spans="1:10">
      <c r="A125" s="735" t="s">
        <v>35</v>
      </c>
      <c r="B125" s="715">
        <v>14</v>
      </c>
      <c r="C125" s="715">
        <v>0</v>
      </c>
      <c r="D125" s="715">
        <v>2</v>
      </c>
      <c r="E125" s="715">
        <v>2</v>
      </c>
      <c r="F125" s="715">
        <v>1</v>
      </c>
      <c r="G125" s="715">
        <v>2</v>
      </c>
      <c r="H125" s="715">
        <v>0</v>
      </c>
      <c r="I125" s="736">
        <f>SUM(B125:H125)</f>
        <v>21</v>
      </c>
    </row>
    <row r="126" spans="1:10">
      <c r="A126" s="735" t="s">
        <v>36</v>
      </c>
      <c r="B126" s="715">
        <v>4</v>
      </c>
      <c r="C126" s="715">
        <v>0</v>
      </c>
      <c r="D126" s="715">
        <v>0</v>
      </c>
      <c r="E126" s="715">
        <v>1</v>
      </c>
      <c r="F126" s="715">
        <v>2</v>
      </c>
      <c r="G126" s="715">
        <v>2</v>
      </c>
      <c r="H126" s="715">
        <v>0</v>
      </c>
      <c r="I126" s="736">
        <f t="shared" si="13"/>
        <v>9</v>
      </c>
    </row>
    <row r="127" spans="1:10">
      <c r="A127" s="735" t="s">
        <v>37</v>
      </c>
      <c r="B127" s="715">
        <v>1</v>
      </c>
      <c r="C127" s="715">
        <v>0</v>
      </c>
      <c r="D127" s="715">
        <v>0</v>
      </c>
      <c r="E127" s="715">
        <v>1</v>
      </c>
      <c r="F127" s="715">
        <v>0</v>
      </c>
      <c r="G127" s="715">
        <v>0</v>
      </c>
      <c r="H127" s="715">
        <v>0</v>
      </c>
      <c r="I127" s="736">
        <f t="shared" si="13"/>
        <v>2</v>
      </c>
    </row>
    <row r="128" spans="1:10">
      <c r="A128" s="735" t="s">
        <v>38</v>
      </c>
      <c r="B128" s="715">
        <v>5</v>
      </c>
      <c r="C128" s="715">
        <v>0</v>
      </c>
      <c r="D128" s="715">
        <v>0</v>
      </c>
      <c r="E128" s="715">
        <v>8</v>
      </c>
      <c r="F128" s="715">
        <v>2</v>
      </c>
      <c r="G128" s="715">
        <v>3</v>
      </c>
      <c r="H128" s="715">
        <v>0</v>
      </c>
      <c r="I128" s="736">
        <f t="shared" si="13"/>
        <v>18</v>
      </c>
    </row>
    <row r="129" spans="1:9">
      <c r="A129" s="735" t="s">
        <v>39</v>
      </c>
      <c r="B129" s="715">
        <v>2</v>
      </c>
      <c r="C129" s="715">
        <v>0</v>
      </c>
      <c r="D129" s="715">
        <v>1</v>
      </c>
      <c r="E129" s="715">
        <v>2</v>
      </c>
      <c r="F129" s="715">
        <v>4</v>
      </c>
      <c r="G129" s="715">
        <v>4</v>
      </c>
      <c r="H129" s="715">
        <v>1</v>
      </c>
      <c r="I129" s="736">
        <f t="shared" si="13"/>
        <v>14</v>
      </c>
    </row>
    <row r="130" spans="1:9">
      <c r="A130" s="735" t="s">
        <v>40</v>
      </c>
      <c r="B130" s="715">
        <v>9</v>
      </c>
      <c r="C130" s="715">
        <v>1</v>
      </c>
      <c r="D130" s="715">
        <v>0</v>
      </c>
      <c r="E130" s="715">
        <v>0</v>
      </c>
      <c r="F130" s="715">
        <v>4</v>
      </c>
      <c r="G130" s="715">
        <v>5</v>
      </c>
      <c r="H130" s="715">
        <v>0</v>
      </c>
      <c r="I130" s="736">
        <f t="shared" si="13"/>
        <v>19</v>
      </c>
    </row>
    <row r="131" spans="1:9">
      <c r="A131" s="735" t="s">
        <v>41</v>
      </c>
      <c r="B131" s="715">
        <v>0</v>
      </c>
      <c r="C131" s="715">
        <v>1</v>
      </c>
      <c r="D131" s="715">
        <v>0</v>
      </c>
      <c r="E131" s="715">
        <v>1</v>
      </c>
      <c r="F131" s="715">
        <v>2</v>
      </c>
      <c r="G131" s="715">
        <v>4</v>
      </c>
      <c r="H131" s="715">
        <v>0</v>
      </c>
      <c r="I131" s="736">
        <f t="shared" si="13"/>
        <v>8</v>
      </c>
    </row>
    <row r="132" spans="1:9">
      <c r="A132" s="735" t="s">
        <v>42</v>
      </c>
      <c r="B132" s="715">
        <v>1</v>
      </c>
      <c r="C132" s="715">
        <v>0</v>
      </c>
      <c r="D132" s="715">
        <v>0</v>
      </c>
      <c r="E132" s="715">
        <v>0</v>
      </c>
      <c r="F132" s="715">
        <v>0</v>
      </c>
      <c r="G132" s="715">
        <v>1</v>
      </c>
      <c r="H132" s="715">
        <v>0</v>
      </c>
      <c r="I132" s="736">
        <f t="shared" si="13"/>
        <v>2</v>
      </c>
    </row>
    <row r="133" spans="1:9">
      <c r="A133" s="735" t="s">
        <v>43</v>
      </c>
      <c r="B133" s="715">
        <v>0</v>
      </c>
      <c r="C133" s="715">
        <v>0</v>
      </c>
      <c r="D133" s="715">
        <v>0</v>
      </c>
      <c r="E133" s="715">
        <v>0</v>
      </c>
      <c r="F133" s="715">
        <v>2</v>
      </c>
      <c r="G133" s="715">
        <v>1</v>
      </c>
      <c r="H133" s="715">
        <v>0</v>
      </c>
      <c r="I133" s="736">
        <f t="shared" si="13"/>
        <v>3</v>
      </c>
    </row>
    <row r="134" spans="1:9">
      <c r="A134" s="737" t="s">
        <v>0</v>
      </c>
      <c r="B134" s="736">
        <f>SUM(B117:B133)</f>
        <v>51</v>
      </c>
      <c r="C134" s="736">
        <f t="shared" ref="C134:H134" si="14">SUM(C117:C133)</f>
        <v>5</v>
      </c>
      <c r="D134" s="736">
        <f t="shared" si="14"/>
        <v>4</v>
      </c>
      <c r="E134" s="736">
        <f t="shared" si="14"/>
        <v>26</v>
      </c>
      <c r="F134" s="736">
        <f t="shared" si="14"/>
        <v>24</v>
      </c>
      <c r="G134" s="736">
        <f t="shared" si="14"/>
        <v>36</v>
      </c>
      <c r="H134" s="736">
        <f t="shared" si="14"/>
        <v>1</v>
      </c>
      <c r="I134" s="736">
        <f t="shared" si="13"/>
        <v>147</v>
      </c>
    </row>
    <row r="135" spans="1:9">
      <c r="A135" s="735" t="s">
        <v>1</v>
      </c>
      <c r="B135" s="758">
        <f>B134/I134</f>
        <v>0.34693877551020408</v>
      </c>
      <c r="C135" s="758">
        <f>C134/I134</f>
        <v>3.4013605442176874E-2</v>
      </c>
      <c r="D135" s="758">
        <f>D134/I134</f>
        <v>2.7210884353741496E-2</v>
      </c>
      <c r="E135" s="758">
        <f>E134/I134</f>
        <v>0.17687074829931973</v>
      </c>
      <c r="F135" s="758">
        <f>F134/I134</f>
        <v>0.16326530612244897</v>
      </c>
      <c r="G135" s="758">
        <f>G134/I134</f>
        <v>0.24489795918367346</v>
      </c>
      <c r="H135" s="758">
        <f>H134/I134</f>
        <v>6.8027210884353739E-3</v>
      </c>
      <c r="I135" s="715"/>
    </row>
    <row r="137" spans="1:9" ht="15.75">
      <c r="A137" s="778" t="s">
        <v>246</v>
      </c>
      <c r="B137" s="778"/>
      <c r="C137" s="778"/>
      <c r="D137" s="778"/>
      <c r="E137" s="778"/>
      <c r="F137" s="778"/>
      <c r="G137" s="765"/>
      <c r="H137" s="765"/>
      <c r="I137" s="765"/>
    </row>
    <row r="138" spans="1:9">
      <c r="B138" s="766" t="s">
        <v>210</v>
      </c>
      <c r="C138" s="766" t="s">
        <v>44</v>
      </c>
      <c r="D138" s="766" t="s">
        <v>16</v>
      </c>
      <c r="E138" s="766" t="s">
        <v>211</v>
      </c>
      <c r="F138" s="732" t="s">
        <v>0</v>
      </c>
    </row>
    <row r="139" spans="1:9">
      <c r="A139" s="735" t="s">
        <v>27</v>
      </c>
      <c r="B139" s="715">
        <f>B117+C117+D117</f>
        <v>3</v>
      </c>
      <c r="C139" s="715">
        <f>C117+D117+E117+F117+G117</f>
        <v>6</v>
      </c>
      <c r="D139" s="715">
        <f>SUM(D117,F117,G117,H117)</f>
        <v>5</v>
      </c>
      <c r="E139" s="715">
        <f>SUM(G117:H117)</f>
        <v>3</v>
      </c>
      <c r="F139" s="736">
        <f>SUM(B139:E139)</f>
        <v>17</v>
      </c>
    </row>
    <row r="140" spans="1:9">
      <c r="A140" s="735" t="s">
        <v>28</v>
      </c>
      <c r="B140" s="715">
        <f t="shared" ref="B140:B155" si="15">B118+C118+D118</f>
        <v>3</v>
      </c>
      <c r="C140" s="715">
        <f t="shared" ref="C140:C155" si="16">C118+D118+E118+F118+G118</f>
        <v>3</v>
      </c>
      <c r="D140" s="715">
        <f>SUM(D118,F118,G118,H118)</f>
        <v>2</v>
      </c>
      <c r="E140" s="715">
        <f>SUM(G118:H118)</f>
        <v>1</v>
      </c>
      <c r="F140" s="736">
        <f t="shared" ref="F140:F155" si="17">SUM(B140:E140)</f>
        <v>9</v>
      </c>
    </row>
    <row r="141" spans="1:9">
      <c r="A141" s="735" t="s">
        <v>29</v>
      </c>
      <c r="B141" s="715">
        <f t="shared" si="15"/>
        <v>0</v>
      </c>
      <c r="C141" s="715">
        <f t="shared" si="16"/>
        <v>0</v>
      </c>
      <c r="D141" s="715">
        <f t="shared" ref="D141:D155" si="18">SUM(D119,F119,G119,H119)</f>
        <v>0</v>
      </c>
      <c r="E141" s="715">
        <f t="shared" ref="E141:E155" si="19">SUM(G119:H119)</f>
        <v>0</v>
      </c>
      <c r="F141" s="736">
        <f t="shared" si="17"/>
        <v>0</v>
      </c>
    </row>
    <row r="142" spans="1:9">
      <c r="A142" s="735" t="s">
        <v>30</v>
      </c>
      <c r="B142" s="715">
        <f t="shared" si="15"/>
        <v>1</v>
      </c>
      <c r="C142" s="715">
        <f t="shared" si="16"/>
        <v>8</v>
      </c>
      <c r="D142" s="715">
        <f t="shared" si="18"/>
        <v>7</v>
      </c>
      <c r="E142" s="715">
        <f t="shared" si="19"/>
        <v>6</v>
      </c>
      <c r="F142" s="736">
        <f t="shared" si="17"/>
        <v>22</v>
      </c>
    </row>
    <row r="143" spans="1:9">
      <c r="A143" s="735" t="s">
        <v>31</v>
      </c>
      <c r="B143" s="715">
        <f t="shared" si="15"/>
        <v>4</v>
      </c>
      <c r="C143" s="715">
        <f t="shared" si="16"/>
        <v>7</v>
      </c>
      <c r="D143" s="715">
        <f t="shared" si="18"/>
        <v>2</v>
      </c>
      <c r="E143" s="715">
        <f t="shared" si="19"/>
        <v>1</v>
      </c>
      <c r="F143" s="736">
        <f t="shared" si="17"/>
        <v>14</v>
      </c>
    </row>
    <row r="144" spans="1:9">
      <c r="A144" s="735" t="s">
        <v>32</v>
      </c>
      <c r="B144" s="715">
        <f t="shared" si="15"/>
        <v>1</v>
      </c>
      <c r="C144" s="715">
        <f t="shared" si="16"/>
        <v>2</v>
      </c>
      <c r="D144" s="715">
        <f t="shared" si="18"/>
        <v>2</v>
      </c>
      <c r="E144" s="715">
        <f t="shared" si="19"/>
        <v>0</v>
      </c>
      <c r="F144" s="736">
        <f t="shared" si="17"/>
        <v>5</v>
      </c>
    </row>
    <row r="145" spans="1:6">
      <c r="A145" s="735" t="s">
        <v>33</v>
      </c>
      <c r="B145" s="715">
        <f t="shared" si="15"/>
        <v>5</v>
      </c>
      <c r="C145" s="715">
        <f t="shared" si="16"/>
        <v>7</v>
      </c>
      <c r="D145" s="715">
        <f t="shared" si="18"/>
        <v>2</v>
      </c>
      <c r="E145" s="715">
        <f t="shared" si="19"/>
        <v>1</v>
      </c>
      <c r="F145" s="736">
        <f t="shared" si="17"/>
        <v>15</v>
      </c>
    </row>
    <row r="146" spans="1:6">
      <c r="A146" s="735" t="s">
        <v>34</v>
      </c>
      <c r="B146" s="715">
        <f t="shared" si="15"/>
        <v>2</v>
      </c>
      <c r="C146" s="715">
        <f t="shared" si="16"/>
        <v>3</v>
      </c>
      <c r="D146" s="715">
        <f t="shared" si="18"/>
        <v>2</v>
      </c>
      <c r="E146" s="715">
        <f t="shared" si="19"/>
        <v>2</v>
      </c>
      <c r="F146" s="736">
        <f t="shared" si="17"/>
        <v>9</v>
      </c>
    </row>
    <row r="147" spans="1:6">
      <c r="A147" s="735" t="s">
        <v>35</v>
      </c>
      <c r="B147" s="715">
        <f t="shared" si="15"/>
        <v>16</v>
      </c>
      <c r="C147" s="715">
        <f t="shared" si="16"/>
        <v>7</v>
      </c>
      <c r="D147" s="715">
        <f t="shared" si="18"/>
        <v>5</v>
      </c>
      <c r="E147" s="715">
        <f t="shared" si="19"/>
        <v>2</v>
      </c>
      <c r="F147" s="736">
        <f t="shared" si="17"/>
        <v>30</v>
      </c>
    </row>
    <row r="148" spans="1:6">
      <c r="A148" s="735" t="s">
        <v>36</v>
      </c>
      <c r="B148" s="715">
        <f t="shared" si="15"/>
        <v>4</v>
      </c>
      <c r="C148" s="715">
        <f t="shared" si="16"/>
        <v>5</v>
      </c>
      <c r="D148" s="715">
        <f t="shared" si="18"/>
        <v>4</v>
      </c>
      <c r="E148" s="715">
        <f t="shared" si="19"/>
        <v>2</v>
      </c>
      <c r="F148" s="736">
        <f t="shared" si="17"/>
        <v>15</v>
      </c>
    </row>
    <row r="149" spans="1:6">
      <c r="A149" s="735" t="s">
        <v>37</v>
      </c>
      <c r="B149" s="715">
        <f t="shared" si="15"/>
        <v>1</v>
      </c>
      <c r="C149" s="715">
        <f t="shared" si="16"/>
        <v>1</v>
      </c>
      <c r="D149" s="715">
        <f t="shared" si="18"/>
        <v>0</v>
      </c>
      <c r="E149" s="715">
        <f t="shared" si="19"/>
        <v>0</v>
      </c>
      <c r="F149" s="736">
        <f t="shared" si="17"/>
        <v>2</v>
      </c>
    </row>
    <row r="150" spans="1:6">
      <c r="A150" s="735" t="s">
        <v>38</v>
      </c>
      <c r="B150" s="715">
        <f t="shared" si="15"/>
        <v>5</v>
      </c>
      <c r="C150" s="715">
        <f t="shared" si="16"/>
        <v>13</v>
      </c>
      <c r="D150" s="715">
        <f t="shared" si="18"/>
        <v>5</v>
      </c>
      <c r="E150" s="715">
        <f t="shared" si="19"/>
        <v>3</v>
      </c>
      <c r="F150" s="736">
        <f t="shared" si="17"/>
        <v>26</v>
      </c>
    </row>
    <row r="151" spans="1:6">
      <c r="A151" s="735" t="s">
        <v>39</v>
      </c>
      <c r="B151" s="715">
        <f t="shared" si="15"/>
        <v>3</v>
      </c>
      <c r="C151" s="715">
        <f t="shared" si="16"/>
        <v>11</v>
      </c>
      <c r="D151" s="715">
        <f t="shared" si="18"/>
        <v>10</v>
      </c>
      <c r="E151" s="715">
        <f t="shared" si="19"/>
        <v>5</v>
      </c>
      <c r="F151" s="736">
        <f t="shared" si="17"/>
        <v>29</v>
      </c>
    </row>
    <row r="152" spans="1:6">
      <c r="A152" s="735" t="s">
        <v>40</v>
      </c>
      <c r="B152" s="715">
        <f t="shared" si="15"/>
        <v>10</v>
      </c>
      <c r="C152" s="715">
        <f t="shared" si="16"/>
        <v>10</v>
      </c>
      <c r="D152" s="715">
        <f t="shared" si="18"/>
        <v>9</v>
      </c>
      <c r="E152" s="715">
        <f t="shared" si="19"/>
        <v>5</v>
      </c>
      <c r="F152" s="736">
        <f t="shared" si="17"/>
        <v>34</v>
      </c>
    </row>
    <row r="153" spans="1:6">
      <c r="A153" s="735" t="s">
        <v>41</v>
      </c>
      <c r="B153" s="715">
        <f t="shared" si="15"/>
        <v>1</v>
      </c>
      <c r="C153" s="715">
        <f t="shared" si="16"/>
        <v>8</v>
      </c>
      <c r="D153" s="715">
        <f t="shared" si="18"/>
        <v>6</v>
      </c>
      <c r="E153" s="715">
        <f t="shared" si="19"/>
        <v>4</v>
      </c>
      <c r="F153" s="736">
        <f t="shared" si="17"/>
        <v>19</v>
      </c>
    </row>
    <row r="154" spans="1:6">
      <c r="A154" s="735" t="s">
        <v>42</v>
      </c>
      <c r="B154" s="715">
        <f t="shared" si="15"/>
        <v>1</v>
      </c>
      <c r="C154" s="715">
        <f t="shared" si="16"/>
        <v>1</v>
      </c>
      <c r="D154" s="715">
        <f t="shared" si="18"/>
        <v>1</v>
      </c>
      <c r="E154" s="715">
        <f t="shared" si="19"/>
        <v>1</v>
      </c>
      <c r="F154" s="736">
        <f t="shared" si="17"/>
        <v>4</v>
      </c>
    </row>
    <row r="155" spans="1:6">
      <c r="A155" s="735" t="s">
        <v>43</v>
      </c>
      <c r="B155" s="715">
        <f t="shared" si="15"/>
        <v>0</v>
      </c>
      <c r="C155" s="715">
        <f t="shared" si="16"/>
        <v>3</v>
      </c>
      <c r="D155" s="715">
        <f t="shared" si="18"/>
        <v>3</v>
      </c>
      <c r="E155" s="715">
        <f t="shared" si="19"/>
        <v>1</v>
      </c>
      <c r="F155" s="736">
        <f t="shared" si="17"/>
        <v>7</v>
      </c>
    </row>
    <row r="156" spans="1:6">
      <c r="A156" s="737" t="s">
        <v>0</v>
      </c>
      <c r="B156" s="736">
        <f>SUM(B139:B155)</f>
        <v>60</v>
      </c>
      <c r="C156" s="736">
        <f t="shared" ref="C156:F156" si="20">SUM(C139:C155)</f>
        <v>95</v>
      </c>
      <c r="D156" s="736">
        <f t="shared" si="20"/>
        <v>65</v>
      </c>
      <c r="E156" s="736">
        <f t="shared" si="20"/>
        <v>37</v>
      </c>
      <c r="F156" s="736">
        <f t="shared" si="20"/>
        <v>257</v>
      </c>
    </row>
    <row r="157" spans="1:6">
      <c r="A157" s="735" t="s">
        <v>1</v>
      </c>
      <c r="B157" s="758">
        <f>B156/F156</f>
        <v>0.23346303501945526</v>
      </c>
      <c r="C157" s="758">
        <f>C156/F156</f>
        <v>0.36964980544747084</v>
      </c>
      <c r="D157" s="758">
        <f>D156/F156</f>
        <v>0.25291828793774318</v>
      </c>
      <c r="E157" s="758">
        <f>E156/F156</f>
        <v>0.14396887159533073</v>
      </c>
    </row>
  </sheetData>
  <mergeCells count="8">
    <mergeCell ref="A1:J1"/>
    <mergeCell ref="A137:F137"/>
    <mergeCell ref="A115:I115"/>
    <mergeCell ref="A3:C3"/>
    <mergeCell ref="A25:H25"/>
    <mergeCell ref="A47:F47"/>
    <mergeCell ref="A71:J71"/>
    <mergeCell ref="A93:H93"/>
  </mergeCells>
  <phoneticPr fontId="1" type="noConversion"/>
  <printOptions horizontalCentered="1"/>
  <pageMargins left="0.75" right="0.75" top="1" bottom="1" header="0.5" footer="0.5"/>
  <pageSetup scale="75" orientation="landscape" r:id="rId1"/>
  <headerFooter alignWithMargins="0">
    <oddHeader>&amp;C&amp;"Arial Black,Regular"&amp;U&amp;Z&amp;F 
&amp;R&amp;"Arial Black,Regular"&amp;A</oddHeader>
    <oddFooter>&amp;C&amp;P of &amp;N&amp;R&amp;"Arial,Bold"&amp;U&amp;D</oddFooter>
  </headerFooter>
  <rowBreaks count="3" manualBreakCount="3">
    <brk id="46" max="9" man="1"/>
    <brk id="92" max="9" man="1"/>
    <brk id="136" max="9" man="1"/>
  </rowBreaks>
  <ignoredErrors>
    <ignoredError sqref="H22 D112 D9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-0.249977111117893"/>
  </sheetPr>
  <dimension ref="A1:Q424"/>
  <sheetViews>
    <sheetView topLeftCell="A136" zoomScaleNormal="100" workbookViewId="0">
      <selection sqref="A1:K1"/>
    </sheetView>
  </sheetViews>
  <sheetFormatPr defaultRowHeight="12.75"/>
  <cols>
    <col min="1" max="1" width="31.140625" style="40" customWidth="1"/>
    <col min="2" max="2" width="16" style="40" customWidth="1"/>
    <col min="3" max="3" width="17.5703125" style="41" customWidth="1"/>
    <col min="4" max="4" width="16.7109375" style="40" customWidth="1"/>
    <col min="5" max="5" width="16.140625" style="40" customWidth="1"/>
    <col min="6" max="6" width="13.7109375" style="40" customWidth="1"/>
    <col min="7" max="7" width="11.85546875" style="40" customWidth="1"/>
    <col min="8" max="8" width="15.140625" style="40" customWidth="1"/>
    <col min="9" max="9" width="14.85546875" style="40" customWidth="1"/>
    <col min="10" max="10" width="13.140625" style="40" customWidth="1"/>
    <col min="11" max="11" width="14.140625" style="40" customWidth="1"/>
    <col min="12" max="12" width="20.7109375" style="40" customWidth="1"/>
    <col min="13" max="16384" width="9.140625" style="40"/>
  </cols>
  <sheetData>
    <row r="1" spans="1:12" ht="15.75">
      <c r="A1" s="785" t="s">
        <v>69</v>
      </c>
      <c r="B1" s="786"/>
      <c r="C1" s="786"/>
      <c r="D1" s="786"/>
      <c r="E1" s="786"/>
      <c r="F1" s="786"/>
      <c r="G1" s="786"/>
      <c r="H1" s="786"/>
      <c r="I1" s="786"/>
      <c r="J1" s="786"/>
      <c r="K1" s="787"/>
      <c r="L1" s="17"/>
    </row>
    <row r="3" spans="1:12" ht="15">
      <c r="A3" s="788" t="s">
        <v>155</v>
      </c>
      <c r="B3" s="788"/>
      <c r="C3" s="788"/>
      <c r="D3" s="42"/>
      <c r="E3" s="43"/>
      <c r="F3" s="43"/>
    </row>
    <row r="4" spans="1:12">
      <c r="A4" s="270"/>
      <c r="B4" s="43"/>
      <c r="C4" s="43"/>
      <c r="D4" s="43"/>
      <c r="E4" s="43"/>
      <c r="F4" s="43"/>
    </row>
    <row r="5" spans="1:12">
      <c r="A5" s="270"/>
      <c r="B5" s="789" t="s">
        <v>93</v>
      </c>
      <c r="C5" s="789"/>
      <c r="D5" s="43"/>
      <c r="E5" s="43"/>
      <c r="F5" s="43"/>
    </row>
    <row r="6" spans="1:12" ht="13.5">
      <c r="A6" s="271" t="s">
        <v>123</v>
      </c>
      <c r="B6" s="559" t="s">
        <v>124</v>
      </c>
      <c r="C6" s="560" t="s">
        <v>156</v>
      </c>
      <c r="F6" s="45"/>
    </row>
    <row r="7" spans="1:12" ht="13.5">
      <c r="A7" s="54" t="s">
        <v>27</v>
      </c>
      <c r="B7" s="272">
        <v>161</v>
      </c>
      <c r="C7" s="273">
        <v>0</v>
      </c>
    </row>
    <row r="8" spans="1:12" ht="13.5">
      <c r="A8" s="54" t="s">
        <v>28</v>
      </c>
      <c r="B8" s="272">
        <v>56</v>
      </c>
      <c r="C8" s="273">
        <v>0</v>
      </c>
    </row>
    <row r="9" spans="1:12" ht="13.5">
      <c r="A9" s="54" t="s">
        <v>29</v>
      </c>
      <c r="B9" s="46">
        <v>0</v>
      </c>
      <c r="C9" s="273">
        <v>0</v>
      </c>
    </row>
    <row r="10" spans="1:12" ht="13.5">
      <c r="A10" s="54" t="s">
        <v>30</v>
      </c>
      <c r="B10" s="46">
        <v>356</v>
      </c>
      <c r="C10" s="273">
        <v>0</v>
      </c>
    </row>
    <row r="11" spans="1:12" ht="13.5">
      <c r="A11" s="54" t="s">
        <v>31</v>
      </c>
      <c r="B11" s="272">
        <v>304</v>
      </c>
      <c r="C11" s="273">
        <v>199</v>
      </c>
    </row>
    <row r="12" spans="1:12" ht="13.5">
      <c r="A12" s="54" t="s">
        <v>32</v>
      </c>
      <c r="B12" s="272">
        <v>15</v>
      </c>
      <c r="C12" s="273">
        <v>0</v>
      </c>
    </row>
    <row r="13" spans="1:12" ht="13.5">
      <c r="A13" s="54" t="s">
        <v>33</v>
      </c>
      <c r="B13" s="272">
        <v>187</v>
      </c>
      <c r="C13" s="273">
        <v>68</v>
      </c>
    </row>
    <row r="14" spans="1:12" ht="13.5">
      <c r="A14" s="54" t="s">
        <v>34</v>
      </c>
      <c r="B14" s="272">
        <v>122</v>
      </c>
      <c r="C14" s="273">
        <v>64</v>
      </c>
    </row>
    <row r="15" spans="1:12" ht="13.5">
      <c r="A15" s="54" t="s">
        <v>35</v>
      </c>
      <c r="B15" s="272">
        <v>2189</v>
      </c>
      <c r="C15" s="273">
        <v>44</v>
      </c>
    </row>
    <row r="16" spans="1:12" ht="13.5">
      <c r="A16" s="54" t="s">
        <v>36</v>
      </c>
      <c r="B16" s="272">
        <v>48</v>
      </c>
      <c r="C16" s="273">
        <v>50</v>
      </c>
    </row>
    <row r="17" spans="1:9" ht="13.5">
      <c r="A17" s="54" t="s">
        <v>37</v>
      </c>
      <c r="B17" s="272">
        <v>74</v>
      </c>
      <c r="C17" s="273">
        <v>100</v>
      </c>
    </row>
    <row r="18" spans="1:9" ht="13.5">
      <c r="A18" s="54" t="s">
        <v>38</v>
      </c>
      <c r="B18" s="272">
        <v>653</v>
      </c>
      <c r="C18" s="273">
        <v>32</v>
      </c>
    </row>
    <row r="19" spans="1:9" ht="13.5">
      <c r="A19" s="54" t="s">
        <v>39</v>
      </c>
      <c r="B19" s="272">
        <v>480</v>
      </c>
      <c r="C19" s="273">
        <v>27</v>
      </c>
    </row>
    <row r="20" spans="1:9" ht="13.5">
      <c r="A20" s="54" t="s">
        <v>40</v>
      </c>
      <c r="B20" s="272">
        <v>972</v>
      </c>
      <c r="C20" s="273">
        <v>712</v>
      </c>
    </row>
    <row r="21" spans="1:9" ht="13.5">
      <c r="A21" s="54" t="s">
        <v>41</v>
      </c>
      <c r="B21" s="272">
        <v>37</v>
      </c>
      <c r="C21" s="273">
        <v>0</v>
      </c>
    </row>
    <row r="22" spans="1:9" ht="13.5">
      <c r="A22" s="54" t="s">
        <v>42</v>
      </c>
      <c r="B22" s="272">
        <v>37</v>
      </c>
      <c r="C22" s="273">
        <v>37</v>
      </c>
    </row>
    <row r="23" spans="1:9" ht="13.5">
      <c r="A23" s="54" t="s">
        <v>43</v>
      </c>
      <c r="B23" s="272">
        <v>0</v>
      </c>
      <c r="C23" s="273">
        <v>0</v>
      </c>
    </row>
    <row r="24" spans="1:9">
      <c r="A24" s="265" t="s">
        <v>0</v>
      </c>
      <c r="B24" s="55">
        <f>SUM(B7:B23)</f>
        <v>5691</v>
      </c>
      <c r="C24" s="55">
        <f>SUM(C7:C23)</f>
        <v>1333</v>
      </c>
      <c r="F24" s="46"/>
      <c r="G24" s="46"/>
      <c r="H24" s="46"/>
    </row>
    <row r="25" spans="1:9">
      <c r="A25" s="266" t="s">
        <v>107</v>
      </c>
      <c r="B25" s="50">
        <v>56</v>
      </c>
      <c r="C25" s="50">
        <v>45</v>
      </c>
      <c r="F25" s="46"/>
      <c r="G25" s="46"/>
      <c r="H25" s="46"/>
    </row>
    <row r="26" spans="1:9">
      <c r="C26" s="40"/>
      <c r="D26" s="49"/>
      <c r="E26" s="51"/>
      <c r="F26" s="49"/>
      <c r="G26" s="49"/>
      <c r="H26" s="49"/>
    </row>
    <row r="27" spans="1:9" ht="15">
      <c r="A27" s="788" t="s">
        <v>127</v>
      </c>
      <c r="B27" s="788"/>
      <c r="C27" s="788"/>
      <c r="D27" s="788"/>
      <c r="E27" s="788"/>
      <c r="F27" s="788"/>
      <c r="G27" s="48"/>
      <c r="H27" s="47"/>
    </row>
    <row r="28" spans="1:9" ht="15">
      <c r="A28" s="235"/>
      <c r="B28" s="790" t="s">
        <v>212</v>
      </c>
      <c r="C28" s="791"/>
      <c r="D28" s="791"/>
      <c r="E28" s="792"/>
      <c r="F28" s="235"/>
      <c r="G28" s="48"/>
      <c r="H28" s="47"/>
    </row>
    <row r="29" spans="1:9" ht="15">
      <c r="A29" s="235"/>
      <c r="B29" s="793" t="s">
        <v>84</v>
      </c>
      <c r="C29" s="794"/>
      <c r="D29" s="793" t="s">
        <v>91</v>
      </c>
      <c r="E29" s="794"/>
      <c r="F29" s="270"/>
      <c r="G29" s="48"/>
      <c r="H29" s="47"/>
    </row>
    <row r="30" spans="1:9">
      <c r="A30" s="274"/>
      <c r="B30" s="561" t="s">
        <v>85</v>
      </c>
      <c r="C30" s="288" t="s">
        <v>87</v>
      </c>
      <c r="D30" s="562" t="s">
        <v>74</v>
      </c>
      <c r="E30" s="562" t="s">
        <v>151</v>
      </c>
      <c r="F30" s="281" t="s">
        <v>0</v>
      </c>
      <c r="H30" s="53"/>
    </row>
    <row r="31" spans="1:9">
      <c r="A31" s="54" t="s">
        <v>27</v>
      </c>
      <c r="B31" s="46">
        <v>1</v>
      </c>
      <c r="C31" s="46">
        <v>0</v>
      </c>
      <c r="D31" s="46">
        <v>3</v>
      </c>
      <c r="E31" s="264">
        <v>1</v>
      </c>
      <c r="F31" s="55">
        <f>SUM(B31:E31)</f>
        <v>5</v>
      </c>
      <c r="H31" s="55"/>
      <c r="I31" s="46"/>
    </row>
    <row r="32" spans="1:9">
      <c r="A32" s="54" t="s">
        <v>28</v>
      </c>
      <c r="B32" s="46">
        <v>0</v>
      </c>
      <c r="C32" s="46">
        <v>1</v>
      </c>
      <c r="D32" s="46">
        <v>1</v>
      </c>
      <c r="E32" s="264">
        <v>1</v>
      </c>
      <c r="F32" s="55">
        <f t="shared" ref="F32:F47" si="0">SUM(B32:E32)</f>
        <v>3</v>
      </c>
      <c r="H32" s="55"/>
      <c r="I32" s="46"/>
    </row>
    <row r="33" spans="1:16">
      <c r="A33" s="54" t="s">
        <v>29</v>
      </c>
      <c r="B33" s="46">
        <v>0</v>
      </c>
      <c r="C33" s="46">
        <v>0</v>
      </c>
      <c r="D33" s="46">
        <v>0</v>
      </c>
      <c r="E33" s="264">
        <v>0</v>
      </c>
      <c r="F33" s="55">
        <f t="shared" si="0"/>
        <v>0</v>
      </c>
      <c r="H33" s="55"/>
      <c r="I33" s="46"/>
    </row>
    <row r="34" spans="1:16">
      <c r="A34" s="54" t="s">
        <v>30</v>
      </c>
      <c r="B34" s="46">
        <v>0</v>
      </c>
      <c r="C34" s="46">
        <v>0</v>
      </c>
      <c r="D34" s="46">
        <v>1</v>
      </c>
      <c r="E34" s="264">
        <v>1</v>
      </c>
      <c r="F34" s="55">
        <f t="shared" si="0"/>
        <v>2</v>
      </c>
      <c r="H34" s="55"/>
      <c r="I34" s="46"/>
    </row>
    <row r="35" spans="1:16">
      <c r="A35" s="54" t="s">
        <v>31</v>
      </c>
      <c r="B35" s="46">
        <v>1</v>
      </c>
      <c r="C35" s="46">
        <v>2</v>
      </c>
      <c r="D35" s="46">
        <v>2</v>
      </c>
      <c r="E35" s="264">
        <v>3</v>
      </c>
      <c r="F35" s="55">
        <f t="shared" si="0"/>
        <v>8</v>
      </c>
      <c r="H35" s="55"/>
      <c r="I35" s="46"/>
    </row>
    <row r="36" spans="1:16">
      <c r="A36" s="54" t="s">
        <v>32</v>
      </c>
      <c r="B36" s="46">
        <v>0</v>
      </c>
      <c r="C36" s="46">
        <v>1</v>
      </c>
      <c r="D36" s="46">
        <v>1</v>
      </c>
      <c r="E36" s="264">
        <v>1</v>
      </c>
      <c r="F36" s="55">
        <f t="shared" si="0"/>
        <v>3</v>
      </c>
      <c r="H36" s="55"/>
      <c r="I36" s="46"/>
      <c r="J36" s="46"/>
      <c r="K36" s="46"/>
      <c r="L36" s="46"/>
      <c r="M36" s="46"/>
      <c r="N36" s="46"/>
      <c r="O36" s="46"/>
      <c r="P36" s="46"/>
    </row>
    <row r="37" spans="1:16">
      <c r="A37" s="54" t="s">
        <v>33</v>
      </c>
      <c r="B37" s="46">
        <v>1</v>
      </c>
      <c r="C37" s="46">
        <v>2</v>
      </c>
      <c r="D37" s="46">
        <v>3</v>
      </c>
      <c r="E37" s="264">
        <v>1</v>
      </c>
      <c r="F37" s="55">
        <f t="shared" si="0"/>
        <v>7</v>
      </c>
      <c r="H37" s="55"/>
      <c r="I37" s="46"/>
      <c r="J37" s="49"/>
      <c r="K37" s="49"/>
      <c r="L37" s="49"/>
      <c r="M37" s="49"/>
      <c r="N37" s="49"/>
      <c r="O37" s="46"/>
    </row>
    <row r="38" spans="1:16">
      <c r="A38" s="54" t="s">
        <v>34</v>
      </c>
      <c r="B38" s="46">
        <v>0</v>
      </c>
      <c r="C38" s="46">
        <v>0</v>
      </c>
      <c r="D38" s="46">
        <v>1</v>
      </c>
      <c r="E38" s="264">
        <v>2</v>
      </c>
      <c r="F38" s="55">
        <f t="shared" si="0"/>
        <v>3</v>
      </c>
      <c r="H38" s="55"/>
      <c r="I38" s="46"/>
    </row>
    <row r="39" spans="1:16">
      <c r="A39" s="54" t="s">
        <v>35</v>
      </c>
      <c r="B39" s="46">
        <v>2</v>
      </c>
      <c r="C39" s="46">
        <v>8</v>
      </c>
      <c r="D39" s="46">
        <v>11</v>
      </c>
      <c r="E39" s="264">
        <v>13</v>
      </c>
      <c r="F39" s="55">
        <f t="shared" si="0"/>
        <v>34</v>
      </c>
      <c r="H39" s="55"/>
      <c r="I39" s="46"/>
    </row>
    <row r="40" spans="1:16">
      <c r="A40" s="54" t="s">
        <v>36</v>
      </c>
      <c r="B40" s="46">
        <v>1</v>
      </c>
      <c r="C40" s="46">
        <v>1</v>
      </c>
      <c r="D40" s="46">
        <v>3</v>
      </c>
      <c r="E40" s="264">
        <v>2</v>
      </c>
      <c r="F40" s="55">
        <f t="shared" si="0"/>
        <v>7</v>
      </c>
      <c r="H40" s="55"/>
      <c r="I40" s="46"/>
    </row>
    <row r="41" spans="1:16">
      <c r="A41" s="54" t="s">
        <v>37</v>
      </c>
      <c r="B41" s="46">
        <v>1</v>
      </c>
      <c r="C41" s="46">
        <v>1</v>
      </c>
      <c r="D41" s="46">
        <v>1</v>
      </c>
      <c r="E41" s="264">
        <v>0</v>
      </c>
      <c r="F41" s="55">
        <f t="shared" si="0"/>
        <v>3</v>
      </c>
      <c r="H41" s="55"/>
      <c r="I41" s="46"/>
    </row>
    <row r="42" spans="1:16">
      <c r="A42" s="54" t="s">
        <v>38</v>
      </c>
      <c r="B42" s="46">
        <v>0</v>
      </c>
      <c r="C42" s="46">
        <v>0</v>
      </c>
      <c r="D42" s="46">
        <v>3</v>
      </c>
      <c r="E42" s="264">
        <v>2</v>
      </c>
      <c r="F42" s="55">
        <f t="shared" si="0"/>
        <v>5</v>
      </c>
      <c r="H42" s="55"/>
      <c r="I42" s="46"/>
    </row>
    <row r="43" spans="1:16">
      <c r="A43" s="54" t="s">
        <v>39</v>
      </c>
      <c r="B43" s="46">
        <v>1</v>
      </c>
      <c r="C43" s="46">
        <v>1</v>
      </c>
      <c r="D43" s="46">
        <v>3</v>
      </c>
      <c r="E43" s="264">
        <v>4</v>
      </c>
      <c r="F43" s="55">
        <f t="shared" si="0"/>
        <v>9</v>
      </c>
      <c r="H43" s="55"/>
      <c r="I43" s="46"/>
    </row>
    <row r="44" spans="1:16">
      <c r="A44" s="54" t="s">
        <v>40</v>
      </c>
      <c r="B44" s="46">
        <v>6</v>
      </c>
      <c r="C44" s="46">
        <v>4</v>
      </c>
      <c r="D44" s="46">
        <v>8</v>
      </c>
      <c r="E44" s="264">
        <v>5</v>
      </c>
      <c r="F44" s="55">
        <f t="shared" si="0"/>
        <v>23</v>
      </c>
      <c r="H44" s="55"/>
      <c r="I44" s="46"/>
    </row>
    <row r="45" spans="1:16">
      <c r="A45" s="54" t="s">
        <v>41</v>
      </c>
      <c r="B45" s="46">
        <v>0</v>
      </c>
      <c r="C45" s="46">
        <v>0</v>
      </c>
      <c r="D45" s="46">
        <v>1</v>
      </c>
      <c r="E45" s="264">
        <v>1</v>
      </c>
      <c r="F45" s="55">
        <f t="shared" si="0"/>
        <v>2</v>
      </c>
      <c r="H45" s="55"/>
      <c r="I45" s="46"/>
    </row>
    <row r="46" spans="1:16">
      <c r="A46" s="54" t="s">
        <v>42</v>
      </c>
      <c r="B46" s="46">
        <v>1</v>
      </c>
      <c r="C46" s="46">
        <v>0</v>
      </c>
      <c r="D46" s="46">
        <v>0</v>
      </c>
      <c r="E46" s="264">
        <v>1</v>
      </c>
      <c r="F46" s="55">
        <f t="shared" si="0"/>
        <v>2</v>
      </c>
      <c r="H46" s="55"/>
      <c r="I46" s="46"/>
    </row>
    <row r="47" spans="1:16">
      <c r="A47" s="54" t="s">
        <v>43</v>
      </c>
      <c r="B47" s="46">
        <v>0</v>
      </c>
      <c r="C47" s="46">
        <v>0</v>
      </c>
      <c r="D47" s="46">
        <v>0</v>
      </c>
      <c r="E47" s="46">
        <v>0</v>
      </c>
      <c r="F47" s="55">
        <f t="shared" si="0"/>
        <v>0</v>
      </c>
      <c r="H47" s="55"/>
      <c r="I47" s="46"/>
    </row>
    <row r="48" spans="1:16">
      <c r="A48" s="265" t="s">
        <v>67</v>
      </c>
      <c r="B48" s="55">
        <f>SUM(B31:B47)</f>
        <v>15</v>
      </c>
      <c r="C48" s="55">
        <f>SUM(C31:C47)</f>
        <v>21</v>
      </c>
      <c r="D48" s="55">
        <f>SUM(D31:D47)</f>
        <v>42</v>
      </c>
      <c r="E48" s="55">
        <f>SUM(E31:E47)</f>
        <v>38</v>
      </c>
      <c r="F48" s="55">
        <f>SUM(F31:F47)</f>
        <v>116</v>
      </c>
      <c r="H48" s="46"/>
    </row>
    <row r="49" spans="1:11">
      <c r="A49" s="266" t="s">
        <v>53</v>
      </c>
      <c r="B49" s="52">
        <f>B48/F48</f>
        <v>0.12931034482758622</v>
      </c>
      <c r="C49" s="52">
        <f>C48/F48</f>
        <v>0.18103448275862069</v>
      </c>
      <c r="D49" s="52">
        <f>D48/F48</f>
        <v>0.36206896551724138</v>
      </c>
      <c r="E49" s="52">
        <f>E48/F48</f>
        <v>0.32758620689655171</v>
      </c>
      <c r="F49" s="49"/>
    </row>
    <row r="50" spans="1:11">
      <c r="A50" s="266" t="s">
        <v>128</v>
      </c>
      <c r="B50" s="50">
        <v>15</v>
      </c>
      <c r="C50" s="50">
        <v>20</v>
      </c>
      <c r="D50" s="50">
        <v>42</v>
      </c>
      <c r="E50" s="50">
        <v>38</v>
      </c>
      <c r="F50" s="46"/>
    </row>
    <row r="51" spans="1:11">
      <c r="A51" s="277"/>
      <c r="B51" s="45"/>
    </row>
    <row r="52" spans="1:11" ht="15">
      <c r="A52" s="795" t="s">
        <v>240</v>
      </c>
      <c r="B52" s="796"/>
      <c r="C52" s="796"/>
      <c r="D52" s="796"/>
      <c r="E52" s="796"/>
      <c r="F52" s="797"/>
      <c r="G52" s="278"/>
      <c r="H52" s="278"/>
      <c r="I52" s="278"/>
      <c r="J52" s="278"/>
      <c r="K52" s="278"/>
    </row>
    <row r="53" spans="1:11">
      <c r="A53" s="234"/>
      <c r="B53" s="554" t="s">
        <v>71</v>
      </c>
      <c r="C53" s="555" t="s">
        <v>70</v>
      </c>
      <c r="D53" s="556" t="s">
        <v>0</v>
      </c>
      <c r="E53" s="557" t="s">
        <v>68</v>
      </c>
      <c r="F53" s="558" t="s">
        <v>129</v>
      </c>
    </row>
    <row r="54" spans="1:11">
      <c r="A54" s="54" t="s">
        <v>27</v>
      </c>
      <c r="B54" s="46">
        <v>477</v>
      </c>
      <c r="C54" s="46">
        <v>9</v>
      </c>
      <c r="D54" s="55">
        <f>SUM(B54:C54)</f>
        <v>486</v>
      </c>
      <c r="E54" s="272">
        <v>250</v>
      </c>
      <c r="F54" s="46">
        <v>32</v>
      </c>
    </row>
    <row r="55" spans="1:11">
      <c r="A55" s="54" t="s">
        <v>28</v>
      </c>
      <c r="B55" s="46">
        <v>194</v>
      </c>
      <c r="C55" s="46">
        <v>66</v>
      </c>
      <c r="D55" s="55">
        <f t="shared" ref="D55:D70" si="1">SUM(B55:C55)</f>
        <v>260</v>
      </c>
      <c r="E55" s="272">
        <v>124</v>
      </c>
      <c r="F55" s="46">
        <v>0</v>
      </c>
    </row>
    <row r="56" spans="1:11">
      <c r="A56" s="54" t="s">
        <v>29</v>
      </c>
      <c r="B56" s="46">
        <v>0</v>
      </c>
      <c r="C56" s="46">
        <v>0</v>
      </c>
      <c r="D56" s="55">
        <f t="shared" si="1"/>
        <v>0</v>
      </c>
      <c r="E56" s="46">
        <v>0</v>
      </c>
      <c r="F56" s="46">
        <v>0</v>
      </c>
    </row>
    <row r="57" spans="1:11">
      <c r="A57" s="54" t="s">
        <v>30</v>
      </c>
      <c r="B57" s="46">
        <v>661</v>
      </c>
      <c r="C57" s="46">
        <v>0</v>
      </c>
      <c r="D57" s="55">
        <f t="shared" ref="D57" si="2">SUM(B57:C57)</f>
        <v>661</v>
      </c>
      <c r="E57" s="272">
        <v>205</v>
      </c>
      <c r="F57" s="46">
        <v>36</v>
      </c>
    </row>
    <row r="58" spans="1:11">
      <c r="A58" s="54" t="s">
        <v>31</v>
      </c>
      <c r="B58" s="46">
        <v>613</v>
      </c>
      <c r="C58" s="46">
        <v>367</v>
      </c>
      <c r="D58" s="55">
        <f t="shared" si="1"/>
        <v>980</v>
      </c>
      <c r="E58" s="272">
        <v>433</v>
      </c>
      <c r="F58" s="46">
        <v>69</v>
      </c>
    </row>
    <row r="59" spans="1:11">
      <c r="A59" s="54" t="s">
        <v>32</v>
      </c>
      <c r="B59" s="46">
        <v>336</v>
      </c>
      <c r="C59" s="46">
        <v>0</v>
      </c>
      <c r="D59" s="55">
        <f t="shared" si="1"/>
        <v>336</v>
      </c>
      <c r="E59" s="272">
        <v>136</v>
      </c>
      <c r="F59" s="46">
        <v>23</v>
      </c>
    </row>
    <row r="60" spans="1:11">
      <c r="A60" s="54" t="s">
        <v>33</v>
      </c>
      <c r="B60" s="46">
        <v>786</v>
      </c>
      <c r="C60" s="46">
        <v>850</v>
      </c>
      <c r="D60" s="55">
        <f t="shared" si="1"/>
        <v>1636</v>
      </c>
      <c r="E60" s="272">
        <v>510</v>
      </c>
      <c r="F60" s="46">
        <v>138</v>
      </c>
    </row>
    <row r="61" spans="1:11">
      <c r="A61" s="54" t="s">
        <v>34</v>
      </c>
      <c r="B61" s="46">
        <v>225</v>
      </c>
      <c r="C61" s="46">
        <v>101</v>
      </c>
      <c r="D61" s="55">
        <f t="shared" si="1"/>
        <v>326</v>
      </c>
      <c r="E61" s="272">
        <v>173</v>
      </c>
      <c r="F61" s="46">
        <v>33</v>
      </c>
    </row>
    <row r="62" spans="1:11">
      <c r="A62" s="54" t="s">
        <v>35</v>
      </c>
      <c r="B62" s="46">
        <v>3336</v>
      </c>
      <c r="C62" s="46">
        <v>141</v>
      </c>
      <c r="D62" s="55">
        <f t="shared" si="1"/>
        <v>3477</v>
      </c>
      <c r="E62" s="272">
        <v>1351</v>
      </c>
      <c r="F62" s="46">
        <v>149</v>
      </c>
    </row>
    <row r="63" spans="1:11">
      <c r="A63" s="54" t="s">
        <v>36</v>
      </c>
      <c r="B63" s="46">
        <v>437</v>
      </c>
      <c r="C63" s="46">
        <v>4</v>
      </c>
      <c r="D63" s="55">
        <f t="shared" si="1"/>
        <v>441</v>
      </c>
      <c r="E63" s="272">
        <v>250</v>
      </c>
      <c r="F63" s="46">
        <v>1</v>
      </c>
    </row>
    <row r="64" spans="1:11">
      <c r="A64" s="54" t="s">
        <v>37</v>
      </c>
      <c r="B64" s="46">
        <v>153</v>
      </c>
      <c r="C64" s="46">
        <v>0</v>
      </c>
      <c r="D64" s="55">
        <f t="shared" si="1"/>
        <v>153</v>
      </c>
      <c r="E64" s="272">
        <v>88</v>
      </c>
      <c r="F64" s="46">
        <v>22</v>
      </c>
    </row>
    <row r="65" spans="1:12">
      <c r="A65" s="54" t="s">
        <v>38</v>
      </c>
      <c r="B65" s="46">
        <v>490</v>
      </c>
      <c r="C65" s="46">
        <v>815</v>
      </c>
      <c r="D65" s="55">
        <f t="shared" si="1"/>
        <v>1305</v>
      </c>
      <c r="E65" s="272">
        <v>322</v>
      </c>
      <c r="F65" s="46">
        <v>41</v>
      </c>
    </row>
    <row r="66" spans="1:12">
      <c r="A66" s="54" t="s">
        <v>39</v>
      </c>
      <c r="B66" s="46">
        <v>604</v>
      </c>
      <c r="C66" s="46">
        <v>270</v>
      </c>
      <c r="D66" s="55">
        <f t="shared" si="1"/>
        <v>874</v>
      </c>
      <c r="E66" s="272">
        <v>410</v>
      </c>
      <c r="F66" s="46">
        <v>33</v>
      </c>
    </row>
    <row r="67" spans="1:12">
      <c r="A67" s="54" t="s">
        <v>40</v>
      </c>
      <c r="B67" s="46">
        <v>2214</v>
      </c>
      <c r="C67" s="46">
        <v>364</v>
      </c>
      <c r="D67" s="55">
        <f t="shared" si="1"/>
        <v>2578</v>
      </c>
      <c r="E67" s="272">
        <v>1041</v>
      </c>
      <c r="F67" s="46">
        <v>145</v>
      </c>
    </row>
    <row r="68" spans="1:12">
      <c r="A68" s="54" t="s">
        <v>41</v>
      </c>
      <c r="B68" s="46">
        <v>190</v>
      </c>
      <c r="C68" s="46">
        <v>0</v>
      </c>
      <c r="D68" s="55">
        <f t="shared" si="1"/>
        <v>190</v>
      </c>
      <c r="E68" s="272">
        <v>100</v>
      </c>
      <c r="F68" s="46">
        <v>2</v>
      </c>
    </row>
    <row r="69" spans="1:12">
      <c r="A69" s="54" t="s">
        <v>42</v>
      </c>
      <c r="B69" s="46">
        <v>158</v>
      </c>
      <c r="C69" s="46">
        <v>0</v>
      </c>
      <c r="D69" s="55">
        <f t="shared" si="1"/>
        <v>158</v>
      </c>
      <c r="E69" s="272">
        <v>96</v>
      </c>
      <c r="F69" s="46">
        <v>8</v>
      </c>
    </row>
    <row r="70" spans="1:12">
      <c r="A70" s="54" t="s">
        <v>43</v>
      </c>
      <c r="B70" s="46">
        <v>0</v>
      </c>
      <c r="C70" s="46">
        <v>0</v>
      </c>
      <c r="D70" s="55">
        <f t="shared" si="1"/>
        <v>0</v>
      </c>
      <c r="E70" s="272">
        <v>0</v>
      </c>
      <c r="F70" s="46">
        <v>0</v>
      </c>
    </row>
    <row r="71" spans="1:12">
      <c r="A71" s="265" t="s">
        <v>0</v>
      </c>
      <c r="B71" s="55">
        <f>SUM(B54:B70)</f>
        <v>10874</v>
      </c>
      <c r="C71" s="55">
        <f>SUM(C54:C70)</f>
        <v>2987</v>
      </c>
      <c r="D71" s="55">
        <f>SUM(D54:D70)</f>
        <v>13861</v>
      </c>
      <c r="E71" s="55">
        <f>SUM(E54:E70)</f>
        <v>5489</v>
      </c>
      <c r="F71" s="55">
        <f>SUM(F54:F70)</f>
        <v>732</v>
      </c>
    </row>
    <row r="72" spans="1:12">
      <c r="A72" s="266" t="s">
        <v>1</v>
      </c>
      <c r="B72" s="279">
        <f>B71/D71</f>
        <v>0.78450328259144364</v>
      </c>
      <c r="C72" s="279">
        <f>C71/D71</f>
        <v>0.21549671740855639</v>
      </c>
      <c r="D72" s="49"/>
      <c r="E72" s="94">
        <f>F71/E71</f>
        <v>0.13335762433958825</v>
      </c>
      <c r="F72" s="41"/>
    </row>
    <row r="73" spans="1:12">
      <c r="A73" s="266" t="s">
        <v>128</v>
      </c>
      <c r="B73" s="46">
        <v>62</v>
      </c>
      <c r="C73" s="46">
        <v>51</v>
      </c>
      <c r="D73" s="46"/>
      <c r="E73" s="50">
        <v>61</v>
      </c>
      <c r="F73" s="46">
        <v>52</v>
      </c>
    </row>
    <row r="74" spans="1:12">
      <c r="B74" s="280"/>
      <c r="C74" s="280"/>
      <c r="D74" s="280"/>
      <c r="E74" s="280"/>
      <c r="F74" s="280"/>
      <c r="G74" s="280"/>
      <c r="H74" s="280"/>
    </row>
    <row r="75" spans="1:12" ht="15">
      <c r="A75" s="788" t="s">
        <v>233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</row>
    <row r="76" spans="1:12" ht="35.1" customHeight="1">
      <c r="A76" s="44"/>
      <c r="B76" s="288" t="s">
        <v>154</v>
      </c>
      <c r="C76" s="288" t="s">
        <v>9</v>
      </c>
      <c r="D76" s="288" t="s">
        <v>59</v>
      </c>
      <c r="E76" s="288" t="s">
        <v>10</v>
      </c>
      <c r="F76" s="288" t="s">
        <v>77</v>
      </c>
      <c r="G76" s="288" t="s">
        <v>60</v>
      </c>
      <c r="H76" s="288" t="s">
        <v>78</v>
      </c>
      <c r="I76" s="288" t="s">
        <v>79</v>
      </c>
      <c r="J76" s="563" t="s">
        <v>81</v>
      </c>
      <c r="K76" s="281" t="s">
        <v>0</v>
      </c>
    </row>
    <row r="77" spans="1:12">
      <c r="A77" s="54" t="s">
        <v>27</v>
      </c>
      <c r="B77" s="46">
        <v>3</v>
      </c>
      <c r="C77" s="46">
        <v>3</v>
      </c>
      <c r="D77" s="46">
        <v>145</v>
      </c>
      <c r="E77" s="46">
        <v>2</v>
      </c>
      <c r="F77" s="46">
        <v>0</v>
      </c>
      <c r="G77" s="46">
        <v>332</v>
      </c>
      <c r="H77" s="46">
        <v>0</v>
      </c>
      <c r="I77" s="46">
        <v>0</v>
      </c>
      <c r="J77" s="46">
        <v>1</v>
      </c>
      <c r="K77" s="55">
        <f>SUM(B77:J77)</f>
        <v>486</v>
      </c>
      <c r="L77" s="54" t="s">
        <v>27</v>
      </c>
    </row>
    <row r="78" spans="1:12">
      <c r="A78" s="54" t="s">
        <v>28</v>
      </c>
      <c r="B78" s="46">
        <v>0</v>
      </c>
      <c r="C78" s="46">
        <v>2</v>
      </c>
      <c r="D78" s="46">
        <v>39</v>
      </c>
      <c r="E78" s="46">
        <v>2</v>
      </c>
      <c r="F78" s="46">
        <v>0</v>
      </c>
      <c r="G78" s="46">
        <v>164</v>
      </c>
      <c r="H78" s="46">
        <v>1</v>
      </c>
      <c r="I78" s="46">
        <v>0</v>
      </c>
      <c r="J78" s="46">
        <v>0</v>
      </c>
      <c r="K78" s="55">
        <f t="shared" ref="K78:K93" si="3">SUM(B78:J78)</f>
        <v>208</v>
      </c>
      <c r="L78" s="54" t="s">
        <v>28</v>
      </c>
    </row>
    <row r="79" spans="1:12">
      <c r="A79" s="54" t="s">
        <v>29</v>
      </c>
      <c r="B79" s="46">
        <v>0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55">
        <f t="shared" si="3"/>
        <v>0</v>
      </c>
      <c r="L79" s="54" t="s">
        <v>29</v>
      </c>
    </row>
    <row r="80" spans="1:12">
      <c r="A80" s="54" t="s">
        <v>30</v>
      </c>
      <c r="B80" s="46">
        <v>5</v>
      </c>
      <c r="C80" s="46">
        <v>33</v>
      </c>
      <c r="D80" s="46">
        <v>58</v>
      </c>
      <c r="E80" s="46">
        <v>41</v>
      </c>
      <c r="F80" s="46">
        <v>0</v>
      </c>
      <c r="G80" s="46">
        <v>427</v>
      </c>
      <c r="H80" s="46">
        <v>0</v>
      </c>
      <c r="I80" s="46">
        <v>0</v>
      </c>
      <c r="J80" s="46">
        <v>97</v>
      </c>
      <c r="K80" s="55">
        <f t="shared" si="3"/>
        <v>661</v>
      </c>
      <c r="L80" s="54" t="s">
        <v>30</v>
      </c>
    </row>
    <row r="81" spans="1:12">
      <c r="A81" s="54" t="s">
        <v>31</v>
      </c>
      <c r="B81" s="46">
        <v>2</v>
      </c>
      <c r="C81" s="46">
        <v>48</v>
      </c>
      <c r="D81" s="46">
        <v>97</v>
      </c>
      <c r="E81" s="46">
        <v>32</v>
      </c>
      <c r="F81" s="46">
        <v>1</v>
      </c>
      <c r="G81" s="46">
        <v>674</v>
      </c>
      <c r="H81" s="46">
        <v>0</v>
      </c>
      <c r="I81" s="46">
        <v>1</v>
      </c>
      <c r="J81" s="46">
        <v>3</v>
      </c>
      <c r="K81" s="55">
        <f t="shared" si="3"/>
        <v>858</v>
      </c>
      <c r="L81" s="54" t="s">
        <v>31</v>
      </c>
    </row>
    <row r="82" spans="1:12">
      <c r="A82" s="54" t="s">
        <v>32</v>
      </c>
      <c r="B82" s="46">
        <v>2</v>
      </c>
      <c r="C82" s="46">
        <v>3</v>
      </c>
      <c r="D82" s="46">
        <v>5</v>
      </c>
      <c r="E82" s="46">
        <v>2</v>
      </c>
      <c r="F82" s="46">
        <v>0</v>
      </c>
      <c r="G82" s="46">
        <v>322</v>
      </c>
      <c r="H82" s="46">
        <v>0</v>
      </c>
      <c r="I82" s="46">
        <v>2</v>
      </c>
      <c r="J82" s="46">
        <v>0</v>
      </c>
      <c r="K82" s="55">
        <f t="shared" si="3"/>
        <v>336</v>
      </c>
      <c r="L82" s="54" t="s">
        <v>32</v>
      </c>
    </row>
    <row r="83" spans="1:12">
      <c r="A83" s="54" t="s">
        <v>33</v>
      </c>
      <c r="B83" s="46">
        <v>8</v>
      </c>
      <c r="C83" s="46">
        <v>31</v>
      </c>
      <c r="D83" s="46">
        <v>371</v>
      </c>
      <c r="E83" s="46">
        <v>49</v>
      </c>
      <c r="F83" s="46">
        <v>0</v>
      </c>
      <c r="G83" s="46">
        <v>1086</v>
      </c>
      <c r="H83" s="46">
        <v>4</v>
      </c>
      <c r="I83" s="46">
        <v>0</v>
      </c>
      <c r="J83" s="46">
        <v>95</v>
      </c>
      <c r="K83" s="55">
        <f t="shared" si="3"/>
        <v>1644</v>
      </c>
      <c r="L83" s="54" t="s">
        <v>33</v>
      </c>
    </row>
    <row r="84" spans="1:12">
      <c r="A84" s="54" t="s">
        <v>34</v>
      </c>
      <c r="B84" s="46">
        <v>0</v>
      </c>
      <c r="C84" s="46">
        <v>0</v>
      </c>
      <c r="D84" s="46">
        <v>10</v>
      </c>
      <c r="E84" s="46">
        <v>0</v>
      </c>
      <c r="F84" s="46">
        <v>0</v>
      </c>
      <c r="G84" s="46">
        <v>313</v>
      </c>
      <c r="H84" s="46">
        <v>0</v>
      </c>
      <c r="I84" s="46">
        <v>0</v>
      </c>
      <c r="J84" s="46">
        <v>3</v>
      </c>
      <c r="K84" s="55">
        <f t="shared" si="3"/>
        <v>326</v>
      </c>
      <c r="L84" s="54" t="s">
        <v>34</v>
      </c>
    </row>
    <row r="85" spans="1:12">
      <c r="A85" s="54" t="s">
        <v>35</v>
      </c>
      <c r="B85" s="46">
        <v>4</v>
      </c>
      <c r="C85" s="46">
        <v>17</v>
      </c>
      <c r="D85" s="46">
        <v>654</v>
      </c>
      <c r="E85" s="46">
        <v>25</v>
      </c>
      <c r="F85" s="46">
        <v>4</v>
      </c>
      <c r="G85" s="46">
        <v>2083</v>
      </c>
      <c r="H85" s="46">
        <v>2</v>
      </c>
      <c r="I85" s="46">
        <v>3</v>
      </c>
      <c r="J85" s="46">
        <v>24</v>
      </c>
      <c r="K85" s="55">
        <f t="shared" si="3"/>
        <v>2816</v>
      </c>
      <c r="L85" s="54" t="s">
        <v>35</v>
      </c>
    </row>
    <row r="86" spans="1:12">
      <c r="A86" s="54" t="s">
        <v>36</v>
      </c>
      <c r="B86" s="46">
        <v>10</v>
      </c>
      <c r="C86" s="46">
        <v>3</v>
      </c>
      <c r="D86" s="46">
        <v>41</v>
      </c>
      <c r="E86" s="46">
        <v>6</v>
      </c>
      <c r="F86" s="46">
        <v>0</v>
      </c>
      <c r="G86" s="46">
        <v>373</v>
      </c>
      <c r="H86" s="46">
        <v>0</v>
      </c>
      <c r="I86" s="46">
        <v>4</v>
      </c>
      <c r="J86" s="46">
        <v>4</v>
      </c>
      <c r="K86" s="55">
        <f t="shared" si="3"/>
        <v>441</v>
      </c>
      <c r="L86" s="54" t="s">
        <v>36</v>
      </c>
    </row>
    <row r="87" spans="1:12">
      <c r="A87" s="54" t="s">
        <v>37</v>
      </c>
      <c r="B87" s="46">
        <v>6</v>
      </c>
      <c r="C87" s="46">
        <v>3</v>
      </c>
      <c r="D87" s="46">
        <v>12</v>
      </c>
      <c r="E87" s="46">
        <v>9</v>
      </c>
      <c r="F87" s="46">
        <v>2</v>
      </c>
      <c r="G87" s="46">
        <v>116</v>
      </c>
      <c r="H87" s="46">
        <v>3</v>
      </c>
      <c r="I87" s="46">
        <v>0</v>
      </c>
      <c r="J87" s="46">
        <v>5</v>
      </c>
      <c r="K87" s="55">
        <f t="shared" si="3"/>
        <v>156</v>
      </c>
      <c r="L87" s="54" t="s">
        <v>37</v>
      </c>
    </row>
    <row r="88" spans="1:12">
      <c r="A88" s="54" t="s">
        <v>38</v>
      </c>
      <c r="B88" s="46">
        <v>5</v>
      </c>
      <c r="C88" s="46">
        <v>20</v>
      </c>
      <c r="D88" s="46">
        <v>248</v>
      </c>
      <c r="E88" s="46">
        <v>21</v>
      </c>
      <c r="F88" s="46">
        <v>14</v>
      </c>
      <c r="G88" s="46">
        <v>853</v>
      </c>
      <c r="H88" s="46">
        <v>1</v>
      </c>
      <c r="I88" s="46">
        <v>0</v>
      </c>
      <c r="J88" s="46">
        <v>63</v>
      </c>
      <c r="K88" s="55">
        <f t="shared" si="3"/>
        <v>1225</v>
      </c>
      <c r="L88" s="54" t="s">
        <v>38</v>
      </c>
    </row>
    <row r="89" spans="1:12">
      <c r="A89" s="54" t="s">
        <v>39</v>
      </c>
      <c r="B89" s="46">
        <v>7</v>
      </c>
      <c r="C89" s="46">
        <v>17</v>
      </c>
      <c r="D89" s="46">
        <v>44</v>
      </c>
      <c r="E89" s="46">
        <v>37</v>
      </c>
      <c r="F89" s="46">
        <v>0</v>
      </c>
      <c r="G89" s="46">
        <v>578</v>
      </c>
      <c r="H89" s="46">
        <v>21</v>
      </c>
      <c r="I89" s="46">
        <v>0</v>
      </c>
      <c r="J89" s="46">
        <v>206</v>
      </c>
      <c r="K89" s="55">
        <f t="shared" si="3"/>
        <v>910</v>
      </c>
      <c r="L89" s="54" t="s">
        <v>39</v>
      </c>
    </row>
    <row r="90" spans="1:12">
      <c r="A90" s="54" t="s">
        <v>40</v>
      </c>
      <c r="B90" s="46">
        <v>15</v>
      </c>
      <c r="C90" s="46">
        <v>174</v>
      </c>
      <c r="D90" s="46">
        <v>380</v>
      </c>
      <c r="E90" s="46">
        <v>618</v>
      </c>
      <c r="F90" s="46">
        <v>4</v>
      </c>
      <c r="G90" s="46">
        <v>1263</v>
      </c>
      <c r="H90" s="46">
        <v>40</v>
      </c>
      <c r="I90" s="46">
        <v>0</v>
      </c>
      <c r="J90" s="46">
        <v>84</v>
      </c>
      <c r="K90" s="55">
        <f t="shared" si="3"/>
        <v>2578</v>
      </c>
      <c r="L90" s="54" t="s">
        <v>40</v>
      </c>
    </row>
    <row r="91" spans="1:12">
      <c r="A91" s="54" t="s">
        <v>41</v>
      </c>
      <c r="B91" s="46">
        <v>0</v>
      </c>
      <c r="C91" s="46">
        <v>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55">
        <f t="shared" si="3"/>
        <v>0</v>
      </c>
      <c r="L91" s="54" t="s">
        <v>41</v>
      </c>
    </row>
    <row r="92" spans="1:12">
      <c r="A92" s="54" t="s">
        <v>42</v>
      </c>
      <c r="B92" s="46">
        <v>0</v>
      </c>
      <c r="C92" s="46">
        <v>2</v>
      </c>
      <c r="D92" s="46">
        <v>0</v>
      </c>
      <c r="E92" s="46">
        <v>0</v>
      </c>
      <c r="F92" s="46">
        <v>0</v>
      </c>
      <c r="G92" s="46">
        <v>156</v>
      </c>
      <c r="H92" s="46">
        <v>0</v>
      </c>
      <c r="I92" s="46">
        <v>0</v>
      </c>
      <c r="J92" s="46">
        <v>0</v>
      </c>
      <c r="K92" s="55">
        <f>SUM(B92:J92)</f>
        <v>158</v>
      </c>
      <c r="L92" s="54" t="s">
        <v>42</v>
      </c>
    </row>
    <row r="93" spans="1:12">
      <c r="A93" s="54" t="s">
        <v>43</v>
      </c>
      <c r="B93" s="46">
        <v>0</v>
      </c>
      <c r="C93" s="46">
        <v>0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55">
        <f t="shared" si="3"/>
        <v>0</v>
      </c>
      <c r="L93" s="54" t="s">
        <v>43</v>
      </c>
    </row>
    <row r="94" spans="1:12">
      <c r="A94" s="265" t="s">
        <v>0</v>
      </c>
      <c r="B94" s="55">
        <f>SUM(B77:B93)</f>
        <v>67</v>
      </c>
      <c r="C94" s="55">
        <f t="shared" ref="C94:K94" si="4">SUM(C77:C93)</f>
        <v>356</v>
      </c>
      <c r="D94" s="55">
        <f t="shared" si="4"/>
        <v>2104</v>
      </c>
      <c r="E94" s="55">
        <f t="shared" si="4"/>
        <v>844</v>
      </c>
      <c r="F94" s="55">
        <f t="shared" si="4"/>
        <v>25</v>
      </c>
      <c r="G94" s="55">
        <f t="shared" si="4"/>
        <v>8740</v>
      </c>
      <c r="H94" s="55">
        <f t="shared" si="4"/>
        <v>72</v>
      </c>
      <c r="I94" s="55">
        <f t="shared" si="4"/>
        <v>10</v>
      </c>
      <c r="J94" s="55">
        <f t="shared" si="4"/>
        <v>585</v>
      </c>
      <c r="K94" s="55">
        <f t="shared" si="4"/>
        <v>12803</v>
      </c>
      <c r="L94" s="54" t="s">
        <v>0</v>
      </c>
    </row>
    <row r="95" spans="1:12">
      <c r="A95" s="266" t="s">
        <v>1</v>
      </c>
      <c r="B95" s="52">
        <f>B94/K94</f>
        <v>5.233148480824807E-3</v>
      </c>
      <c r="C95" s="52">
        <f>C94/K94</f>
        <v>2.7805982972740763E-2</v>
      </c>
      <c r="D95" s="52">
        <f>D94/K94</f>
        <v>0.16433648363664766</v>
      </c>
      <c r="E95" s="52">
        <f>E94/K94</f>
        <v>6.5922049519643838E-2</v>
      </c>
      <c r="F95" s="282">
        <f>F94/K94</f>
        <v>1.9526673435913459E-3</v>
      </c>
      <c r="G95" s="52">
        <f>G94/K94</f>
        <v>0.68265250331953453</v>
      </c>
      <c r="H95" s="52">
        <f>H94/K94</f>
        <v>5.6236819495430754E-3</v>
      </c>
      <c r="I95" s="282">
        <f>I94/K94</f>
        <v>7.810669374365383E-4</v>
      </c>
      <c r="J95" s="52">
        <f>J94/K94</f>
        <v>4.5692415840037491E-2</v>
      </c>
      <c r="K95" s="52"/>
      <c r="L95" s="266" t="s">
        <v>1</v>
      </c>
    </row>
    <row r="96" spans="1:12">
      <c r="A96" s="266" t="s">
        <v>128</v>
      </c>
      <c r="B96" s="50">
        <v>53</v>
      </c>
      <c r="C96" s="50">
        <v>55</v>
      </c>
      <c r="D96" s="50">
        <v>57</v>
      </c>
      <c r="E96" s="50">
        <v>53</v>
      </c>
      <c r="F96" s="50">
        <v>52</v>
      </c>
      <c r="G96" s="50">
        <v>57</v>
      </c>
      <c r="H96" s="50">
        <v>50</v>
      </c>
      <c r="I96" s="50">
        <v>50</v>
      </c>
      <c r="J96" s="50">
        <v>54</v>
      </c>
      <c r="K96" s="52"/>
      <c r="L96" s="283"/>
    </row>
    <row r="97" spans="1:7">
      <c r="A97" s="262"/>
      <c r="B97" s="51"/>
      <c r="C97" s="51"/>
      <c r="D97" s="51"/>
      <c r="E97" s="51"/>
      <c r="F97" s="51"/>
      <c r="G97" s="51"/>
    </row>
    <row r="98" spans="1:7" ht="15">
      <c r="A98" s="788" t="s">
        <v>224</v>
      </c>
      <c r="B98" s="788"/>
      <c r="C98" s="788"/>
      <c r="D98" s="788"/>
      <c r="E98" s="51"/>
      <c r="F98" s="51"/>
      <c r="G98" s="51"/>
    </row>
    <row r="99" spans="1:7">
      <c r="A99" s="44"/>
      <c r="B99" s="284" t="s">
        <v>12</v>
      </c>
      <c r="C99" s="284" t="s">
        <v>11</v>
      </c>
      <c r="D99" s="281" t="s">
        <v>0</v>
      </c>
      <c r="E99" s="285"/>
      <c r="F99" s="285"/>
      <c r="G99" s="281"/>
    </row>
    <row r="100" spans="1:7">
      <c r="A100" s="54" t="s">
        <v>27</v>
      </c>
      <c r="B100" s="46">
        <v>433</v>
      </c>
      <c r="C100" s="46">
        <v>53</v>
      </c>
      <c r="D100" s="55">
        <f>SUM(B100:C100)</f>
        <v>486</v>
      </c>
      <c r="F100" s="46"/>
      <c r="G100" s="55"/>
    </row>
    <row r="101" spans="1:7">
      <c r="A101" s="54" t="s">
        <v>28</v>
      </c>
      <c r="B101" s="46">
        <v>183</v>
      </c>
      <c r="C101" s="46">
        <v>23</v>
      </c>
      <c r="D101" s="55">
        <f t="shared" ref="D101:D116" si="5">SUM(B101:C101)</f>
        <v>206</v>
      </c>
      <c r="F101" s="46"/>
      <c r="G101" s="55"/>
    </row>
    <row r="102" spans="1:7">
      <c r="A102" s="54" t="s">
        <v>29</v>
      </c>
      <c r="B102" s="46">
        <v>0</v>
      </c>
      <c r="C102" s="46">
        <v>0</v>
      </c>
      <c r="D102" s="55">
        <f t="shared" si="5"/>
        <v>0</v>
      </c>
      <c r="F102" s="264"/>
      <c r="G102" s="55"/>
    </row>
    <row r="103" spans="1:7">
      <c r="A103" s="54" t="s">
        <v>30</v>
      </c>
      <c r="B103" s="46">
        <v>532</v>
      </c>
      <c r="C103" s="46">
        <v>102</v>
      </c>
      <c r="D103" s="55">
        <f t="shared" si="5"/>
        <v>634</v>
      </c>
      <c r="F103" s="46"/>
      <c r="G103" s="55"/>
    </row>
    <row r="104" spans="1:7">
      <c r="A104" s="54" t="s">
        <v>31</v>
      </c>
      <c r="B104" s="46">
        <v>848</v>
      </c>
      <c r="C104" s="46">
        <v>132</v>
      </c>
      <c r="D104" s="55">
        <f t="shared" si="5"/>
        <v>980</v>
      </c>
      <c r="F104" s="46"/>
      <c r="G104" s="55"/>
    </row>
    <row r="105" spans="1:7">
      <c r="A105" s="54" t="s">
        <v>32</v>
      </c>
      <c r="B105" s="46">
        <v>298</v>
      </c>
      <c r="C105" s="46">
        <v>38</v>
      </c>
      <c r="D105" s="55">
        <f t="shared" si="5"/>
        <v>336</v>
      </c>
      <c r="F105" s="46"/>
      <c r="G105" s="55"/>
    </row>
    <row r="106" spans="1:7">
      <c r="A106" s="54" t="s">
        <v>33</v>
      </c>
      <c r="B106" s="46">
        <v>1419</v>
      </c>
      <c r="C106" s="46">
        <v>228</v>
      </c>
      <c r="D106" s="55">
        <f t="shared" si="5"/>
        <v>1647</v>
      </c>
      <c r="F106" s="46"/>
      <c r="G106" s="55"/>
    </row>
    <row r="107" spans="1:7">
      <c r="A107" s="54" t="s">
        <v>34</v>
      </c>
      <c r="B107" s="46">
        <v>296</v>
      </c>
      <c r="C107" s="46">
        <v>30</v>
      </c>
      <c r="D107" s="55">
        <f t="shared" si="5"/>
        <v>326</v>
      </c>
      <c r="F107" s="46"/>
      <c r="G107" s="55"/>
    </row>
    <row r="108" spans="1:7">
      <c r="A108" s="54" t="s">
        <v>35</v>
      </c>
      <c r="B108" s="46">
        <v>2421</v>
      </c>
      <c r="C108" s="46">
        <v>373</v>
      </c>
      <c r="D108" s="55">
        <f t="shared" si="5"/>
        <v>2794</v>
      </c>
      <c r="F108" s="46"/>
      <c r="G108" s="55"/>
    </row>
    <row r="109" spans="1:7">
      <c r="A109" s="54" t="s">
        <v>36</v>
      </c>
      <c r="B109" s="46">
        <v>380</v>
      </c>
      <c r="C109" s="46">
        <v>61</v>
      </c>
      <c r="D109" s="55">
        <f t="shared" si="5"/>
        <v>441</v>
      </c>
      <c r="F109" s="46"/>
      <c r="G109" s="55"/>
    </row>
    <row r="110" spans="1:7">
      <c r="A110" s="54" t="s">
        <v>37</v>
      </c>
      <c r="B110" s="46">
        <v>141</v>
      </c>
      <c r="C110" s="46">
        <v>12</v>
      </c>
      <c r="D110" s="55">
        <f t="shared" si="5"/>
        <v>153</v>
      </c>
      <c r="F110" s="46"/>
      <c r="G110" s="55"/>
    </row>
    <row r="111" spans="1:7">
      <c r="A111" s="54" t="s">
        <v>38</v>
      </c>
      <c r="B111" s="46">
        <v>1158</v>
      </c>
      <c r="C111" s="46">
        <v>147</v>
      </c>
      <c r="D111" s="55">
        <f t="shared" si="5"/>
        <v>1305</v>
      </c>
      <c r="F111" s="46"/>
      <c r="G111" s="55"/>
    </row>
    <row r="112" spans="1:7">
      <c r="A112" s="54" t="s">
        <v>39</v>
      </c>
      <c r="B112" s="46">
        <v>725</v>
      </c>
      <c r="C112" s="46">
        <v>149</v>
      </c>
      <c r="D112" s="55">
        <f t="shared" si="5"/>
        <v>874</v>
      </c>
      <c r="F112" s="46"/>
      <c r="G112" s="55"/>
    </row>
    <row r="113" spans="1:8">
      <c r="A113" s="54" t="s">
        <v>40</v>
      </c>
      <c r="B113" s="46">
        <v>2176</v>
      </c>
      <c r="C113" s="46">
        <v>403</v>
      </c>
      <c r="D113" s="55">
        <f t="shared" si="5"/>
        <v>2579</v>
      </c>
      <c r="F113" s="46"/>
      <c r="G113" s="55"/>
    </row>
    <row r="114" spans="1:8">
      <c r="A114" s="54" t="s">
        <v>41</v>
      </c>
      <c r="B114" s="46">
        <v>187</v>
      </c>
      <c r="C114" s="46">
        <v>3</v>
      </c>
      <c r="D114" s="55">
        <f t="shared" si="5"/>
        <v>190</v>
      </c>
      <c r="F114" s="46"/>
      <c r="G114" s="55"/>
    </row>
    <row r="115" spans="1:8">
      <c r="A115" s="54" t="s">
        <v>42</v>
      </c>
      <c r="B115" s="46">
        <v>144</v>
      </c>
      <c r="C115" s="46">
        <v>14</v>
      </c>
      <c r="D115" s="55">
        <f t="shared" si="5"/>
        <v>158</v>
      </c>
      <c r="F115" s="46"/>
      <c r="G115" s="55"/>
    </row>
    <row r="116" spans="1:8">
      <c r="A116" s="54" t="s">
        <v>43</v>
      </c>
      <c r="B116" s="46">
        <v>0</v>
      </c>
      <c r="C116" s="263">
        <v>0</v>
      </c>
      <c r="D116" s="55">
        <f t="shared" si="5"/>
        <v>0</v>
      </c>
      <c r="E116" s="46">
        <v>0</v>
      </c>
      <c r="F116" s="46"/>
      <c r="G116" s="55"/>
    </row>
    <row r="117" spans="1:8">
      <c r="A117" s="265" t="s">
        <v>0</v>
      </c>
      <c r="B117" s="55">
        <f>SUM(B100:B116)</f>
        <v>11341</v>
      </c>
      <c r="C117" s="55">
        <f>SUM(C100:C116)</f>
        <v>1768</v>
      </c>
      <c r="D117" s="55">
        <f>SUM(D100:D116)</f>
        <v>13109</v>
      </c>
      <c r="E117" s="55"/>
      <c r="F117" s="55"/>
      <c r="G117" s="55"/>
    </row>
    <row r="118" spans="1:8">
      <c r="A118" s="266" t="s">
        <v>1</v>
      </c>
      <c r="B118" s="52">
        <f>B117/D117</f>
        <v>0.86513082614997328</v>
      </c>
      <c r="C118" s="52">
        <f>C117/D117</f>
        <v>0.1348691738500267</v>
      </c>
      <c r="D118" s="51"/>
      <c r="E118" s="51"/>
      <c r="F118" s="51"/>
      <c r="G118" s="45"/>
    </row>
    <row r="119" spans="1:8">
      <c r="A119" s="266" t="s">
        <v>128</v>
      </c>
      <c r="B119" s="50">
        <v>60</v>
      </c>
      <c r="C119" s="50">
        <v>60</v>
      </c>
      <c r="D119" s="49"/>
      <c r="E119" s="51"/>
      <c r="F119" s="51"/>
      <c r="G119" s="45"/>
    </row>
    <row r="120" spans="1:8">
      <c r="A120" s="286"/>
      <c r="D120" s="51"/>
      <c r="F120" s="51"/>
    </row>
    <row r="121" spans="1:8" ht="15">
      <c r="A121" s="788" t="s">
        <v>206</v>
      </c>
      <c r="B121" s="788"/>
      <c r="C121" s="788"/>
      <c r="D121" s="788"/>
      <c r="E121" s="42"/>
      <c r="F121" s="42"/>
      <c r="G121" s="42"/>
    </row>
    <row r="122" spans="1:8">
      <c r="A122" s="262"/>
      <c r="B122" s="564" t="s">
        <v>64</v>
      </c>
      <c r="C122" s="565" t="s">
        <v>125</v>
      </c>
      <c r="D122" s="293" t="s">
        <v>0</v>
      </c>
      <c r="E122" s="287"/>
      <c r="F122" s="288"/>
    </row>
    <row r="123" spans="1:8">
      <c r="A123" s="54" t="s">
        <v>27</v>
      </c>
      <c r="B123" s="263">
        <v>3</v>
      </c>
      <c r="C123" s="55">
        <v>0</v>
      </c>
      <c r="D123" s="55">
        <f>SUM(B123:C123)</f>
        <v>3</v>
      </c>
      <c r="E123" s="55"/>
      <c r="F123" s="46"/>
      <c r="H123" s="262"/>
    </row>
    <row r="124" spans="1:8">
      <c r="A124" s="54" t="s">
        <v>28</v>
      </c>
      <c r="B124" s="263">
        <v>3</v>
      </c>
      <c r="C124" s="46">
        <v>1</v>
      </c>
      <c r="D124" s="55">
        <f t="shared" ref="D124:D140" si="6">SUM(B124:C124)</f>
        <v>4</v>
      </c>
      <c r="E124" s="55"/>
      <c r="F124" s="46"/>
      <c r="H124" s="262"/>
    </row>
    <row r="125" spans="1:8">
      <c r="A125" s="54" t="s">
        <v>29</v>
      </c>
      <c r="B125" s="263">
        <v>0</v>
      </c>
      <c r="C125" s="46">
        <v>0</v>
      </c>
      <c r="D125" s="55">
        <f t="shared" si="6"/>
        <v>0</v>
      </c>
      <c r="E125" s="55"/>
      <c r="F125" s="46"/>
      <c r="H125" s="262"/>
    </row>
    <row r="126" spans="1:8">
      <c r="A126" s="54" t="s">
        <v>30</v>
      </c>
      <c r="B126" s="263">
        <v>1</v>
      </c>
      <c r="C126" s="46">
        <v>0</v>
      </c>
      <c r="D126" s="55">
        <f t="shared" si="6"/>
        <v>1</v>
      </c>
      <c r="E126" s="55"/>
      <c r="F126" s="46"/>
      <c r="H126" s="262"/>
    </row>
    <row r="127" spans="1:8">
      <c r="A127" s="54" t="s">
        <v>31</v>
      </c>
      <c r="B127" s="263">
        <v>4</v>
      </c>
      <c r="C127" s="46">
        <v>1</v>
      </c>
      <c r="D127" s="55">
        <f t="shared" si="6"/>
        <v>5</v>
      </c>
      <c r="E127" s="55"/>
      <c r="F127" s="46"/>
      <c r="H127" s="262"/>
    </row>
    <row r="128" spans="1:8">
      <c r="A128" s="54" t="s">
        <v>32</v>
      </c>
      <c r="B128" s="263">
        <v>1</v>
      </c>
      <c r="C128" s="46">
        <v>0</v>
      </c>
      <c r="D128" s="55">
        <f t="shared" si="6"/>
        <v>1</v>
      </c>
      <c r="E128" s="55"/>
      <c r="F128" s="46"/>
      <c r="H128" s="262"/>
    </row>
    <row r="129" spans="1:11">
      <c r="A129" s="54" t="s">
        <v>33</v>
      </c>
      <c r="B129" s="263">
        <v>4</v>
      </c>
      <c r="C129" s="46">
        <v>0</v>
      </c>
      <c r="D129" s="55">
        <f t="shared" si="6"/>
        <v>4</v>
      </c>
      <c r="E129" s="55"/>
      <c r="F129" s="46"/>
      <c r="H129" s="262"/>
    </row>
    <row r="130" spans="1:11">
      <c r="A130" s="54" t="s">
        <v>34</v>
      </c>
      <c r="B130" s="263">
        <v>2</v>
      </c>
      <c r="C130" s="46">
        <v>0</v>
      </c>
      <c r="D130" s="55">
        <f t="shared" si="6"/>
        <v>2</v>
      </c>
      <c r="E130" s="55"/>
      <c r="F130" s="46"/>
      <c r="H130" s="262"/>
    </row>
    <row r="131" spans="1:11">
      <c r="A131" s="54" t="s">
        <v>35</v>
      </c>
      <c r="B131" s="263">
        <v>12</v>
      </c>
      <c r="C131" s="46">
        <v>4</v>
      </c>
      <c r="D131" s="55">
        <f t="shared" si="6"/>
        <v>16</v>
      </c>
      <c r="E131" s="55"/>
      <c r="F131" s="46"/>
      <c r="H131" s="262"/>
    </row>
    <row r="132" spans="1:11">
      <c r="A132" s="54" t="s">
        <v>36</v>
      </c>
      <c r="B132" s="263">
        <v>1</v>
      </c>
      <c r="C132" s="46">
        <v>3</v>
      </c>
      <c r="D132" s="55">
        <f t="shared" si="6"/>
        <v>4</v>
      </c>
      <c r="E132" s="55"/>
      <c r="F132" s="46"/>
      <c r="H132" s="262"/>
    </row>
    <row r="133" spans="1:11">
      <c r="A133" s="54" t="s">
        <v>37</v>
      </c>
      <c r="B133" s="263">
        <v>1</v>
      </c>
      <c r="C133" s="46">
        <v>0</v>
      </c>
      <c r="D133" s="55">
        <f t="shared" si="6"/>
        <v>1</v>
      </c>
      <c r="E133" s="55"/>
      <c r="F133" s="46"/>
      <c r="H133" s="262"/>
    </row>
    <row r="134" spans="1:11">
      <c r="A134" s="54" t="s">
        <v>38</v>
      </c>
      <c r="B134" s="263">
        <v>3</v>
      </c>
      <c r="C134" s="46">
        <v>2</v>
      </c>
      <c r="D134" s="55">
        <f t="shared" si="6"/>
        <v>5</v>
      </c>
      <c r="E134" s="55"/>
      <c r="F134" s="46"/>
      <c r="H134" s="262"/>
    </row>
    <row r="135" spans="1:11">
      <c r="A135" s="54" t="s">
        <v>39</v>
      </c>
      <c r="B135" s="263">
        <v>2</v>
      </c>
      <c r="C135" s="46">
        <v>1</v>
      </c>
      <c r="D135" s="55">
        <f t="shared" si="6"/>
        <v>3</v>
      </c>
      <c r="E135" s="55"/>
      <c r="F135" s="46"/>
      <c r="H135" s="262"/>
    </row>
    <row r="136" spans="1:11">
      <c r="A136" s="54" t="s">
        <v>40</v>
      </c>
      <c r="B136" s="263">
        <v>6</v>
      </c>
      <c r="C136" s="46">
        <v>2</v>
      </c>
      <c r="D136" s="55">
        <f t="shared" si="6"/>
        <v>8</v>
      </c>
      <c r="E136" s="55"/>
      <c r="F136" s="46"/>
      <c r="H136" s="262"/>
    </row>
    <row r="137" spans="1:11">
      <c r="A137" s="54" t="s">
        <v>41</v>
      </c>
      <c r="B137" s="263">
        <v>1</v>
      </c>
      <c r="C137" s="55">
        <v>0</v>
      </c>
      <c r="D137" s="55">
        <f t="shared" si="6"/>
        <v>1</v>
      </c>
      <c r="E137" s="55"/>
      <c r="F137" s="46"/>
      <c r="H137" s="262"/>
    </row>
    <row r="138" spans="1:11">
      <c r="A138" s="54" t="s">
        <v>42</v>
      </c>
      <c r="B138" s="263">
        <v>1</v>
      </c>
      <c r="C138" s="55">
        <v>0</v>
      </c>
      <c r="D138" s="55">
        <f t="shared" si="6"/>
        <v>1</v>
      </c>
      <c r="E138" s="55"/>
      <c r="F138" s="46"/>
      <c r="H138" s="262"/>
    </row>
    <row r="139" spans="1:11">
      <c r="A139" s="54" t="s">
        <v>43</v>
      </c>
      <c r="B139" s="289">
        <v>0</v>
      </c>
      <c r="C139" s="55">
        <v>0</v>
      </c>
      <c r="D139" s="55">
        <f t="shared" si="6"/>
        <v>0</v>
      </c>
      <c r="E139" s="55"/>
      <c r="F139" s="46"/>
      <c r="H139" s="262"/>
    </row>
    <row r="140" spans="1:11">
      <c r="A140" s="265" t="s">
        <v>225</v>
      </c>
      <c r="B140" s="55">
        <f>SUM(B123:B139)</f>
        <v>45</v>
      </c>
      <c r="C140" s="55">
        <f>SUM(C123:C139)</f>
        <v>14</v>
      </c>
      <c r="D140" s="55">
        <f t="shared" si="6"/>
        <v>59</v>
      </c>
      <c r="E140" s="46"/>
      <c r="F140" s="46"/>
      <c r="H140" s="44"/>
    </row>
    <row r="141" spans="1:11">
      <c r="A141" s="266" t="s">
        <v>1</v>
      </c>
      <c r="B141" s="267">
        <f>B140/D140</f>
        <v>0.76271186440677963</v>
      </c>
      <c r="C141" s="267">
        <f>C140/D140</f>
        <v>0.23728813559322035</v>
      </c>
      <c r="D141" s="267"/>
      <c r="E141" s="290"/>
      <c r="F141" s="291"/>
      <c r="G141" s="292"/>
      <c r="H141" s="44"/>
    </row>
    <row r="142" spans="1:11">
      <c r="A142" s="286"/>
      <c r="D142" s="51"/>
      <c r="F142" s="51"/>
    </row>
    <row r="144" spans="1:11" ht="15">
      <c r="A144" s="788" t="s">
        <v>244</v>
      </c>
      <c r="B144" s="788"/>
      <c r="C144" s="788"/>
      <c r="D144" s="788"/>
      <c r="E144" s="47"/>
      <c r="F144" s="47"/>
      <c r="G144" s="47"/>
      <c r="H144" s="47"/>
      <c r="I144" s="17"/>
      <c r="J144" s="17"/>
      <c r="K144" s="17"/>
    </row>
    <row r="145" spans="1:4">
      <c r="A145" s="262"/>
      <c r="B145" s="269" t="s">
        <v>12</v>
      </c>
      <c r="C145" s="269" t="s">
        <v>11</v>
      </c>
      <c r="D145" s="276" t="s">
        <v>0</v>
      </c>
    </row>
    <row r="146" spans="1:4">
      <c r="A146" s="54" t="s">
        <v>27</v>
      </c>
      <c r="B146" s="46">
        <v>118</v>
      </c>
      <c r="C146" s="46">
        <v>8</v>
      </c>
      <c r="D146" s="55">
        <f t="shared" ref="D146:D163" si="7">C146+B146</f>
        <v>126</v>
      </c>
    </row>
    <row r="147" spans="1:4">
      <c r="A147" s="54" t="s">
        <v>28</v>
      </c>
      <c r="B147" s="46">
        <v>69</v>
      </c>
      <c r="C147" s="46">
        <v>7</v>
      </c>
      <c r="D147" s="55">
        <f t="shared" si="7"/>
        <v>76</v>
      </c>
    </row>
    <row r="148" spans="1:4">
      <c r="A148" s="54" t="s">
        <v>29</v>
      </c>
      <c r="B148" s="46">
        <v>0</v>
      </c>
      <c r="C148" s="46">
        <v>0</v>
      </c>
      <c r="D148" s="55">
        <f t="shared" si="7"/>
        <v>0</v>
      </c>
    </row>
    <row r="149" spans="1:4">
      <c r="A149" s="54" t="s">
        <v>30</v>
      </c>
      <c r="B149" s="46">
        <v>270</v>
      </c>
      <c r="C149" s="46">
        <v>45</v>
      </c>
      <c r="D149" s="55">
        <f t="shared" si="7"/>
        <v>315</v>
      </c>
    </row>
    <row r="150" spans="1:4">
      <c r="A150" s="54" t="s">
        <v>31</v>
      </c>
      <c r="B150" s="46">
        <v>455</v>
      </c>
      <c r="C150" s="46">
        <v>45</v>
      </c>
      <c r="D150" s="55">
        <f t="shared" si="7"/>
        <v>500</v>
      </c>
    </row>
    <row r="151" spans="1:4">
      <c r="A151" s="54" t="s">
        <v>32</v>
      </c>
      <c r="B151" s="46">
        <v>113</v>
      </c>
      <c r="C151" s="46">
        <v>11</v>
      </c>
      <c r="D151" s="55">
        <f t="shared" si="7"/>
        <v>124</v>
      </c>
    </row>
    <row r="152" spans="1:4">
      <c r="A152" s="54" t="s">
        <v>33</v>
      </c>
      <c r="B152" s="46">
        <v>545</v>
      </c>
      <c r="C152" s="46">
        <v>93</v>
      </c>
      <c r="D152" s="55">
        <f t="shared" si="7"/>
        <v>638</v>
      </c>
    </row>
    <row r="153" spans="1:4">
      <c r="A153" s="54" t="s">
        <v>34</v>
      </c>
      <c r="B153" s="46">
        <v>124</v>
      </c>
      <c r="C153" s="46">
        <v>12</v>
      </c>
      <c r="D153" s="55">
        <f t="shared" si="7"/>
        <v>136</v>
      </c>
    </row>
    <row r="154" spans="1:4">
      <c r="A154" s="54" t="s">
        <v>35</v>
      </c>
      <c r="B154" s="46">
        <v>864</v>
      </c>
      <c r="C154" s="46">
        <v>121</v>
      </c>
      <c r="D154" s="55">
        <f t="shared" si="7"/>
        <v>985</v>
      </c>
    </row>
    <row r="155" spans="1:4">
      <c r="A155" s="54" t="s">
        <v>36</v>
      </c>
      <c r="B155" s="46">
        <v>193</v>
      </c>
      <c r="C155" s="46">
        <v>19</v>
      </c>
      <c r="D155" s="55">
        <f t="shared" si="7"/>
        <v>212</v>
      </c>
    </row>
    <row r="156" spans="1:4">
      <c r="A156" s="54" t="s">
        <v>37</v>
      </c>
      <c r="B156" s="46">
        <v>71</v>
      </c>
      <c r="C156" s="46">
        <v>8</v>
      </c>
      <c r="D156" s="55">
        <f t="shared" si="7"/>
        <v>79</v>
      </c>
    </row>
    <row r="157" spans="1:4">
      <c r="A157" s="54" t="s">
        <v>38</v>
      </c>
      <c r="B157" s="46">
        <v>472</v>
      </c>
      <c r="C157" s="46">
        <v>40</v>
      </c>
      <c r="D157" s="55">
        <f t="shared" si="7"/>
        <v>512</v>
      </c>
    </row>
    <row r="158" spans="1:4">
      <c r="A158" s="54" t="s">
        <v>39</v>
      </c>
      <c r="B158" s="46">
        <v>279</v>
      </c>
      <c r="C158" s="46">
        <v>53</v>
      </c>
      <c r="D158" s="55">
        <f t="shared" si="7"/>
        <v>332</v>
      </c>
    </row>
    <row r="159" spans="1:4">
      <c r="A159" s="54" t="s">
        <v>40</v>
      </c>
      <c r="B159" s="46">
        <v>897</v>
      </c>
      <c r="C159" s="46">
        <v>177</v>
      </c>
      <c r="D159" s="55">
        <f t="shared" si="7"/>
        <v>1074</v>
      </c>
    </row>
    <row r="160" spans="1:4">
      <c r="A160" s="54" t="s">
        <v>41</v>
      </c>
      <c r="B160" s="46">
        <v>27</v>
      </c>
      <c r="C160" s="46">
        <v>2</v>
      </c>
      <c r="D160" s="55">
        <f t="shared" si="7"/>
        <v>29</v>
      </c>
    </row>
    <row r="161" spans="1:12">
      <c r="A161" s="54" t="s">
        <v>42</v>
      </c>
      <c r="B161" s="46">
        <v>35</v>
      </c>
      <c r="C161" s="46">
        <v>3</v>
      </c>
      <c r="D161" s="55">
        <f t="shared" si="7"/>
        <v>38</v>
      </c>
    </row>
    <row r="162" spans="1:12">
      <c r="A162" s="54" t="s">
        <v>43</v>
      </c>
      <c r="B162" s="46">
        <v>0</v>
      </c>
      <c r="C162" s="46">
        <v>0</v>
      </c>
      <c r="D162" s="55">
        <f t="shared" si="7"/>
        <v>0</v>
      </c>
    </row>
    <row r="163" spans="1:12">
      <c r="A163" s="265" t="s">
        <v>0</v>
      </c>
      <c r="B163" s="55">
        <f>SUM(B146:B162)</f>
        <v>4532</v>
      </c>
      <c r="C163" s="55">
        <f>SUM(C146:C162)</f>
        <v>644</v>
      </c>
      <c r="D163" s="55">
        <f t="shared" si="7"/>
        <v>5176</v>
      </c>
    </row>
    <row r="164" spans="1:12">
      <c r="A164" s="266" t="s">
        <v>21</v>
      </c>
      <c r="B164" s="52">
        <f>B163/D163</f>
        <v>0.87557959814528596</v>
      </c>
      <c r="C164" s="52">
        <f>C163/D163</f>
        <v>0.12442040185471406</v>
      </c>
      <c r="D164" s="46"/>
    </row>
    <row r="165" spans="1:12">
      <c r="A165" s="266" t="s">
        <v>128</v>
      </c>
      <c r="B165" s="50">
        <v>61</v>
      </c>
      <c r="C165" s="50">
        <v>61</v>
      </c>
      <c r="D165" s="46"/>
    </row>
    <row r="166" spans="1:12">
      <c r="C166" s="40"/>
    </row>
    <row r="167" spans="1:12" ht="15">
      <c r="A167" s="788" t="s">
        <v>245</v>
      </c>
      <c r="B167" s="788"/>
      <c r="C167" s="788"/>
      <c r="D167" s="788"/>
      <c r="E167" s="788"/>
      <c r="F167" s="788"/>
      <c r="G167" s="788"/>
      <c r="H167" s="788"/>
      <c r="I167" s="788"/>
      <c r="J167" s="788"/>
      <c r="K167" s="788"/>
    </row>
    <row r="168" spans="1:12" ht="38.25">
      <c r="A168" s="44"/>
      <c r="B168" s="275" t="s">
        <v>154</v>
      </c>
      <c r="C168" s="43" t="s">
        <v>9</v>
      </c>
      <c r="D168" s="43" t="s">
        <v>59</v>
      </c>
      <c r="E168" s="294" t="s">
        <v>10</v>
      </c>
      <c r="F168" s="275" t="s">
        <v>80</v>
      </c>
      <c r="G168" s="275" t="s">
        <v>60</v>
      </c>
      <c r="H168" s="43" t="s">
        <v>78</v>
      </c>
      <c r="I168" s="275" t="s">
        <v>79</v>
      </c>
      <c r="J168" s="43" t="s">
        <v>81</v>
      </c>
      <c r="K168" s="295" t="s">
        <v>0</v>
      </c>
    </row>
    <row r="169" spans="1:12">
      <c r="A169" s="54" t="s">
        <v>27</v>
      </c>
      <c r="B169" s="263">
        <v>2</v>
      </c>
      <c r="C169" s="46">
        <v>0</v>
      </c>
      <c r="D169" s="46">
        <v>21</v>
      </c>
      <c r="E169" s="46">
        <v>0</v>
      </c>
      <c r="F169" s="46">
        <v>0</v>
      </c>
      <c r="G169" s="46">
        <v>104</v>
      </c>
      <c r="H169" s="46">
        <v>0</v>
      </c>
      <c r="I169" s="46">
        <v>0</v>
      </c>
      <c r="J169" s="46">
        <v>0</v>
      </c>
      <c r="K169" s="55">
        <f>SUM(B169:J169)</f>
        <v>127</v>
      </c>
      <c r="L169" s="262" t="s">
        <v>27</v>
      </c>
    </row>
    <row r="170" spans="1:12">
      <c r="A170" s="54" t="s">
        <v>28</v>
      </c>
      <c r="B170" s="263">
        <v>0</v>
      </c>
      <c r="C170" s="46">
        <v>0</v>
      </c>
      <c r="D170" s="46">
        <v>6</v>
      </c>
      <c r="E170" s="46">
        <v>0</v>
      </c>
      <c r="F170" s="46">
        <v>1</v>
      </c>
      <c r="G170" s="46">
        <v>69</v>
      </c>
      <c r="H170" s="46">
        <v>0</v>
      </c>
      <c r="I170" s="46">
        <v>0</v>
      </c>
      <c r="J170" s="46">
        <v>0</v>
      </c>
      <c r="K170" s="55">
        <f t="shared" ref="K170:K185" si="8">SUM(B170:J170)</f>
        <v>76</v>
      </c>
      <c r="L170" s="262" t="s">
        <v>28</v>
      </c>
    </row>
    <row r="171" spans="1:12">
      <c r="A171" s="54" t="s">
        <v>29</v>
      </c>
      <c r="B171" s="263">
        <v>0</v>
      </c>
      <c r="C171" s="46">
        <v>0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55">
        <f t="shared" si="8"/>
        <v>0</v>
      </c>
      <c r="L171" s="262" t="s">
        <v>29</v>
      </c>
    </row>
    <row r="172" spans="1:12">
      <c r="A172" s="54" t="s">
        <v>30</v>
      </c>
      <c r="B172" s="263">
        <v>3</v>
      </c>
      <c r="C172" s="46">
        <v>12</v>
      </c>
      <c r="D172" s="46">
        <v>29</v>
      </c>
      <c r="E172" s="46">
        <v>18</v>
      </c>
      <c r="F172" s="46">
        <v>0</v>
      </c>
      <c r="G172" s="46">
        <v>203</v>
      </c>
      <c r="H172" s="46">
        <v>0</v>
      </c>
      <c r="I172" s="46">
        <v>0</v>
      </c>
      <c r="J172" s="46">
        <v>60</v>
      </c>
      <c r="K172" s="55">
        <f t="shared" si="8"/>
        <v>325</v>
      </c>
      <c r="L172" s="262" t="s">
        <v>30</v>
      </c>
    </row>
    <row r="173" spans="1:12">
      <c r="A173" s="54" t="s">
        <v>31</v>
      </c>
      <c r="B173" s="263">
        <v>0</v>
      </c>
      <c r="C173" s="46">
        <v>7</v>
      </c>
      <c r="D173" s="46">
        <v>99</v>
      </c>
      <c r="E173" s="46">
        <v>10</v>
      </c>
      <c r="F173" s="46">
        <v>0</v>
      </c>
      <c r="G173" s="46">
        <v>251</v>
      </c>
      <c r="H173" s="46">
        <v>0</v>
      </c>
      <c r="I173" s="46">
        <v>2</v>
      </c>
      <c r="J173" s="46">
        <v>125</v>
      </c>
      <c r="K173" s="55">
        <f t="shared" si="8"/>
        <v>494</v>
      </c>
      <c r="L173" s="262" t="s">
        <v>31</v>
      </c>
    </row>
    <row r="174" spans="1:12">
      <c r="A174" s="54" t="s">
        <v>32</v>
      </c>
      <c r="B174" s="263">
        <v>0</v>
      </c>
      <c r="C174" s="46">
        <v>0</v>
      </c>
      <c r="D174" s="46">
        <v>3</v>
      </c>
      <c r="E174" s="46">
        <v>0</v>
      </c>
      <c r="F174" s="46">
        <v>0</v>
      </c>
      <c r="G174" s="46">
        <v>121</v>
      </c>
      <c r="H174" s="46">
        <v>0</v>
      </c>
      <c r="I174" s="46">
        <v>0</v>
      </c>
      <c r="J174" s="46">
        <v>0</v>
      </c>
      <c r="K174" s="55">
        <f t="shared" si="8"/>
        <v>124</v>
      </c>
      <c r="L174" s="262" t="s">
        <v>32</v>
      </c>
    </row>
    <row r="175" spans="1:12">
      <c r="A175" s="54" t="s">
        <v>33</v>
      </c>
      <c r="B175" s="263">
        <v>5</v>
      </c>
      <c r="C175" s="46">
        <v>7</v>
      </c>
      <c r="D175" s="46">
        <v>161</v>
      </c>
      <c r="E175" s="46">
        <v>24</v>
      </c>
      <c r="F175" s="46">
        <v>1</v>
      </c>
      <c r="G175" s="46">
        <v>348</v>
      </c>
      <c r="H175" s="46">
        <v>58</v>
      </c>
      <c r="I175" s="46">
        <v>0</v>
      </c>
      <c r="J175" s="46">
        <v>31</v>
      </c>
      <c r="K175" s="55">
        <f t="shared" si="8"/>
        <v>635</v>
      </c>
      <c r="L175" s="262" t="s">
        <v>33</v>
      </c>
    </row>
    <row r="176" spans="1:12">
      <c r="A176" s="54" t="s">
        <v>34</v>
      </c>
      <c r="B176" s="263">
        <v>0</v>
      </c>
      <c r="C176" s="46">
        <v>0</v>
      </c>
      <c r="D176" s="46">
        <v>5</v>
      </c>
      <c r="E176" s="46">
        <v>0</v>
      </c>
      <c r="F176" s="46">
        <v>0</v>
      </c>
      <c r="G176" s="46">
        <v>131</v>
      </c>
      <c r="H176" s="46">
        <v>0</v>
      </c>
      <c r="I176" s="46">
        <v>0</v>
      </c>
      <c r="J176" s="46">
        <v>0</v>
      </c>
      <c r="K176" s="55">
        <f t="shared" si="8"/>
        <v>136</v>
      </c>
      <c r="L176" s="262" t="s">
        <v>34</v>
      </c>
    </row>
    <row r="177" spans="1:17">
      <c r="A177" s="54" t="s">
        <v>35</v>
      </c>
      <c r="B177" s="263">
        <v>3</v>
      </c>
      <c r="C177" s="46">
        <v>5</v>
      </c>
      <c r="D177" s="46">
        <v>189</v>
      </c>
      <c r="E177" s="46">
        <v>7</v>
      </c>
      <c r="F177" s="46">
        <v>0</v>
      </c>
      <c r="G177" s="46">
        <v>773</v>
      </c>
      <c r="H177" s="46">
        <v>1</v>
      </c>
      <c r="I177" s="46">
        <v>4</v>
      </c>
      <c r="J177" s="46">
        <v>170</v>
      </c>
      <c r="K177" s="55">
        <f t="shared" si="8"/>
        <v>1152</v>
      </c>
      <c r="L177" s="262" t="s">
        <v>35</v>
      </c>
    </row>
    <row r="178" spans="1:17">
      <c r="A178" s="54" t="s">
        <v>36</v>
      </c>
      <c r="B178" s="263">
        <v>2</v>
      </c>
      <c r="C178" s="46">
        <v>1</v>
      </c>
      <c r="D178" s="46">
        <v>9</v>
      </c>
      <c r="E178" s="46">
        <v>3</v>
      </c>
      <c r="F178" s="46">
        <v>0</v>
      </c>
      <c r="G178" s="46">
        <v>178</v>
      </c>
      <c r="H178" s="46">
        <v>1</v>
      </c>
      <c r="I178" s="46">
        <v>1</v>
      </c>
      <c r="J178" s="46">
        <v>0</v>
      </c>
      <c r="K178" s="55">
        <f t="shared" si="8"/>
        <v>195</v>
      </c>
      <c r="L178" s="262" t="s">
        <v>36</v>
      </c>
    </row>
    <row r="179" spans="1:17">
      <c r="A179" s="54" t="s">
        <v>37</v>
      </c>
      <c r="B179" s="263">
        <v>2</v>
      </c>
      <c r="C179" s="46">
        <v>0</v>
      </c>
      <c r="D179" s="46">
        <v>8</v>
      </c>
      <c r="E179" s="46">
        <v>2</v>
      </c>
      <c r="F179" s="46">
        <v>0</v>
      </c>
      <c r="G179" s="46">
        <v>65</v>
      </c>
      <c r="H179" s="46">
        <v>2</v>
      </c>
      <c r="I179" s="46">
        <v>2</v>
      </c>
      <c r="J179" s="46">
        <v>0</v>
      </c>
      <c r="K179" s="55">
        <f t="shared" si="8"/>
        <v>81</v>
      </c>
      <c r="L179" s="262" t="s">
        <v>37</v>
      </c>
    </row>
    <row r="180" spans="1:17">
      <c r="A180" s="54" t="s">
        <v>38</v>
      </c>
      <c r="B180" s="263">
        <v>2</v>
      </c>
      <c r="C180" s="46">
        <v>9</v>
      </c>
      <c r="D180" s="46">
        <v>95</v>
      </c>
      <c r="E180" s="46">
        <v>3</v>
      </c>
      <c r="F180" s="46">
        <v>0</v>
      </c>
      <c r="G180" s="46">
        <v>406</v>
      </c>
      <c r="H180" s="46">
        <v>0</v>
      </c>
      <c r="I180" s="46">
        <v>0</v>
      </c>
      <c r="J180" s="46">
        <v>8</v>
      </c>
      <c r="K180" s="55">
        <f t="shared" si="8"/>
        <v>523</v>
      </c>
      <c r="L180" s="262" t="s">
        <v>38</v>
      </c>
    </row>
    <row r="181" spans="1:17">
      <c r="A181" s="54" t="s">
        <v>39</v>
      </c>
      <c r="B181" s="263">
        <v>1</v>
      </c>
      <c r="C181" s="46">
        <v>6</v>
      </c>
      <c r="D181" s="46">
        <v>18</v>
      </c>
      <c r="E181" s="46">
        <v>17</v>
      </c>
      <c r="F181" s="46">
        <v>0</v>
      </c>
      <c r="G181" s="46">
        <v>275</v>
      </c>
      <c r="H181" s="46">
        <v>14</v>
      </c>
      <c r="I181" s="46">
        <v>0</v>
      </c>
      <c r="J181" s="46">
        <v>1</v>
      </c>
      <c r="K181" s="55">
        <f t="shared" si="8"/>
        <v>332</v>
      </c>
      <c r="L181" s="262" t="s">
        <v>39</v>
      </c>
    </row>
    <row r="182" spans="1:17">
      <c r="A182" s="54" t="s">
        <v>40</v>
      </c>
      <c r="B182" s="263">
        <v>5</v>
      </c>
      <c r="C182" s="46">
        <v>46</v>
      </c>
      <c r="D182" s="46">
        <v>150</v>
      </c>
      <c r="E182" s="46">
        <v>228</v>
      </c>
      <c r="F182" s="46">
        <v>2</v>
      </c>
      <c r="G182" s="46">
        <v>586</v>
      </c>
      <c r="H182" s="46">
        <v>20</v>
      </c>
      <c r="I182" s="46">
        <v>0</v>
      </c>
      <c r="J182" s="46">
        <v>24</v>
      </c>
      <c r="K182" s="55">
        <f t="shared" si="8"/>
        <v>1061</v>
      </c>
      <c r="L182" s="262" t="s">
        <v>40</v>
      </c>
    </row>
    <row r="183" spans="1:17">
      <c r="A183" s="54" t="s">
        <v>41</v>
      </c>
      <c r="B183" s="263">
        <v>0</v>
      </c>
      <c r="C183" s="46">
        <v>5</v>
      </c>
      <c r="D183" s="46">
        <v>20</v>
      </c>
      <c r="E183" s="46">
        <v>2</v>
      </c>
      <c r="F183" s="46">
        <v>0</v>
      </c>
      <c r="G183" s="46">
        <v>2</v>
      </c>
      <c r="H183" s="46">
        <v>0</v>
      </c>
      <c r="I183" s="46">
        <v>0</v>
      </c>
      <c r="J183" s="46">
        <v>0</v>
      </c>
      <c r="K183" s="55">
        <f t="shared" si="8"/>
        <v>29</v>
      </c>
      <c r="L183" s="262" t="s">
        <v>41</v>
      </c>
    </row>
    <row r="184" spans="1:17">
      <c r="A184" s="54" t="s">
        <v>42</v>
      </c>
      <c r="B184" s="263">
        <v>0</v>
      </c>
      <c r="C184" s="46">
        <v>1</v>
      </c>
      <c r="D184" s="46">
        <v>0</v>
      </c>
      <c r="E184" s="46">
        <v>0</v>
      </c>
      <c r="F184" s="46">
        <v>0</v>
      </c>
      <c r="G184" s="46">
        <v>37</v>
      </c>
      <c r="H184" s="46">
        <v>0</v>
      </c>
      <c r="I184" s="46">
        <v>0</v>
      </c>
      <c r="J184" s="46">
        <v>0</v>
      </c>
      <c r="K184" s="55">
        <f t="shared" si="8"/>
        <v>38</v>
      </c>
      <c r="L184" s="262" t="s">
        <v>42</v>
      </c>
    </row>
    <row r="185" spans="1:17">
      <c r="A185" s="54" t="s">
        <v>43</v>
      </c>
      <c r="B185" s="263">
        <v>0</v>
      </c>
      <c r="C185" s="46">
        <v>0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55">
        <f t="shared" si="8"/>
        <v>0</v>
      </c>
      <c r="L185" s="262" t="s">
        <v>43</v>
      </c>
    </row>
    <row r="186" spans="1:17">
      <c r="A186" s="265" t="s">
        <v>0</v>
      </c>
      <c r="B186" s="55">
        <f t="shared" ref="B186:F186" si="9">SUM(B169:B185)</f>
        <v>25</v>
      </c>
      <c r="C186" s="55">
        <f t="shared" si="9"/>
        <v>99</v>
      </c>
      <c r="D186" s="55">
        <f t="shared" si="9"/>
        <v>813</v>
      </c>
      <c r="E186" s="55">
        <f t="shared" si="9"/>
        <v>314</v>
      </c>
      <c r="F186" s="55">
        <f t="shared" si="9"/>
        <v>4</v>
      </c>
      <c r="G186" s="55">
        <f>SUM(G169:G185)</f>
        <v>3549</v>
      </c>
      <c r="H186" s="55">
        <f>SUM(H169:H185)</f>
        <v>96</v>
      </c>
      <c r="I186" s="55">
        <f>SUM(I169:I185)</f>
        <v>9</v>
      </c>
      <c r="J186" s="55">
        <f>SUM(J169:J185)</f>
        <v>419</v>
      </c>
      <c r="K186" s="55">
        <f>SUM(B186:J186)</f>
        <v>5328</v>
      </c>
      <c r="L186" s="44" t="s">
        <v>0</v>
      </c>
      <c r="M186" s="46"/>
      <c r="N186" s="46"/>
      <c r="O186" s="46"/>
      <c r="P186" s="46"/>
      <c r="Q186" s="46"/>
    </row>
    <row r="187" spans="1:17">
      <c r="A187" s="266" t="s">
        <v>1</v>
      </c>
      <c r="B187" s="52">
        <f>B186/K186</f>
        <v>4.6921921921921923E-3</v>
      </c>
      <c r="C187" s="52">
        <f>C186/K186</f>
        <v>1.8581081081081082E-2</v>
      </c>
      <c r="D187" s="52">
        <f>D186/K186</f>
        <v>0.15259009009009009</v>
      </c>
      <c r="E187" s="52">
        <f>E186/K186</f>
        <v>5.8933933933933931E-2</v>
      </c>
      <c r="F187" s="282">
        <f>F186/K186</f>
        <v>7.5075075075075074E-4</v>
      </c>
      <c r="G187" s="52">
        <f>G186/K186</f>
        <v>0.66610360360360366</v>
      </c>
      <c r="H187" s="52">
        <f>J186/K186</f>
        <v>7.8641141141141138E-2</v>
      </c>
      <c r="I187" s="296">
        <f>I186/K186</f>
        <v>1.6891891891891893E-3</v>
      </c>
      <c r="J187" s="52">
        <f>J186/K186</f>
        <v>7.8641141141141138E-2</v>
      </c>
      <c r="K187" s="49"/>
      <c r="L187" s="44" t="s">
        <v>1</v>
      </c>
      <c r="M187" s="49"/>
      <c r="N187" s="49"/>
      <c r="O187" s="49"/>
    </row>
    <row r="188" spans="1:17">
      <c r="A188" s="266" t="s">
        <v>128</v>
      </c>
      <c r="B188" s="268">
        <v>44</v>
      </c>
      <c r="C188" s="50">
        <v>48</v>
      </c>
      <c r="D188" s="50">
        <v>56</v>
      </c>
      <c r="E188" s="50">
        <v>48</v>
      </c>
      <c r="F188" s="50">
        <v>44</v>
      </c>
      <c r="G188" s="50">
        <v>59</v>
      </c>
      <c r="H188" s="50">
        <v>44</v>
      </c>
      <c r="I188" s="50">
        <v>44</v>
      </c>
      <c r="J188" s="50">
        <v>47</v>
      </c>
      <c r="K188" s="46"/>
    </row>
    <row r="260" spans="3:3">
      <c r="C260" s="40"/>
    </row>
    <row r="262" spans="3:3">
      <c r="C262" s="40"/>
    </row>
    <row r="263" spans="3:3">
      <c r="C263" s="40"/>
    </row>
    <row r="264" spans="3:3">
      <c r="C264" s="40"/>
    </row>
    <row r="265" spans="3:3">
      <c r="C265" s="40"/>
    </row>
    <row r="266" spans="3:3">
      <c r="C266" s="40"/>
    </row>
    <row r="267" spans="3:3">
      <c r="C267" s="40"/>
    </row>
    <row r="268" spans="3:3">
      <c r="C268" s="40"/>
    </row>
    <row r="269" spans="3:3">
      <c r="C269" s="40"/>
    </row>
    <row r="270" spans="3:3">
      <c r="C270" s="40"/>
    </row>
    <row r="271" spans="3:3">
      <c r="C271" s="40"/>
    </row>
    <row r="272" spans="3:3">
      <c r="C272" s="40"/>
    </row>
    <row r="273" spans="3:3">
      <c r="C273" s="40"/>
    </row>
    <row r="274" spans="3:3">
      <c r="C274" s="40"/>
    </row>
    <row r="275" spans="3:3">
      <c r="C275" s="40"/>
    </row>
    <row r="276" spans="3:3">
      <c r="C276" s="40"/>
    </row>
    <row r="277" spans="3:3">
      <c r="C277" s="40"/>
    </row>
    <row r="278" spans="3:3">
      <c r="C278" s="40"/>
    </row>
    <row r="279" spans="3:3">
      <c r="C279" s="40"/>
    </row>
    <row r="280" spans="3:3">
      <c r="C280" s="40"/>
    </row>
    <row r="281" spans="3:3">
      <c r="C281" s="40"/>
    </row>
    <row r="282" spans="3:3">
      <c r="C282" s="40"/>
    </row>
    <row r="283" spans="3:3">
      <c r="C283" s="40"/>
    </row>
    <row r="284" spans="3:3">
      <c r="C284" s="40"/>
    </row>
    <row r="285" spans="3:3">
      <c r="C285" s="40"/>
    </row>
    <row r="286" spans="3:3">
      <c r="C286" s="40"/>
    </row>
    <row r="287" spans="3:3">
      <c r="C287" s="40"/>
    </row>
    <row r="288" spans="3:3">
      <c r="C288" s="40"/>
    </row>
    <row r="289" spans="3:3">
      <c r="C289" s="40"/>
    </row>
    <row r="290" spans="3:3">
      <c r="C290" s="40"/>
    </row>
    <row r="291" spans="3:3">
      <c r="C291" s="40"/>
    </row>
    <row r="292" spans="3:3">
      <c r="C292" s="40"/>
    </row>
    <row r="293" spans="3:3">
      <c r="C293" s="40"/>
    </row>
    <row r="294" spans="3:3">
      <c r="C294" s="40"/>
    </row>
    <row r="295" spans="3:3">
      <c r="C295" s="40"/>
    </row>
    <row r="296" spans="3:3">
      <c r="C296" s="40"/>
    </row>
    <row r="297" spans="3:3">
      <c r="C297" s="40"/>
    </row>
    <row r="298" spans="3:3">
      <c r="C298" s="40"/>
    </row>
    <row r="299" spans="3:3">
      <c r="C299" s="40"/>
    </row>
    <row r="300" spans="3:3">
      <c r="C300" s="40"/>
    </row>
    <row r="301" spans="3:3">
      <c r="C301" s="40"/>
    </row>
    <row r="302" spans="3:3">
      <c r="C302" s="40"/>
    </row>
    <row r="303" spans="3:3">
      <c r="C303" s="40"/>
    </row>
    <row r="304" spans="3:3">
      <c r="C304" s="40"/>
    </row>
    <row r="305" spans="3:3">
      <c r="C305" s="40"/>
    </row>
    <row r="306" spans="3:3">
      <c r="C306" s="40"/>
    </row>
    <row r="307" spans="3:3">
      <c r="C307" s="40"/>
    </row>
    <row r="308" spans="3:3">
      <c r="C308" s="40"/>
    </row>
    <row r="309" spans="3:3">
      <c r="C309" s="40"/>
    </row>
    <row r="310" spans="3:3">
      <c r="C310" s="40"/>
    </row>
    <row r="311" spans="3:3">
      <c r="C311" s="40"/>
    </row>
    <row r="312" spans="3:3">
      <c r="C312" s="40"/>
    </row>
    <row r="313" spans="3:3">
      <c r="C313" s="40"/>
    </row>
    <row r="314" spans="3:3">
      <c r="C314" s="40"/>
    </row>
    <row r="315" spans="3:3">
      <c r="C315" s="40"/>
    </row>
    <row r="316" spans="3:3">
      <c r="C316" s="40"/>
    </row>
    <row r="317" spans="3:3">
      <c r="C317" s="40"/>
    </row>
    <row r="318" spans="3:3">
      <c r="C318" s="40"/>
    </row>
    <row r="319" spans="3:3">
      <c r="C319" s="40"/>
    </row>
    <row r="320" spans="3:3">
      <c r="C320" s="40"/>
    </row>
    <row r="321" spans="3:3">
      <c r="C321" s="40"/>
    </row>
    <row r="322" spans="3:3">
      <c r="C322" s="40"/>
    </row>
    <row r="323" spans="3:3">
      <c r="C323" s="40"/>
    </row>
    <row r="324" spans="3:3">
      <c r="C324" s="40"/>
    </row>
    <row r="325" spans="3:3">
      <c r="C325" s="40"/>
    </row>
    <row r="326" spans="3:3">
      <c r="C326" s="40"/>
    </row>
    <row r="327" spans="3:3">
      <c r="C327" s="40"/>
    </row>
    <row r="328" spans="3:3">
      <c r="C328" s="40"/>
    </row>
    <row r="329" spans="3:3">
      <c r="C329" s="40"/>
    </row>
    <row r="330" spans="3:3">
      <c r="C330" s="40"/>
    </row>
    <row r="331" spans="3:3">
      <c r="C331" s="40"/>
    </row>
    <row r="332" spans="3:3">
      <c r="C332" s="40"/>
    </row>
    <row r="333" spans="3:3">
      <c r="C333" s="40"/>
    </row>
    <row r="334" spans="3:3">
      <c r="C334" s="40"/>
    </row>
    <row r="335" spans="3:3">
      <c r="C335" s="40"/>
    </row>
    <row r="336" spans="3:3">
      <c r="C336" s="40"/>
    </row>
    <row r="337" spans="3:3">
      <c r="C337" s="40"/>
    </row>
    <row r="338" spans="3:3">
      <c r="C338" s="40"/>
    </row>
    <row r="339" spans="3:3">
      <c r="C339" s="40"/>
    </row>
    <row r="340" spans="3:3">
      <c r="C340" s="40"/>
    </row>
    <row r="341" spans="3:3">
      <c r="C341" s="40"/>
    </row>
    <row r="342" spans="3:3">
      <c r="C342" s="40"/>
    </row>
    <row r="343" spans="3:3">
      <c r="C343" s="40"/>
    </row>
    <row r="344" spans="3:3">
      <c r="C344" s="40"/>
    </row>
    <row r="345" spans="3:3">
      <c r="C345" s="40"/>
    </row>
    <row r="346" spans="3:3">
      <c r="C346" s="40"/>
    </row>
    <row r="348" spans="3:3">
      <c r="C348" s="40"/>
    </row>
    <row r="349" spans="3:3">
      <c r="C349" s="40"/>
    </row>
    <row r="350" spans="3:3">
      <c r="C350" s="40"/>
    </row>
    <row r="351" spans="3:3">
      <c r="C351" s="40"/>
    </row>
    <row r="352" spans="3:3">
      <c r="C352" s="40"/>
    </row>
    <row r="353" spans="3:3">
      <c r="C353" s="40"/>
    </row>
    <row r="354" spans="3:3">
      <c r="C354" s="40"/>
    </row>
    <row r="355" spans="3:3">
      <c r="C355" s="40"/>
    </row>
    <row r="356" spans="3:3">
      <c r="C356" s="40"/>
    </row>
    <row r="357" spans="3:3">
      <c r="C357" s="40"/>
    </row>
    <row r="358" spans="3:3">
      <c r="C358" s="40"/>
    </row>
    <row r="359" spans="3:3">
      <c r="C359" s="40"/>
    </row>
    <row r="360" spans="3:3">
      <c r="C360" s="40"/>
    </row>
    <row r="361" spans="3:3">
      <c r="C361" s="40"/>
    </row>
    <row r="362" spans="3:3">
      <c r="C362" s="40"/>
    </row>
    <row r="363" spans="3:3">
      <c r="C363" s="40"/>
    </row>
    <row r="364" spans="3:3">
      <c r="C364" s="40"/>
    </row>
    <row r="365" spans="3:3">
      <c r="C365" s="40"/>
    </row>
    <row r="366" spans="3:3">
      <c r="C366" s="40"/>
    </row>
    <row r="367" spans="3:3">
      <c r="C367" s="40"/>
    </row>
    <row r="368" spans="3:3">
      <c r="C368" s="40"/>
    </row>
    <row r="369" spans="3:3">
      <c r="C369" s="40"/>
    </row>
    <row r="370" spans="3:3">
      <c r="C370" s="40"/>
    </row>
    <row r="371" spans="3:3">
      <c r="C371" s="40"/>
    </row>
    <row r="372" spans="3:3">
      <c r="C372" s="40"/>
    </row>
    <row r="373" spans="3:3">
      <c r="C373" s="40"/>
    </row>
    <row r="374" spans="3:3">
      <c r="C374" s="40"/>
    </row>
    <row r="375" spans="3:3">
      <c r="C375" s="40"/>
    </row>
    <row r="376" spans="3:3">
      <c r="C376" s="40"/>
    </row>
    <row r="377" spans="3:3">
      <c r="C377" s="40"/>
    </row>
    <row r="378" spans="3:3">
      <c r="C378" s="40"/>
    </row>
    <row r="379" spans="3:3">
      <c r="C379" s="40"/>
    </row>
    <row r="380" spans="3:3">
      <c r="C380" s="40"/>
    </row>
    <row r="381" spans="3:3">
      <c r="C381" s="40"/>
    </row>
    <row r="382" spans="3:3">
      <c r="C382" s="40"/>
    </row>
    <row r="383" spans="3:3">
      <c r="C383" s="40"/>
    </row>
    <row r="384" spans="3:3">
      <c r="C384" s="40"/>
    </row>
    <row r="385" spans="3:3">
      <c r="C385" s="40"/>
    </row>
    <row r="386" spans="3:3">
      <c r="C386" s="40"/>
    </row>
    <row r="387" spans="3:3">
      <c r="C387" s="40"/>
    </row>
    <row r="388" spans="3:3">
      <c r="C388" s="40"/>
    </row>
    <row r="389" spans="3:3">
      <c r="C389" s="40"/>
    </row>
    <row r="390" spans="3:3">
      <c r="C390" s="40"/>
    </row>
    <row r="391" spans="3:3">
      <c r="C391" s="40"/>
    </row>
    <row r="392" spans="3:3">
      <c r="C392" s="40"/>
    </row>
    <row r="393" spans="3:3">
      <c r="C393" s="40"/>
    </row>
    <row r="394" spans="3:3">
      <c r="C394" s="40"/>
    </row>
    <row r="395" spans="3:3">
      <c r="C395" s="40"/>
    </row>
    <row r="396" spans="3:3">
      <c r="C396" s="40"/>
    </row>
    <row r="397" spans="3:3">
      <c r="C397" s="40"/>
    </row>
    <row r="398" spans="3:3">
      <c r="C398" s="40"/>
    </row>
    <row r="399" spans="3:3">
      <c r="C399" s="40"/>
    </row>
    <row r="400" spans="3:3">
      <c r="C400" s="40"/>
    </row>
    <row r="401" spans="3:3">
      <c r="C401" s="40"/>
    </row>
    <row r="402" spans="3:3">
      <c r="C402" s="40"/>
    </row>
    <row r="403" spans="3:3">
      <c r="C403" s="40"/>
    </row>
    <row r="404" spans="3:3">
      <c r="C404" s="40"/>
    </row>
    <row r="405" spans="3:3">
      <c r="C405" s="40"/>
    </row>
    <row r="406" spans="3:3">
      <c r="C406" s="40"/>
    </row>
    <row r="407" spans="3:3">
      <c r="C407" s="40"/>
    </row>
    <row r="408" spans="3:3">
      <c r="C408" s="40"/>
    </row>
    <row r="409" spans="3:3">
      <c r="C409" s="40"/>
    </row>
    <row r="410" spans="3:3">
      <c r="C410" s="40"/>
    </row>
    <row r="411" spans="3:3">
      <c r="C411" s="40"/>
    </row>
    <row r="412" spans="3:3">
      <c r="C412" s="40"/>
    </row>
    <row r="413" spans="3:3">
      <c r="C413" s="40"/>
    </row>
    <row r="414" spans="3:3">
      <c r="C414" s="40"/>
    </row>
    <row r="415" spans="3:3">
      <c r="C415" s="40"/>
    </row>
    <row r="416" spans="3:3">
      <c r="C416" s="40"/>
    </row>
    <row r="417" spans="3:3">
      <c r="C417" s="40"/>
    </row>
    <row r="418" spans="3:3">
      <c r="C418" s="40"/>
    </row>
    <row r="419" spans="3:3">
      <c r="C419" s="40"/>
    </row>
    <row r="420" spans="3:3">
      <c r="C420" s="40"/>
    </row>
    <row r="421" spans="3:3">
      <c r="C421" s="40"/>
    </row>
    <row r="422" spans="3:3">
      <c r="C422" s="40"/>
    </row>
    <row r="423" spans="3:3">
      <c r="C423" s="40"/>
    </row>
    <row r="424" spans="3:3">
      <c r="C424" s="40"/>
    </row>
  </sheetData>
  <mergeCells count="13">
    <mergeCell ref="A1:K1"/>
    <mergeCell ref="A167:K167"/>
    <mergeCell ref="A3:C3"/>
    <mergeCell ref="A27:F27"/>
    <mergeCell ref="A75:K75"/>
    <mergeCell ref="A98:D98"/>
    <mergeCell ref="A144:D144"/>
    <mergeCell ref="B5:C5"/>
    <mergeCell ref="A121:D121"/>
    <mergeCell ref="B28:E28"/>
    <mergeCell ref="B29:C29"/>
    <mergeCell ref="D29:E29"/>
    <mergeCell ref="A52:F52"/>
  </mergeCells>
  <phoneticPr fontId="1" type="noConversion"/>
  <printOptions horizontalCentered="1" verticalCentered="1" gridLines="1"/>
  <pageMargins left="0.75" right="0.75" top="0.75" bottom="1" header="0.5" footer="0.5"/>
  <pageSetup scale="66" orientation="landscape" r:id="rId1"/>
  <headerFooter alignWithMargins="0">
    <oddHeader>&amp;C&amp;"Arial,Bold"&amp;U&amp;Z&amp;F&amp;R&amp;"Arial Black,Regular"&amp;A</oddHeader>
    <oddFooter>&amp;C&amp;"Arial,Bold"&amp;11&amp;UPage &amp;P of &amp;N&amp;R&amp;"Arial,Bold"&amp;11&amp;U&amp;D</oddFooter>
  </headerFooter>
  <rowBreaks count="7" manualBreakCount="7">
    <brk id="51" max="10" man="1"/>
    <brk id="97" max="10" man="1"/>
    <brk id="143" max="10" man="1"/>
    <brk id="193" max="7" man="1"/>
    <brk id="238" max="7" man="1"/>
    <brk id="324" max="7" man="1"/>
    <brk id="37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-0.249977111117893"/>
  </sheetPr>
  <dimension ref="A1:R188"/>
  <sheetViews>
    <sheetView zoomScaleNormal="100" workbookViewId="0">
      <pane ySplit="1" topLeftCell="A152" activePane="bottomLeft" state="frozen"/>
      <selection pane="bottomLeft" activeCell="H179" sqref="H179"/>
    </sheetView>
  </sheetViews>
  <sheetFormatPr defaultRowHeight="12.75"/>
  <cols>
    <col min="1" max="1" width="32.5703125" style="18" customWidth="1"/>
    <col min="2" max="2" width="16.140625" style="18" customWidth="1"/>
    <col min="3" max="3" width="13.85546875" style="18" customWidth="1"/>
    <col min="4" max="4" width="13.5703125" style="18" customWidth="1"/>
    <col min="5" max="5" width="12.28515625" style="18" customWidth="1"/>
    <col min="6" max="6" width="12.5703125" style="18" customWidth="1"/>
    <col min="7" max="7" width="14.28515625" style="18" customWidth="1"/>
    <col min="8" max="8" width="16.28515625" style="18" customWidth="1"/>
    <col min="9" max="9" width="15" style="18" customWidth="1"/>
    <col min="10" max="10" width="11.85546875" style="18" customWidth="1"/>
    <col min="11" max="11" width="12.42578125" style="18" customWidth="1"/>
    <col min="12" max="12" width="12.5703125" style="18" customWidth="1"/>
    <col min="13" max="16384" width="9.140625" style="18"/>
  </cols>
  <sheetData>
    <row r="1" spans="1:12" ht="15.75">
      <c r="A1" s="801" t="s">
        <v>44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56"/>
    </row>
    <row r="2" spans="1:12">
      <c r="C2" s="57"/>
    </row>
    <row r="3" spans="1:12" ht="15">
      <c r="A3" s="802" t="s">
        <v>155</v>
      </c>
      <c r="B3" s="804"/>
      <c r="C3" s="804"/>
      <c r="D3" s="56"/>
      <c r="E3" s="58"/>
      <c r="F3" s="58"/>
      <c r="G3" s="58"/>
    </row>
    <row r="4" spans="1:12" ht="13.5">
      <c r="A4" s="258"/>
      <c r="B4" s="805" t="s">
        <v>93</v>
      </c>
      <c r="C4" s="805"/>
      <c r="D4" s="58"/>
      <c r="E4" s="58"/>
      <c r="F4" s="58"/>
      <c r="G4" s="58"/>
    </row>
    <row r="5" spans="1:12" ht="13.5">
      <c r="A5" s="37"/>
      <c r="B5" s="552" t="s">
        <v>124</v>
      </c>
      <c r="C5" s="553" t="s">
        <v>156</v>
      </c>
      <c r="D5" s="58"/>
      <c r="E5" s="58"/>
      <c r="F5" s="58"/>
      <c r="G5" s="58"/>
    </row>
    <row r="6" spans="1:12">
      <c r="A6" s="259" t="s">
        <v>27</v>
      </c>
      <c r="B6" s="260">
        <v>314</v>
      </c>
      <c r="C6" s="81">
        <v>30</v>
      </c>
      <c r="D6" s="35"/>
    </row>
    <row r="7" spans="1:12">
      <c r="A7" s="80" t="s">
        <v>28</v>
      </c>
      <c r="B7" s="260">
        <v>62</v>
      </c>
      <c r="C7" s="81">
        <v>0</v>
      </c>
      <c r="D7" s="35"/>
    </row>
    <row r="8" spans="1:12">
      <c r="A8" s="80" t="s">
        <v>29</v>
      </c>
      <c r="B8" s="260">
        <v>0</v>
      </c>
      <c r="C8" s="81">
        <v>0</v>
      </c>
      <c r="D8" s="35"/>
    </row>
    <row r="9" spans="1:12">
      <c r="A9" s="80" t="s">
        <v>30</v>
      </c>
      <c r="B9" s="260">
        <v>1157</v>
      </c>
      <c r="C9" s="81">
        <v>309</v>
      </c>
      <c r="D9" s="35"/>
    </row>
    <row r="10" spans="1:12">
      <c r="A10" s="80" t="s">
        <v>31</v>
      </c>
      <c r="B10" s="260">
        <v>427</v>
      </c>
      <c r="C10" s="81">
        <v>120</v>
      </c>
      <c r="D10" s="35"/>
    </row>
    <row r="11" spans="1:12">
      <c r="A11" s="80" t="s">
        <v>32</v>
      </c>
      <c r="B11" s="260">
        <v>42</v>
      </c>
      <c r="C11" s="81">
        <v>39</v>
      </c>
      <c r="D11" s="35"/>
    </row>
    <row r="12" spans="1:12">
      <c r="A12" s="80" t="s">
        <v>33</v>
      </c>
      <c r="B12" s="260">
        <v>24</v>
      </c>
      <c r="C12" s="81">
        <v>7</v>
      </c>
      <c r="D12" s="35"/>
    </row>
    <row r="13" spans="1:12">
      <c r="A13" s="80" t="s">
        <v>34</v>
      </c>
      <c r="B13" s="260">
        <v>206</v>
      </c>
      <c r="C13" s="81">
        <v>24</v>
      </c>
      <c r="D13" s="35"/>
    </row>
    <row r="14" spans="1:12">
      <c r="A14" s="80" t="s">
        <v>35</v>
      </c>
      <c r="B14" s="260">
        <v>149</v>
      </c>
      <c r="C14" s="81">
        <v>50</v>
      </c>
      <c r="D14" s="35"/>
    </row>
    <row r="15" spans="1:12">
      <c r="A15" s="80" t="s">
        <v>36</v>
      </c>
      <c r="B15" s="260">
        <v>249</v>
      </c>
      <c r="C15" s="81">
        <v>109</v>
      </c>
      <c r="D15" s="35"/>
    </row>
    <row r="16" spans="1:12">
      <c r="A16" s="80" t="s">
        <v>37</v>
      </c>
      <c r="B16" s="260">
        <v>12</v>
      </c>
      <c r="C16" s="81">
        <v>12</v>
      </c>
      <c r="D16" s="35"/>
    </row>
    <row r="17" spans="1:10">
      <c r="A17" s="80" t="s">
        <v>38</v>
      </c>
      <c r="B17" s="260">
        <v>498</v>
      </c>
      <c r="C17" s="81">
        <v>39</v>
      </c>
      <c r="D17" s="35"/>
    </row>
    <row r="18" spans="1:10">
      <c r="A18" s="80" t="s">
        <v>39</v>
      </c>
      <c r="B18" s="260">
        <v>545</v>
      </c>
      <c r="C18" s="81">
        <v>351</v>
      </c>
      <c r="D18" s="35"/>
    </row>
    <row r="19" spans="1:10">
      <c r="A19" s="80" t="s">
        <v>40</v>
      </c>
      <c r="B19" s="260">
        <v>1270</v>
      </c>
      <c r="C19" s="81">
        <v>282</v>
      </c>
      <c r="D19" s="35"/>
    </row>
    <row r="20" spans="1:10">
      <c r="A20" s="80" t="s">
        <v>41</v>
      </c>
      <c r="B20" s="260">
        <v>727</v>
      </c>
      <c r="C20" s="81">
        <v>123</v>
      </c>
      <c r="D20" s="35"/>
    </row>
    <row r="21" spans="1:10">
      <c r="A21" s="80" t="s">
        <v>42</v>
      </c>
      <c r="B21" s="260">
        <v>104</v>
      </c>
      <c r="C21" s="81">
        <v>0</v>
      </c>
      <c r="D21" s="35"/>
    </row>
    <row r="22" spans="1:10">
      <c r="A22" s="80" t="s">
        <v>43</v>
      </c>
      <c r="B22" s="260">
        <v>281</v>
      </c>
      <c r="C22" s="81">
        <v>495</v>
      </c>
      <c r="D22" s="35"/>
    </row>
    <row r="23" spans="1:10">
      <c r="A23" s="233" t="s">
        <v>0</v>
      </c>
      <c r="B23" s="31">
        <f>SUM(B6:B22)</f>
        <v>6067</v>
      </c>
      <c r="C23" s="74">
        <f>SUM(C6:C22)</f>
        <v>1990</v>
      </c>
      <c r="D23" s="21"/>
      <c r="G23" s="21"/>
      <c r="H23" s="21"/>
      <c r="I23" s="21"/>
    </row>
    <row r="24" spans="1:10">
      <c r="A24" s="238" t="s">
        <v>128</v>
      </c>
      <c r="B24" s="89">
        <v>88</v>
      </c>
      <c r="C24" s="261">
        <v>75</v>
      </c>
      <c r="D24" s="21"/>
      <c r="G24" s="21"/>
      <c r="H24" s="21"/>
      <c r="I24" s="21"/>
    </row>
    <row r="25" spans="1:10" ht="13.5">
      <c r="A25" s="61"/>
      <c r="B25" s="62"/>
      <c r="C25" s="62"/>
      <c r="D25" s="63"/>
      <c r="E25" s="64"/>
      <c r="F25" s="64"/>
      <c r="G25" s="63"/>
    </row>
    <row r="26" spans="1:10" ht="15">
      <c r="A26" s="802" t="s">
        <v>226</v>
      </c>
      <c r="B26" s="803"/>
      <c r="C26" s="803"/>
      <c r="D26" s="803"/>
      <c r="E26" s="803"/>
      <c r="F26" s="803"/>
      <c r="G26" s="803"/>
      <c r="H26" s="65"/>
      <c r="I26" s="36"/>
    </row>
    <row r="27" spans="1:10">
      <c r="A27" s="80"/>
      <c r="B27" s="808" t="s">
        <v>88</v>
      </c>
      <c r="C27" s="808"/>
      <c r="D27" s="808"/>
      <c r="E27" s="808"/>
      <c r="F27" s="240"/>
      <c r="I27" s="66"/>
    </row>
    <row r="28" spans="1:10">
      <c r="A28" s="80"/>
      <c r="B28" s="809" t="s">
        <v>84</v>
      </c>
      <c r="C28" s="809"/>
      <c r="D28" s="809" t="s">
        <v>157</v>
      </c>
      <c r="E28" s="809"/>
      <c r="F28" s="240"/>
      <c r="I28" s="66"/>
    </row>
    <row r="29" spans="1:10">
      <c r="A29" s="80"/>
      <c r="B29" s="544" t="s">
        <v>85</v>
      </c>
      <c r="C29" s="544" t="s">
        <v>87</v>
      </c>
      <c r="D29" s="549" t="s">
        <v>74</v>
      </c>
      <c r="E29" s="550" t="s">
        <v>151</v>
      </c>
      <c r="F29" s="551" t="s">
        <v>0</v>
      </c>
      <c r="I29" s="66"/>
    </row>
    <row r="30" spans="1:10">
      <c r="A30" s="80" t="s">
        <v>27</v>
      </c>
      <c r="B30" s="241">
        <v>2</v>
      </c>
      <c r="C30" s="241">
        <v>3</v>
      </c>
      <c r="D30" s="241">
        <v>4</v>
      </c>
      <c r="E30" s="242">
        <v>4</v>
      </c>
      <c r="F30" s="243">
        <f t="shared" ref="F30:F47" si="0">SUM(B30:E30)</f>
        <v>13</v>
      </c>
      <c r="H30" s="38"/>
      <c r="I30" s="38"/>
      <c r="J30" s="21"/>
    </row>
    <row r="31" spans="1:10">
      <c r="A31" s="80" t="s">
        <v>28</v>
      </c>
      <c r="B31" s="241">
        <v>1</v>
      </c>
      <c r="C31" s="241">
        <v>1</v>
      </c>
      <c r="D31" s="241">
        <v>1</v>
      </c>
      <c r="E31" s="242">
        <v>1</v>
      </c>
      <c r="F31" s="243">
        <f t="shared" si="0"/>
        <v>4</v>
      </c>
      <c r="H31" s="38"/>
      <c r="I31" s="38"/>
      <c r="J31" s="21"/>
    </row>
    <row r="32" spans="1:10">
      <c r="A32" s="80" t="s">
        <v>29</v>
      </c>
      <c r="B32" s="241">
        <v>0</v>
      </c>
      <c r="C32" s="241">
        <v>0</v>
      </c>
      <c r="D32" s="241">
        <v>0</v>
      </c>
      <c r="E32" s="242">
        <v>0</v>
      </c>
      <c r="F32" s="243">
        <f t="shared" si="0"/>
        <v>0</v>
      </c>
      <c r="H32" s="38"/>
      <c r="I32" s="38"/>
      <c r="J32" s="21"/>
    </row>
    <row r="33" spans="1:16">
      <c r="A33" s="80" t="s">
        <v>30</v>
      </c>
      <c r="B33" s="241">
        <v>3</v>
      </c>
      <c r="C33" s="241">
        <v>3</v>
      </c>
      <c r="D33" s="241">
        <v>4</v>
      </c>
      <c r="E33" s="242">
        <v>5</v>
      </c>
      <c r="F33" s="243">
        <f t="shared" si="0"/>
        <v>15</v>
      </c>
      <c r="H33" s="38"/>
      <c r="I33" s="38"/>
      <c r="J33" s="21"/>
    </row>
    <row r="34" spans="1:16">
      <c r="A34" s="80" t="s">
        <v>31</v>
      </c>
      <c r="B34" s="241">
        <v>1</v>
      </c>
      <c r="C34" s="241">
        <v>2</v>
      </c>
      <c r="D34" s="241">
        <v>3</v>
      </c>
      <c r="E34" s="242">
        <v>3</v>
      </c>
      <c r="F34" s="243">
        <f t="shared" si="0"/>
        <v>9</v>
      </c>
      <c r="H34" s="38"/>
      <c r="I34" s="38"/>
      <c r="J34" s="21"/>
    </row>
    <row r="35" spans="1:16">
      <c r="A35" s="80" t="s">
        <v>32</v>
      </c>
      <c r="B35" s="241">
        <v>0</v>
      </c>
      <c r="C35" s="241">
        <v>1</v>
      </c>
      <c r="D35" s="241">
        <v>2</v>
      </c>
      <c r="E35" s="242">
        <v>1</v>
      </c>
      <c r="F35" s="243">
        <f t="shared" si="0"/>
        <v>4</v>
      </c>
      <c r="H35" s="38"/>
      <c r="I35" s="38"/>
      <c r="J35" s="21"/>
      <c r="K35" s="21"/>
    </row>
    <row r="36" spans="1:16">
      <c r="A36" s="80" t="s">
        <v>33</v>
      </c>
      <c r="B36" s="241">
        <v>1</v>
      </c>
      <c r="C36" s="241">
        <v>2</v>
      </c>
      <c r="D36" s="241">
        <v>2</v>
      </c>
      <c r="E36" s="242">
        <v>1</v>
      </c>
      <c r="F36" s="243">
        <f t="shared" si="0"/>
        <v>6</v>
      </c>
      <c r="H36" s="38"/>
      <c r="I36" s="38"/>
      <c r="J36" s="21"/>
      <c r="K36" s="33"/>
    </row>
    <row r="37" spans="1:16">
      <c r="A37" s="80" t="s">
        <v>34</v>
      </c>
      <c r="B37" s="241">
        <v>0</v>
      </c>
      <c r="C37" s="241">
        <v>0</v>
      </c>
      <c r="D37" s="241">
        <v>1</v>
      </c>
      <c r="E37" s="242">
        <v>2</v>
      </c>
      <c r="F37" s="243">
        <f t="shared" si="0"/>
        <v>3</v>
      </c>
      <c r="H37" s="38"/>
      <c r="I37" s="38"/>
      <c r="J37" s="21"/>
    </row>
    <row r="38" spans="1:16">
      <c r="A38" s="80" t="s">
        <v>35</v>
      </c>
      <c r="B38" s="241">
        <v>1</v>
      </c>
      <c r="C38" s="241">
        <v>2</v>
      </c>
      <c r="D38" s="241">
        <v>2</v>
      </c>
      <c r="E38" s="242">
        <v>5</v>
      </c>
      <c r="F38" s="243">
        <f t="shared" si="0"/>
        <v>10</v>
      </c>
      <c r="H38" s="38"/>
      <c r="I38" s="38"/>
      <c r="J38" s="21"/>
    </row>
    <row r="39" spans="1:16">
      <c r="A39" s="80" t="s">
        <v>36</v>
      </c>
      <c r="B39" s="241">
        <v>0</v>
      </c>
      <c r="C39" s="241">
        <v>2</v>
      </c>
      <c r="D39" s="241">
        <v>1</v>
      </c>
      <c r="E39" s="242">
        <v>4</v>
      </c>
      <c r="F39" s="243">
        <f t="shared" si="0"/>
        <v>7</v>
      </c>
      <c r="H39" s="38"/>
      <c r="I39" s="38"/>
      <c r="J39" s="21"/>
    </row>
    <row r="40" spans="1:16">
      <c r="A40" s="80" t="s">
        <v>37</v>
      </c>
      <c r="B40" s="241">
        <v>0</v>
      </c>
      <c r="C40" s="241">
        <v>1</v>
      </c>
      <c r="D40" s="241">
        <v>0</v>
      </c>
      <c r="E40" s="242">
        <v>1</v>
      </c>
      <c r="F40" s="243">
        <f t="shared" si="0"/>
        <v>2</v>
      </c>
      <c r="H40" s="38"/>
      <c r="I40" s="38"/>
      <c r="J40" s="21"/>
    </row>
    <row r="41" spans="1:16">
      <c r="A41" s="80" t="s">
        <v>38</v>
      </c>
      <c r="B41" s="241">
        <v>2</v>
      </c>
      <c r="C41" s="241">
        <v>4</v>
      </c>
      <c r="D41" s="241">
        <v>3</v>
      </c>
      <c r="E41" s="242">
        <v>5</v>
      </c>
      <c r="F41" s="243">
        <f t="shared" si="0"/>
        <v>14</v>
      </c>
      <c r="H41" s="38"/>
      <c r="I41" s="38"/>
      <c r="J41" s="21"/>
    </row>
    <row r="42" spans="1:16">
      <c r="A42" s="80" t="s">
        <v>39</v>
      </c>
      <c r="B42" s="241">
        <v>2</v>
      </c>
      <c r="C42" s="241">
        <v>5</v>
      </c>
      <c r="D42" s="241">
        <v>4</v>
      </c>
      <c r="E42" s="242">
        <v>4</v>
      </c>
      <c r="F42" s="243">
        <f t="shared" si="0"/>
        <v>15</v>
      </c>
      <c r="H42" s="38"/>
      <c r="I42" s="38"/>
      <c r="J42" s="21"/>
    </row>
    <row r="43" spans="1:16">
      <c r="A43" s="80" t="s">
        <v>40</v>
      </c>
      <c r="B43" s="241">
        <v>7</v>
      </c>
      <c r="C43" s="241">
        <v>6</v>
      </c>
      <c r="D43" s="241">
        <v>8</v>
      </c>
      <c r="E43" s="242">
        <v>4</v>
      </c>
      <c r="F43" s="243">
        <f t="shared" si="0"/>
        <v>25</v>
      </c>
      <c r="H43" s="38"/>
      <c r="I43" s="38"/>
      <c r="J43" s="21"/>
    </row>
    <row r="44" spans="1:16">
      <c r="A44" s="80" t="s">
        <v>41</v>
      </c>
      <c r="B44" s="241">
        <v>4</v>
      </c>
      <c r="C44" s="241">
        <v>3</v>
      </c>
      <c r="D44" s="241">
        <v>5</v>
      </c>
      <c r="E44" s="242">
        <v>3</v>
      </c>
      <c r="F44" s="243">
        <f t="shared" si="0"/>
        <v>15</v>
      </c>
      <c r="H44" s="38"/>
      <c r="I44" s="38"/>
      <c r="J44" s="21"/>
    </row>
    <row r="45" spans="1:16">
      <c r="A45" s="80" t="s">
        <v>42</v>
      </c>
      <c r="B45" s="241">
        <v>0</v>
      </c>
      <c r="C45" s="241">
        <v>0</v>
      </c>
      <c r="D45" s="241">
        <v>1</v>
      </c>
      <c r="E45" s="242">
        <v>1</v>
      </c>
      <c r="F45" s="243">
        <f t="shared" si="0"/>
        <v>2</v>
      </c>
      <c r="H45" s="38"/>
      <c r="I45" s="38"/>
      <c r="J45" s="21"/>
    </row>
    <row r="46" spans="1:16">
      <c r="A46" s="80" t="s">
        <v>43</v>
      </c>
      <c r="B46" s="241">
        <v>0</v>
      </c>
      <c r="C46" s="241">
        <v>1</v>
      </c>
      <c r="D46" s="241">
        <v>1</v>
      </c>
      <c r="E46" s="242">
        <v>1</v>
      </c>
      <c r="F46" s="243">
        <f t="shared" si="0"/>
        <v>3</v>
      </c>
      <c r="H46" s="38"/>
      <c r="I46" s="38"/>
      <c r="J46" s="21"/>
      <c r="L46" s="21"/>
      <c r="M46" s="21"/>
      <c r="N46" s="21"/>
      <c r="O46" s="21"/>
      <c r="P46" s="21"/>
    </row>
    <row r="47" spans="1:16">
      <c r="A47" s="233" t="s">
        <v>67</v>
      </c>
      <c r="B47" s="31">
        <f t="shared" ref="B47:E47" si="1">SUM(B30:B46)</f>
        <v>24</v>
      </c>
      <c r="C47" s="31">
        <f t="shared" si="1"/>
        <v>36</v>
      </c>
      <c r="D47" s="31">
        <f t="shared" si="1"/>
        <v>42</v>
      </c>
      <c r="E47" s="31">
        <f t="shared" si="1"/>
        <v>45</v>
      </c>
      <c r="F47" s="243">
        <f t="shared" si="0"/>
        <v>147</v>
      </c>
      <c r="H47" s="67"/>
      <c r="I47" s="67"/>
      <c r="L47" s="33"/>
      <c r="M47" s="33"/>
      <c r="N47" s="33"/>
      <c r="O47" s="21"/>
    </row>
    <row r="48" spans="1:16">
      <c r="A48" s="80" t="s">
        <v>53</v>
      </c>
      <c r="B48" s="33">
        <f>B47/F47</f>
        <v>0.16326530612244897</v>
      </c>
      <c r="C48" s="33">
        <f>C47/F47</f>
        <v>0.24489795918367346</v>
      </c>
      <c r="D48" s="33">
        <f>D47/F47</f>
        <v>0.2857142857142857</v>
      </c>
      <c r="E48" s="33">
        <f>E47/F47</f>
        <v>0.30612244897959184</v>
      </c>
      <c r="F48" s="34"/>
      <c r="G48" s="69"/>
      <c r="H48" s="67"/>
      <c r="I48" s="70"/>
    </row>
    <row r="49" spans="1:11">
      <c r="F49" s="71"/>
      <c r="G49" s="72"/>
    </row>
    <row r="50" spans="1:11" ht="15">
      <c r="A50" s="810" t="s">
        <v>240</v>
      </c>
      <c r="B50" s="811"/>
      <c r="C50" s="811"/>
      <c r="D50" s="811"/>
      <c r="E50" s="811"/>
      <c r="F50" s="811"/>
      <c r="G50" s="811"/>
      <c r="H50" s="811"/>
      <c r="I50" s="812"/>
      <c r="J50" s="36"/>
      <c r="K50" s="36"/>
    </row>
    <row r="51" spans="1:11" ht="25.5">
      <c r="A51" s="32"/>
      <c r="B51" s="544" t="s">
        <v>62</v>
      </c>
      <c r="C51" s="231" t="s">
        <v>63</v>
      </c>
      <c r="D51" s="29" t="s">
        <v>0</v>
      </c>
      <c r="E51" s="537" t="s">
        <v>145</v>
      </c>
      <c r="F51" s="546" t="s">
        <v>146</v>
      </c>
      <c r="G51" s="537" t="s">
        <v>147</v>
      </c>
      <c r="H51" s="547" t="s">
        <v>148</v>
      </c>
      <c r="I51" s="548" t="s">
        <v>0</v>
      </c>
    </row>
    <row r="52" spans="1:11">
      <c r="A52" s="80" t="s">
        <v>27</v>
      </c>
      <c r="B52" s="21">
        <v>2933</v>
      </c>
      <c r="C52" s="21">
        <v>609</v>
      </c>
      <c r="D52" s="31">
        <f>SUM(B52:C52)</f>
        <v>3542</v>
      </c>
      <c r="E52" s="59">
        <v>414</v>
      </c>
      <c r="F52" s="59">
        <v>283</v>
      </c>
      <c r="G52" s="24">
        <v>0</v>
      </c>
      <c r="H52" s="21">
        <v>58</v>
      </c>
      <c r="I52" s="31">
        <f>SUM(E52:H52)</f>
        <v>755</v>
      </c>
    </row>
    <row r="53" spans="1:11">
      <c r="A53" s="80" t="s">
        <v>28</v>
      </c>
      <c r="B53" s="21">
        <v>579</v>
      </c>
      <c r="C53" s="21">
        <v>91</v>
      </c>
      <c r="D53" s="31">
        <f t="shared" ref="D53:D67" si="2">SUM(B53:C53)</f>
        <v>670</v>
      </c>
      <c r="E53" s="59">
        <v>305</v>
      </c>
      <c r="F53" s="59">
        <v>62</v>
      </c>
      <c r="G53" s="24">
        <v>7</v>
      </c>
      <c r="H53" s="21">
        <v>0</v>
      </c>
      <c r="I53" s="31">
        <f t="shared" ref="I53:I70" si="3">SUM(E53:H53)</f>
        <v>374</v>
      </c>
    </row>
    <row r="54" spans="1:11">
      <c r="A54" s="80" t="s">
        <v>29</v>
      </c>
      <c r="B54" s="21">
        <v>103</v>
      </c>
      <c r="C54" s="21">
        <v>0</v>
      </c>
      <c r="D54" s="31">
        <f t="shared" si="2"/>
        <v>103</v>
      </c>
      <c r="E54" s="59">
        <v>0</v>
      </c>
      <c r="F54" s="59">
        <v>0</v>
      </c>
      <c r="G54" s="24">
        <v>0</v>
      </c>
      <c r="H54" s="21">
        <v>0</v>
      </c>
      <c r="I54" s="31">
        <f t="shared" si="3"/>
        <v>0</v>
      </c>
    </row>
    <row r="55" spans="1:11">
      <c r="A55" s="80" t="s">
        <v>30</v>
      </c>
      <c r="B55" s="21">
        <v>2814</v>
      </c>
      <c r="C55" s="21">
        <v>631</v>
      </c>
      <c r="D55" s="31">
        <f t="shared" si="2"/>
        <v>3445</v>
      </c>
      <c r="E55" s="59">
        <v>745</v>
      </c>
      <c r="F55" s="59">
        <v>692</v>
      </c>
      <c r="G55" s="24">
        <v>0</v>
      </c>
      <c r="H55" s="21">
        <v>246</v>
      </c>
      <c r="I55" s="31">
        <f t="shared" si="3"/>
        <v>1683</v>
      </c>
    </row>
    <row r="56" spans="1:11">
      <c r="A56" s="80" t="s">
        <v>31</v>
      </c>
      <c r="B56" s="21">
        <v>766</v>
      </c>
      <c r="C56" s="21">
        <v>500</v>
      </c>
      <c r="D56" s="31">
        <f>SUM(B56:C56)</f>
        <v>1266</v>
      </c>
      <c r="E56" s="59">
        <v>396</v>
      </c>
      <c r="F56" s="59">
        <v>64</v>
      </c>
      <c r="G56" s="24">
        <v>2</v>
      </c>
      <c r="H56" s="21">
        <v>21</v>
      </c>
      <c r="I56" s="31">
        <f t="shared" si="3"/>
        <v>483</v>
      </c>
    </row>
    <row r="57" spans="1:11">
      <c r="A57" s="80" t="s">
        <v>32</v>
      </c>
      <c r="B57" s="21">
        <v>707</v>
      </c>
      <c r="C57" s="21">
        <v>40</v>
      </c>
      <c r="D57" s="31">
        <f t="shared" si="2"/>
        <v>747</v>
      </c>
      <c r="E57" s="59">
        <v>89</v>
      </c>
      <c r="F57" s="59">
        <v>39</v>
      </c>
      <c r="G57" s="24">
        <v>0</v>
      </c>
      <c r="H57" s="21">
        <v>36</v>
      </c>
      <c r="I57" s="31">
        <f t="shared" si="3"/>
        <v>164</v>
      </c>
    </row>
    <row r="58" spans="1:11">
      <c r="A58" s="80" t="s">
        <v>33</v>
      </c>
      <c r="B58" s="21">
        <v>1980</v>
      </c>
      <c r="C58" s="21">
        <v>629</v>
      </c>
      <c r="D58" s="31">
        <f t="shared" si="2"/>
        <v>2609</v>
      </c>
      <c r="E58" s="59">
        <v>373</v>
      </c>
      <c r="F58" s="59">
        <v>76</v>
      </c>
      <c r="G58" s="24">
        <v>5</v>
      </c>
      <c r="H58" s="21">
        <v>54</v>
      </c>
      <c r="I58" s="31">
        <f t="shared" si="3"/>
        <v>508</v>
      </c>
    </row>
    <row r="59" spans="1:11">
      <c r="A59" s="80" t="s">
        <v>34</v>
      </c>
      <c r="B59" s="21">
        <v>1093</v>
      </c>
      <c r="C59" s="21">
        <v>285</v>
      </c>
      <c r="D59" s="31">
        <f t="shared" si="2"/>
        <v>1378</v>
      </c>
      <c r="E59" s="59">
        <v>208</v>
      </c>
      <c r="F59" s="59">
        <v>161</v>
      </c>
      <c r="G59" s="24">
        <v>2</v>
      </c>
      <c r="H59" s="21">
        <v>149</v>
      </c>
      <c r="I59" s="31">
        <f t="shared" si="3"/>
        <v>520</v>
      </c>
    </row>
    <row r="60" spans="1:11">
      <c r="A60" s="80" t="s">
        <v>35</v>
      </c>
      <c r="B60" s="21">
        <v>1280</v>
      </c>
      <c r="C60" s="21">
        <v>149</v>
      </c>
      <c r="D60" s="31">
        <f t="shared" si="2"/>
        <v>1429</v>
      </c>
      <c r="E60" s="59">
        <v>583</v>
      </c>
      <c r="F60" s="59">
        <v>233</v>
      </c>
      <c r="G60" s="24">
        <v>0</v>
      </c>
      <c r="H60" s="21">
        <v>28</v>
      </c>
      <c r="I60" s="31">
        <f t="shared" si="3"/>
        <v>844</v>
      </c>
    </row>
    <row r="61" spans="1:11">
      <c r="A61" s="80" t="s">
        <v>36</v>
      </c>
      <c r="B61" s="21">
        <v>1102</v>
      </c>
      <c r="C61" s="21">
        <v>320</v>
      </c>
      <c r="D61" s="31">
        <f t="shared" si="2"/>
        <v>1422</v>
      </c>
      <c r="E61" s="59">
        <v>241</v>
      </c>
      <c r="F61" s="59">
        <v>163</v>
      </c>
      <c r="G61" s="24">
        <v>0</v>
      </c>
      <c r="H61" s="21">
        <v>0</v>
      </c>
      <c r="I61" s="31">
        <f t="shared" si="3"/>
        <v>404</v>
      </c>
    </row>
    <row r="62" spans="1:11">
      <c r="A62" s="80" t="s">
        <v>37</v>
      </c>
      <c r="B62" s="21">
        <v>44</v>
      </c>
      <c r="C62" s="21">
        <v>7</v>
      </c>
      <c r="D62" s="31">
        <f t="shared" si="2"/>
        <v>51</v>
      </c>
      <c r="E62" s="59">
        <v>0</v>
      </c>
      <c r="F62" s="59">
        <v>5</v>
      </c>
      <c r="G62" s="24">
        <v>2</v>
      </c>
      <c r="H62" s="21">
        <v>0</v>
      </c>
      <c r="I62" s="31">
        <f t="shared" si="3"/>
        <v>7</v>
      </c>
    </row>
    <row r="63" spans="1:11">
      <c r="A63" s="80" t="s">
        <v>38</v>
      </c>
      <c r="B63" s="21">
        <v>2182</v>
      </c>
      <c r="C63" s="21">
        <v>107</v>
      </c>
      <c r="D63" s="31">
        <f t="shared" si="2"/>
        <v>2289</v>
      </c>
      <c r="E63" s="59">
        <v>669</v>
      </c>
      <c r="F63" s="59">
        <v>184</v>
      </c>
      <c r="G63" s="24">
        <v>0</v>
      </c>
      <c r="H63" s="21">
        <v>0</v>
      </c>
      <c r="I63" s="31">
        <f t="shared" si="3"/>
        <v>853</v>
      </c>
    </row>
    <row r="64" spans="1:11">
      <c r="A64" s="80" t="s">
        <v>39</v>
      </c>
      <c r="B64" s="21">
        <v>2698</v>
      </c>
      <c r="C64" s="21">
        <v>415</v>
      </c>
      <c r="D64" s="31">
        <f t="shared" si="2"/>
        <v>3113</v>
      </c>
      <c r="E64" s="59">
        <v>855</v>
      </c>
      <c r="F64" s="59">
        <v>241</v>
      </c>
      <c r="G64" s="24">
        <v>10</v>
      </c>
      <c r="H64" s="21">
        <v>138</v>
      </c>
      <c r="I64" s="31">
        <f t="shared" si="3"/>
        <v>1244</v>
      </c>
    </row>
    <row r="65" spans="1:11">
      <c r="A65" s="80" t="s">
        <v>40</v>
      </c>
      <c r="B65" s="21">
        <v>2922</v>
      </c>
      <c r="C65" s="21">
        <v>1488</v>
      </c>
      <c r="D65" s="31">
        <f t="shared" si="2"/>
        <v>4410</v>
      </c>
      <c r="E65" s="59">
        <v>707</v>
      </c>
      <c r="F65" s="59">
        <v>353</v>
      </c>
      <c r="G65" s="24">
        <v>11</v>
      </c>
      <c r="H65" s="21">
        <v>236</v>
      </c>
      <c r="I65" s="31">
        <f t="shared" si="3"/>
        <v>1307</v>
      </c>
    </row>
    <row r="66" spans="1:11">
      <c r="A66" s="80" t="s">
        <v>41</v>
      </c>
      <c r="B66" s="21">
        <v>2205</v>
      </c>
      <c r="C66" s="21">
        <v>529</v>
      </c>
      <c r="D66" s="31">
        <f t="shared" si="2"/>
        <v>2734</v>
      </c>
      <c r="E66" s="59">
        <v>765</v>
      </c>
      <c r="F66" s="59">
        <v>486</v>
      </c>
      <c r="G66" s="24">
        <v>15</v>
      </c>
      <c r="H66" s="21">
        <v>175</v>
      </c>
      <c r="I66" s="31">
        <f t="shared" si="3"/>
        <v>1441</v>
      </c>
    </row>
    <row r="67" spans="1:11">
      <c r="A67" s="80" t="s">
        <v>42</v>
      </c>
      <c r="B67" s="21">
        <v>507</v>
      </c>
      <c r="C67" s="21">
        <v>72</v>
      </c>
      <c r="D67" s="31">
        <f t="shared" si="2"/>
        <v>579</v>
      </c>
      <c r="E67" s="59">
        <v>96</v>
      </c>
      <c r="F67" s="59">
        <v>70</v>
      </c>
      <c r="G67" s="24">
        <v>0</v>
      </c>
      <c r="H67" s="21">
        <v>30</v>
      </c>
      <c r="I67" s="31">
        <f t="shared" si="3"/>
        <v>196</v>
      </c>
    </row>
    <row r="68" spans="1:11">
      <c r="A68" s="80" t="s">
        <v>43</v>
      </c>
      <c r="B68" s="21">
        <v>693</v>
      </c>
      <c r="C68" s="21">
        <v>42</v>
      </c>
      <c r="D68" s="31">
        <f>SUM(B68:C68)</f>
        <v>735</v>
      </c>
      <c r="E68" s="59">
        <v>154</v>
      </c>
      <c r="F68" s="59">
        <v>0</v>
      </c>
      <c r="G68" s="24">
        <v>0</v>
      </c>
      <c r="H68" s="21">
        <v>152</v>
      </c>
      <c r="I68" s="31">
        <f t="shared" si="3"/>
        <v>306</v>
      </c>
    </row>
    <row r="69" spans="1:11">
      <c r="A69" s="233" t="s">
        <v>0</v>
      </c>
      <c r="B69" s="31">
        <f>SUM(B52:B68)</f>
        <v>24608</v>
      </c>
      <c r="C69" s="31">
        <f>SUM(C52:C68)</f>
        <v>5914</v>
      </c>
      <c r="D69" s="31">
        <f>SUM(D52:D68)</f>
        <v>30522</v>
      </c>
      <c r="E69" s="26">
        <f t="shared" ref="E69:H69" si="4">SUM(E52:E68)</f>
        <v>6600</v>
      </c>
      <c r="F69" s="26">
        <f t="shared" si="4"/>
        <v>3112</v>
      </c>
      <c r="G69" s="26">
        <f t="shared" si="4"/>
        <v>54</v>
      </c>
      <c r="H69" s="26">
        <f t="shared" si="4"/>
        <v>1323</v>
      </c>
      <c r="I69" s="31">
        <f t="shared" si="3"/>
        <v>11089</v>
      </c>
      <c r="J69" s="75"/>
      <c r="K69" s="75"/>
    </row>
    <row r="70" spans="1:11">
      <c r="A70" s="236" t="s">
        <v>1</v>
      </c>
      <c r="B70" s="237">
        <f>B69/D69</f>
        <v>0.80623812332088329</v>
      </c>
      <c r="C70" s="237">
        <f>C69/D69</f>
        <v>0.19376187667911671</v>
      </c>
      <c r="D70" s="37"/>
      <c r="E70" s="84">
        <f>E69/I69</f>
        <v>0.59518441698980973</v>
      </c>
      <c r="F70" s="84">
        <f>F69/I69</f>
        <v>0.28063847055640723</v>
      </c>
      <c r="G70" s="90">
        <f>G69/I69</f>
        <v>4.8696906844620793E-3</v>
      </c>
      <c r="H70" s="91">
        <f>H69/I69</f>
        <v>0.11930742176932095</v>
      </c>
      <c r="I70" s="91">
        <f t="shared" si="3"/>
        <v>1</v>
      </c>
      <c r="J70" s="75"/>
      <c r="K70" s="75"/>
    </row>
    <row r="71" spans="1:11">
      <c r="A71" s="238" t="s">
        <v>128</v>
      </c>
      <c r="B71" s="239">
        <v>92</v>
      </c>
      <c r="C71" s="239">
        <v>90</v>
      </c>
      <c r="D71" s="37"/>
      <c r="E71" s="76">
        <v>82</v>
      </c>
      <c r="F71" s="92">
        <v>84</v>
      </c>
      <c r="G71" s="76">
        <v>43</v>
      </c>
      <c r="H71" s="76">
        <v>54</v>
      </c>
      <c r="I71" s="76"/>
      <c r="J71" s="75"/>
      <c r="K71" s="75"/>
    </row>
    <row r="72" spans="1:11" s="76" customFormat="1">
      <c r="D72" s="77"/>
      <c r="E72" s="78"/>
      <c r="F72" s="78"/>
      <c r="G72" s="79"/>
      <c r="H72" s="78"/>
      <c r="I72" s="78"/>
      <c r="J72" s="78"/>
      <c r="K72" s="78"/>
    </row>
    <row r="73" spans="1:11" s="76" customFormat="1" ht="15">
      <c r="A73" s="806" t="s">
        <v>227</v>
      </c>
      <c r="B73" s="806"/>
      <c r="C73" s="806"/>
      <c r="D73" s="806"/>
      <c r="E73" s="806"/>
      <c r="F73" s="806"/>
      <c r="G73" s="806"/>
      <c r="H73" s="806"/>
      <c r="I73" s="806"/>
      <c r="J73" s="806"/>
      <c r="K73" s="806"/>
    </row>
    <row r="74" spans="1:11" ht="25.5">
      <c r="A74" s="32"/>
      <c r="B74" s="544" t="s">
        <v>154</v>
      </c>
      <c r="C74" s="544" t="s">
        <v>9</v>
      </c>
      <c r="D74" s="544" t="s">
        <v>59</v>
      </c>
      <c r="E74" s="544" t="s">
        <v>10</v>
      </c>
      <c r="F74" s="544" t="s">
        <v>106</v>
      </c>
      <c r="G74" s="544" t="s">
        <v>60</v>
      </c>
      <c r="H74" s="544" t="s">
        <v>78</v>
      </c>
      <c r="I74" s="544" t="s">
        <v>79</v>
      </c>
      <c r="J74" s="82" t="s">
        <v>81</v>
      </c>
      <c r="K74" s="545" t="s">
        <v>0</v>
      </c>
    </row>
    <row r="75" spans="1:11">
      <c r="A75" s="80" t="s">
        <v>27</v>
      </c>
      <c r="B75" s="21">
        <v>29</v>
      </c>
      <c r="C75" s="81">
        <v>52</v>
      </c>
      <c r="D75" s="21">
        <v>487</v>
      </c>
      <c r="E75" s="21">
        <v>45</v>
      </c>
      <c r="F75" s="21">
        <v>2</v>
      </c>
      <c r="G75" s="21">
        <v>2850</v>
      </c>
      <c r="H75" s="21">
        <v>36</v>
      </c>
      <c r="I75" s="21">
        <v>0</v>
      </c>
      <c r="J75" s="21">
        <v>55</v>
      </c>
      <c r="K75" s="31">
        <f>SUM(B75:J75)</f>
        <v>3556</v>
      </c>
    </row>
    <row r="76" spans="1:11">
      <c r="A76" s="80" t="s">
        <v>28</v>
      </c>
      <c r="B76" s="21">
        <v>7</v>
      </c>
      <c r="C76" s="81">
        <v>14</v>
      </c>
      <c r="D76" s="21">
        <v>64</v>
      </c>
      <c r="E76" s="21">
        <v>13</v>
      </c>
      <c r="F76" s="21">
        <v>0</v>
      </c>
      <c r="G76" s="21">
        <v>571</v>
      </c>
      <c r="H76" s="21">
        <v>2</v>
      </c>
      <c r="I76" s="21">
        <v>0</v>
      </c>
      <c r="J76" s="21">
        <v>1</v>
      </c>
      <c r="K76" s="31">
        <f>SUM(B76:J76)</f>
        <v>672</v>
      </c>
    </row>
    <row r="77" spans="1:11">
      <c r="A77" s="80" t="s">
        <v>29</v>
      </c>
      <c r="B77" s="21">
        <v>1</v>
      </c>
      <c r="C77" s="81">
        <v>6</v>
      </c>
      <c r="D77" s="21">
        <v>86</v>
      </c>
      <c r="E77" s="21">
        <v>0</v>
      </c>
      <c r="F77" s="21">
        <v>0</v>
      </c>
      <c r="G77" s="21">
        <v>9</v>
      </c>
      <c r="H77" s="21">
        <v>8</v>
      </c>
      <c r="I77" s="21">
        <v>10</v>
      </c>
      <c r="J77" s="21">
        <v>0</v>
      </c>
      <c r="K77" s="31">
        <f>SUM(B77:J77)</f>
        <v>120</v>
      </c>
    </row>
    <row r="78" spans="1:11">
      <c r="A78" s="80" t="s">
        <v>30</v>
      </c>
      <c r="B78" s="21">
        <v>18</v>
      </c>
      <c r="C78" s="81">
        <v>141</v>
      </c>
      <c r="D78" s="21">
        <v>743</v>
      </c>
      <c r="E78" s="21">
        <v>588</v>
      </c>
      <c r="F78" s="21">
        <v>5</v>
      </c>
      <c r="G78" s="21">
        <v>1719</v>
      </c>
      <c r="H78" s="21">
        <v>100</v>
      </c>
      <c r="I78" s="21">
        <v>0</v>
      </c>
      <c r="J78" s="21">
        <v>131</v>
      </c>
      <c r="K78" s="31">
        <f>SUM(B78:J78)</f>
        <v>3445</v>
      </c>
    </row>
    <row r="79" spans="1:11">
      <c r="A79" s="80" t="s">
        <v>31</v>
      </c>
      <c r="B79" s="21">
        <v>3</v>
      </c>
      <c r="C79" s="81">
        <v>45</v>
      </c>
      <c r="D79" s="21">
        <v>243</v>
      </c>
      <c r="E79" s="21">
        <v>26</v>
      </c>
      <c r="F79" s="21">
        <v>1</v>
      </c>
      <c r="G79" s="21">
        <v>1218</v>
      </c>
      <c r="H79" s="81">
        <v>47</v>
      </c>
      <c r="I79" s="21">
        <v>15</v>
      </c>
      <c r="J79" s="21">
        <v>83</v>
      </c>
      <c r="K79" s="31">
        <f>SUM(E79:J79)</f>
        <v>1390</v>
      </c>
    </row>
    <row r="80" spans="1:11">
      <c r="A80" s="80" t="s">
        <v>32</v>
      </c>
      <c r="B80" s="21">
        <v>1</v>
      </c>
      <c r="C80" s="81">
        <v>14</v>
      </c>
      <c r="D80" s="21">
        <v>35</v>
      </c>
      <c r="E80" s="21">
        <v>10</v>
      </c>
      <c r="F80" s="21">
        <v>0</v>
      </c>
      <c r="G80" s="21">
        <v>593</v>
      </c>
      <c r="H80" s="21">
        <v>8</v>
      </c>
      <c r="I80" s="21">
        <v>1</v>
      </c>
      <c r="J80" s="21">
        <v>3</v>
      </c>
      <c r="K80" s="31">
        <f>SUM(B80:J80)</f>
        <v>665</v>
      </c>
    </row>
    <row r="81" spans="1:12">
      <c r="A81" s="80" t="s">
        <v>33</v>
      </c>
      <c r="B81" s="21">
        <v>15</v>
      </c>
      <c r="C81" s="81">
        <v>68</v>
      </c>
      <c r="D81" s="21">
        <v>491</v>
      </c>
      <c r="E81" s="21">
        <v>75</v>
      </c>
      <c r="F81" s="21">
        <v>0</v>
      </c>
      <c r="G81" s="21">
        <v>1988</v>
      </c>
      <c r="H81" s="21">
        <v>34</v>
      </c>
      <c r="I81" s="21">
        <v>0</v>
      </c>
      <c r="J81" s="21">
        <v>16</v>
      </c>
      <c r="K81" s="31">
        <f>SUM(B81:J81)</f>
        <v>2687</v>
      </c>
    </row>
    <row r="82" spans="1:12">
      <c r="A82" s="80" t="s">
        <v>34</v>
      </c>
      <c r="B82" s="21">
        <v>12</v>
      </c>
      <c r="C82" s="81">
        <v>176</v>
      </c>
      <c r="D82" s="21">
        <v>413</v>
      </c>
      <c r="E82" s="21">
        <v>53</v>
      </c>
      <c r="F82" s="21">
        <v>0</v>
      </c>
      <c r="G82" s="21">
        <v>802</v>
      </c>
      <c r="H82" s="21">
        <v>51</v>
      </c>
      <c r="I82" s="21">
        <v>38</v>
      </c>
      <c r="J82" s="21">
        <v>65</v>
      </c>
      <c r="K82" s="31">
        <f>SUM(B82:J82)</f>
        <v>1610</v>
      </c>
    </row>
    <row r="83" spans="1:12">
      <c r="A83" s="80" t="s">
        <v>35</v>
      </c>
      <c r="B83" s="21">
        <v>1</v>
      </c>
      <c r="C83" s="81">
        <v>26</v>
      </c>
      <c r="D83" s="21">
        <v>338</v>
      </c>
      <c r="E83" s="21">
        <v>14</v>
      </c>
      <c r="F83" s="21">
        <v>0</v>
      </c>
      <c r="G83" s="21">
        <v>1034</v>
      </c>
      <c r="H83" s="21">
        <v>3</v>
      </c>
      <c r="I83" s="21">
        <v>0</v>
      </c>
      <c r="J83" s="21">
        <v>14</v>
      </c>
      <c r="K83" s="31">
        <f>SUM(B83:J83)</f>
        <v>1430</v>
      </c>
    </row>
    <row r="84" spans="1:12">
      <c r="A84" s="80" t="s">
        <v>36</v>
      </c>
      <c r="B84" s="21">
        <v>13</v>
      </c>
      <c r="C84" s="81">
        <v>60</v>
      </c>
      <c r="D84" s="21">
        <v>127</v>
      </c>
      <c r="E84" s="21">
        <v>42</v>
      </c>
      <c r="F84" s="21">
        <v>0</v>
      </c>
      <c r="G84" s="21">
        <v>1091</v>
      </c>
      <c r="H84" s="21">
        <v>42</v>
      </c>
      <c r="I84" s="21">
        <v>31</v>
      </c>
      <c r="J84" s="21">
        <v>46</v>
      </c>
      <c r="K84" s="31">
        <f>SUM(B84:J84)</f>
        <v>1452</v>
      </c>
    </row>
    <row r="85" spans="1:12">
      <c r="A85" s="80" t="s">
        <v>37</v>
      </c>
      <c r="B85" s="21">
        <v>0</v>
      </c>
      <c r="C85" s="81">
        <v>1</v>
      </c>
      <c r="D85" s="21">
        <v>1</v>
      </c>
      <c r="E85" s="21">
        <v>3</v>
      </c>
      <c r="F85" s="21">
        <v>0</v>
      </c>
      <c r="G85" s="21">
        <v>45</v>
      </c>
      <c r="H85" s="81">
        <v>1</v>
      </c>
      <c r="I85" s="21">
        <v>0</v>
      </c>
      <c r="J85" s="21">
        <v>0</v>
      </c>
      <c r="K85" s="31">
        <f>SUM(G85:J85)</f>
        <v>46</v>
      </c>
    </row>
    <row r="86" spans="1:12">
      <c r="A86" s="80" t="s">
        <v>38</v>
      </c>
      <c r="B86" s="21">
        <v>13</v>
      </c>
      <c r="C86" s="81">
        <v>50</v>
      </c>
      <c r="D86" s="21">
        <v>349</v>
      </c>
      <c r="E86" s="21">
        <v>41</v>
      </c>
      <c r="F86" s="21">
        <v>1</v>
      </c>
      <c r="G86" s="21">
        <v>1638</v>
      </c>
      <c r="H86" s="21">
        <v>12</v>
      </c>
      <c r="I86" s="21">
        <v>22</v>
      </c>
      <c r="J86" s="21">
        <v>117</v>
      </c>
      <c r="K86" s="31">
        <f t="shared" ref="K86:K92" si="5">SUM(B86:J86)</f>
        <v>2243</v>
      </c>
    </row>
    <row r="87" spans="1:12">
      <c r="A87" s="80" t="s">
        <v>39</v>
      </c>
      <c r="B87" s="21">
        <v>5</v>
      </c>
      <c r="C87" s="81">
        <v>83</v>
      </c>
      <c r="D87" s="21">
        <v>336</v>
      </c>
      <c r="E87" s="21">
        <v>41</v>
      </c>
      <c r="F87" s="21">
        <v>0</v>
      </c>
      <c r="G87" s="21">
        <v>2215</v>
      </c>
      <c r="H87" s="21">
        <v>26</v>
      </c>
      <c r="I87" s="21">
        <v>0</v>
      </c>
      <c r="J87" s="21">
        <v>276</v>
      </c>
      <c r="K87" s="31">
        <f t="shared" si="5"/>
        <v>2982</v>
      </c>
    </row>
    <row r="88" spans="1:12">
      <c r="A88" s="80" t="s">
        <v>40</v>
      </c>
      <c r="B88" s="21">
        <v>12</v>
      </c>
      <c r="C88" s="81">
        <v>328</v>
      </c>
      <c r="D88" s="21">
        <v>556</v>
      </c>
      <c r="E88" s="21">
        <v>864</v>
      </c>
      <c r="F88" s="21">
        <v>8</v>
      </c>
      <c r="G88" s="21">
        <v>1660</v>
      </c>
      <c r="H88" s="21">
        <v>68</v>
      </c>
      <c r="I88" s="21">
        <v>0</v>
      </c>
      <c r="J88" s="21">
        <v>140</v>
      </c>
      <c r="K88" s="31">
        <f t="shared" si="5"/>
        <v>3636</v>
      </c>
    </row>
    <row r="89" spans="1:12">
      <c r="A89" s="80" t="s">
        <v>41</v>
      </c>
      <c r="B89" s="21">
        <v>11</v>
      </c>
      <c r="C89" s="81">
        <v>137</v>
      </c>
      <c r="D89" s="21">
        <v>718</v>
      </c>
      <c r="E89" s="21">
        <v>73</v>
      </c>
      <c r="F89" s="21">
        <v>3</v>
      </c>
      <c r="G89" s="21">
        <v>1533</v>
      </c>
      <c r="H89" s="21">
        <v>59</v>
      </c>
      <c r="I89" s="21">
        <v>0</v>
      </c>
      <c r="J89" s="21">
        <v>123</v>
      </c>
      <c r="K89" s="31">
        <f t="shared" si="5"/>
        <v>2657</v>
      </c>
    </row>
    <row r="90" spans="1:12">
      <c r="A90" s="80" t="s">
        <v>42</v>
      </c>
      <c r="B90" s="21">
        <v>2</v>
      </c>
      <c r="C90" s="81">
        <v>6</v>
      </c>
      <c r="D90" s="21">
        <v>12</v>
      </c>
      <c r="E90" s="21">
        <v>2</v>
      </c>
      <c r="F90" s="21">
        <v>0</v>
      </c>
      <c r="G90" s="21">
        <v>556</v>
      </c>
      <c r="H90" s="21">
        <v>1</v>
      </c>
      <c r="I90" s="21">
        <v>0</v>
      </c>
      <c r="J90" s="21">
        <v>0</v>
      </c>
      <c r="K90" s="31">
        <f t="shared" si="5"/>
        <v>579</v>
      </c>
    </row>
    <row r="91" spans="1:12">
      <c r="A91" s="80" t="s">
        <v>43</v>
      </c>
      <c r="B91" s="21">
        <v>0</v>
      </c>
      <c r="C91" s="81">
        <v>26</v>
      </c>
      <c r="D91" s="21">
        <v>225</v>
      </c>
      <c r="E91" s="21">
        <v>22</v>
      </c>
      <c r="F91" s="21">
        <v>0</v>
      </c>
      <c r="G91" s="21">
        <v>314</v>
      </c>
      <c r="H91" s="21">
        <v>19</v>
      </c>
      <c r="I91" s="21">
        <v>0</v>
      </c>
      <c r="J91" s="21">
        <v>129</v>
      </c>
      <c r="K91" s="31">
        <f t="shared" si="5"/>
        <v>735</v>
      </c>
    </row>
    <row r="92" spans="1:12">
      <c r="A92" s="233" t="s">
        <v>0</v>
      </c>
      <c r="B92" s="31">
        <f t="shared" ref="B92:J92" si="6">SUM(B75:B91)</f>
        <v>143</v>
      </c>
      <c r="C92" s="31">
        <f t="shared" si="6"/>
        <v>1233</v>
      </c>
      <c r="D92" s="31">
        <f t="shared" si="6"/>
        <v>5224</v>
      </c>
      <c r="E92" s="31">
        <f t="shared" si="6"/>
        <v>1912</v>
      </c>
      <c r="F92" s="31">
        <f t="shared" si="6"/>
        <v>20</v>
      </c>
      <c r="G92" s="31">
        <f t="shared" si="6"/>
        <v>19836</v>
      </c>
      <c r="H92" s="31">
        <f t="shared" si="6"/>
        <v>517</v>
      </c>
      <c r="I92" s="31">
        <f t="shared" si="6"/>
        <v>117</v>
      </c>
      <c r="J92" s="31">
        <f t="shared" si="6"/>
        <v>1199</v>
      </c>
      <c r="K92" s="31">
        <f t="shared" si="5"/>
        <v>30201</v>
      </c>
    </row>
    <row r="93" spans="1:12">
      <c r="A93" s="233" t="s">
        <v>1</v>
      </c>
      <c r="B93" s="34">
        <f>B92/K92</f>
        <v>4.7349425515711401E-3</v>
      </c>
      <c r="C93" s="34">
        <f>C92/K92</f>
        <v>4.0826462699910596E-2</v>
      </c>
      <c r="D93" s="34">
        <f>D92/K92</f>
        <v>0.17297440482103241</v>
      </c>
      <c r="E93" s="34">
        <f>E92/K92</f>
        <v>6.330916194827986E-2</v>
      </c>
      <c r="F93" s="28">
        <f>F92/K92</f>
        <v>6.6222972749246716E-4</v>
      </c>
      <c r="G93" s="34">
        <f>G92/K92</f>
        <v>0.65679944372702892</v>
      </c>
      <c r="H93" s="244">
        <f>H92/K92</f>
        <v>1.7118638455680277E-2</v>
      </c>
      <c r="I93" s="245">
        <f>I92/K92</f>
        <v>3.8740439058309326E-3</v>
      </c>
      <c r="J93" s="34">
        <f>J92/K92</f>
        <v>3.9700672163173405E-2</v>
      </c>
      <c r="L93" s="33"/>
    </row>
    <row r="94" spans="1:12" s="37" customFormat="1">
      <c r="A94" s="238" t="s">
        <v>128</v>
      </c>
      <c r="B94" s="89">
        <v>89</v>
      </c>
      <c r="C94" s="23">
        <v>90</v>
      </c>
      <c r="D94" s="23">
        <v>91</v>
      </c>
      <c r="E94" s="23">
        <v>91</v>
      </c>
      <c r="F94" s="23">
        <v>90</v>
      </c>
      <c r="G94" s="247">
        <v>92</v>
      </c>
      <c r="H94" s="23">
        <v>91</v>
      </c>
      <c r="I94" s="89">
        <v>87</v>
      </c>
      <c r="J94" s="89">
        <v>90</v>
      </c>
      <c r="K94" s="82"/>
    </row>
    <row r="95" spans="1:12" s="37" customFormat="1">
      <c r="A95" s="246"/>
      <c r="B95" s="31"/>
      <c r="C95" s="232"/>
      <c r="D95" s="232"/>
      <c r="E95" s="31"/>
      <c r="G95" s="244"/>
      <c r="H95" s="31"/>
      <c r="I95" s="31"/>
      <c r="J95" s="31"/>
      <c r="K95" s="74"/>
    </row>
    <row r="96" spans="1:12" s="37" customFormat="1" ht="15">
      <c r="A96" s="807" t="s">
        <v>224</v>
      </c>
      <c r="B96" s="807"/>
      <c r="C96" s="807"/>
      <c r="D96" s="807"/>
      <c r="E96" s="26"/>
      <c r="F96" s="72"/>
      <c r="G96" s="27"/>
      <c r="H96" s="26"/>
      <c r="I96" s="26"/>
      <c r="J96" s="26"/>
      <c r="K96" s="74"/>
    </row>
    <row r="97" spans="1:16">
      <c r="A97" s="73"/>
      <c r="B97" s="542" t="s">
        <v>12</v>
      </c>
      <c r="C97" s="542" t="s">
        <v>11</v>
      </c>
      <c r="D97" s="543" t="s">
        <v>0</v>
      </c>
      <c r="E97" s="74"/>
      <c r="F97" s="74"/>
      <c r="G97" s="34"/>
      <c r="K97" s="31"/>
    </row>
    <row r="98" spans="1:16">
      <c r="A98" s="22" t="s">
        <v>27</v>
      </c>
      <c r="B98" s="24">
        <v>2963</v>
      </c>
      <c r="C98" s="24">
        <v>479</v>
      </c>
      <c r="D98" s="26">
        <f>SUM(B98:C98)</f>
        <v>3442</v>
      </c>
      <c r="E98" s="35"/>
      <c r="F98" s="35"/>
      <c r="G98" s="34"/>
      <c r="K98" s="31"/>
    </row>
    <row r="99" spans="1:16">
      <c r="A99" s="22" t="s">
        <v>28</v>
      </c>
      <c r="B99" s="24">
        <v>566</v>
      </c>
      <c r="C99" s="24">
        <v>104</v>
      </c>
      <c r="D99" s="26">
        <f t="shared" ref="D99:D115" si="7">SUM(B99:C99)</f>
        <v>670</v>
      </c>
      <c r="E99" s="35"/>
      <c r="F99" s="35"/>
      <c r="G99" s="34"/>
      <c r="K99" s="31"/>
    </row>
    <row r="100" spans="1:16">
      <c r="A100" s="22" t="s">
        <v>29</v>
      </c>
      <c r="B100" s="24">
        <v>0</v>
      </c>
      <c r="C100" s="24">
        <v>0</v>
      </c>
      <c r="D100" s="26">
        <f t="shared" si="7"/>
        <v>0</v>
      </c>
      <c r="E100" s="35"/>
      <c r="F100" s="35"/>
      <c r="G100" s="34"/>
      <c r="K100" s="31"/>
    </row>
    <row r="101" spans="1:16">
      <c r="A101" s="22" t="s">
        <v>30</v>
      </c>
      <c r="B101" s="24">
        <v>3039</v>
      </c>
      <c r="C101" s="24">
        <v>406</v>
      </c>
      <c r="D101" s="26">
        <f t="shared" si="7"/>
        <v>3445</v>
      </c>
      <c r="E101" s="35"/>
      <c r="F101" s="35"/>
      <c r="G101" s="34"/>
      <c r="K101" s="31"/>
    </row>
    <row r="102" spans="1:16">
      <c r="A102" s="22" t="s">
        <v>31</v>
      </c>
      <c r="B102" s="24">
        <v>1152</v>
      </c>
      <c r="C102" s="24">
        <v>112</v>
      </c>
      <c r="D102" s="26">
        <f t="shared" si="7"/>
        <v>1264</v>
      </c>
      <c r="E102" s="35"/>
      <c r="F102" s="35"/>
      <c r="G102" s="34"/>
      <c r="K102" s="31"/>
    </row>
    <row r="103" spans="1:16">
      <c r="A103" s="22" t="s">
        <v>32</v>
      </c>
      <c r="B103" s="24">
        <v>653</v>
      </c>
      <c r="C103" s="24">
        <v>94</v>
      </c>
      <c r="D103" s="26">
        <f t="shared" si="7"/>
        <v>747</v>
      </c>
      <c r="E103" s="35"/>
      <c r="F103" s="35"/>
      <c r="G103" s="34"/>
      <c r="K103" s="31"/>
    </row>
    <row r="104" spans="1:16">
      <c r="A104" s="22" t="s">
        <v>33</v>
      </c>
      <c r="B104" s="24">
        <v>2208</v>
      </c>
      <c r="C104" s="24">
        <v>475</v>
      </c>
      <c r="D104" s="26">
        <f t="shared" si="7"/>
        <v>2683</v>
      </c>
      <c r="E104" s="35"/>
      <c r="F104" s="35"/>
      <c r="G104" s="34"/>
      <c r="K104" s="31"/>
    </row>
    <row r="105" spans="1:16">
      <c r="A105" s="22" t="s">
        <v>34</v>
      </c>
      <c r="B105" s="24">
        <v>1209</v>
      </c>
      <c r="C105" s="24">
        <v>169</v>
      </c>
      <c r="D105" s="26">
        <f t="shared" si="7"/>
        <v>1378</v>
      </c>
      <c r="E105" s="35"/>
      <c r="F105" s="35"/>
      <c r="G105" s="34"/>
      <c r="K105" s="31"/>
    </row>
    <row r="106" spans="1:16">
      <c r="A106" s="22" t="s">
        <v>35</v>
      </c>
      <c r="B106" s="24">
        <v>1321</v>
      </c>
      <c r="C106" s="24">
        <v>213</v>
      </c>
      <c r="D106" s="26">
        <f t="shared" si="7"/>
        <v>1534</v>
      </c>
      <c r="E106" s="35"/>
      <c r="F106" s="35"/>
      <c r="G106" s="34"/>
      <c r="K106" s="31"/>
    </row>
    <row r="107" spans="1:16">
      <c r="A107" s="22" t="s">
        <v>36</v>
      </c>
      <c r="B107" s="24">
        <v>1276</v>
      </c>
      <c r="C107" s="24">
        <v>146</v>
      </c>
      <c r="D107" s="26">
        <f t="shared" si="7"/>
        <v>1422</v>
      </c>
      <c r="E107" s="35"/>
      <c r="F107" s="35"/>
      <c r="G107" s="34"/>
      <c r="K107" s="31"/>
    </row>
    <row r="108" spans="1:16">
      <c r="A108" s="22" t="s">
        <v>37</v>
      </c>
      <c r="B108" s="24">
        <v>44</v>
      </c>
      <c r="C108" s="24">
        <v>7</v>
      </c>
      <c r="D108" s="26">
        <f t="shared" si="7"/>
        <v>51</v>
      </c>
      <c r="E108" s="35"/>
      <c r="F108" s="35"/>
      <c r="G108" s="34"/>
      <c r="K108" s="31"/>
    </row>
    <row r="109" spans="1:16">
      <c r="A109" s="22" t="s">
        <v>38</v>
      </c>
      <c r="B109" s="24">
        <v>2087</v>
      </c>
      <c r="C109" s="24">
        <v>211</v>
      </c>
      <c r="D109" s="26">
        <f t="shared" si="7"/>
        <v>2298</v>
      </c>
      <c r="E109" s="35"/>
      <c r="F109" s="35"/>
      <c r="G109" s="34"/>
      <c r="K109" s="31"/>
    </row>
    <row r="110" spans="1:16">
      <c r="A110" s="22" t="s">
        <v>39</v>
      </c>
      <c r="B110" s="24">
        <v>2758</v>
      </c>
      <c r="C110" s="24">
        <v>352</v>
      </c>
      <c r="D110" s="26">
        <f t="shared" si="7"/>
        <v>3110</v>
      </c>
      <c r="E110" s="35"/>
      <c r="F110" s="35"/>
      <c r="G110" s="34"/>
      <c r="K110" s="31"/>
    </row>
    <row r="111" spans="1:16">
      <c r="A111" s="22" t="s">
        <v>40</v>
      </c>
      <c r="B111" s="24">
        <v>2914</v>
      </c>
      <c r="C111" s="24">
        <v>539</v>
      </c>
      <c r="D111" s="26">
        <f t="shared" si="7"/>
        <v>3453</v>
      </c>
      <c r="E111" s="35"/>
      <c r="F111" s="35"/>
      <c r="G111" s="34"/>
      <c r="K111" s="34"/>
    </row>
    <row r="112" spans="1:16">
      <c r="A112" s="22" t="s">
        <v>41</v>
      </c>
      <c r="B112" s="24">
        <v>2200</v>
      </c>
      <c r="C112" s="24">
        <v>197</v>
      </c>
      <c r="D112" s="26">
        <f t="shared" si="7"/>
        <v>2397</v>
      </c>
      <c r="E112" s="35"/>
      <c r="F112" s="35"/>
      <c r="G112" s="34"/>
      <c r="K112" s="37"/>
      <c r="L112" s="21"/>
      <c r="M112" s="33"/>
      <c r="N112" s="21"/>
      <c r="O112" s="83"/>
      <c r="P112" s="21"/>
    </row>
    <row r="113" spans="1:11">
      <c r="A113" s="22" t="s">
        <v>42</v>
      </c>
      <c r="B113" s="24">
        <v>512</v>
      </c>
      <c r="C113" s="24">
        <v>67</v>
      </c>
      <c r="D113" s="26">
        <f t="shared" si="7"/>
        <v>579</v>
      </c>
      <c r="E113" s="35"/>
      <c r="F113" s="35"/>
      <c r="G113" s="34"/>
      <c r="K113" s="31"/>
    </row>
    <row r="114" spans="1:11">
      <c r="A114" s="22" t="s">
        <v>43</v>
      </c>
      <c r="B114" s="24">
        <v>674</v>
      </c>
      <c r="C114" s="24">
        <v>61</v>
      </c>
      <c r="D114" s="26">
        <f t="shared" si="7"/>
        <v>735</v>
      </c>
      <c r="E114" s="35"/>
      <c r="F114" s="35"/>
      <c r="G114" s="34"/>
    </row>
    <row r="115" spans="1:11">
      <c r="A115" s="25" t="s">
        <v>0</v>
      </c>
      <c r="B115" s="26">
        <f>SUM(B98:B114)</f>
        <v>25576</v>
      </c>
      <c r="C115" s="26">
        <f>SUM(C98:C114)</f>
        <v>3632</v>
      </c>
      <c r="D115" s="26">
        <f t="shared" si="7"/>
        <v>29208</v>
      </c>
      <c r="E115" s="21"/>
      <c r="F115" s="21"/>
      <c r="G115" s="34"/>
    </row>
    <row r="116" spans="1:11">
      <c r="A116" s="60" t="s">
        <v>1</v>
      </c>
      <c r="B116" s="84">
        <f>B115/D115</f>
        <v>0.87565050671049027</v>
      </c>
      <c r="C116" s="84">
        <f>C115/D115</f>
        <v>0.12434949328950973</v>
      </c>
      <c r="D116" s="68"/>
      <c r="G116" s="34"/>
    </row>
    <row r="117" spans="1:11">
      <c r="A117" s="60" t="s">
        <v>128</v>
      </c>
      <c r="B117" s="19">
        <v>92</v>
      </c>
      <c r="C117" s="248">
        <v>92</v>
      </c>
      <c r="D117" s="29"/>
      <c r="E117" s="74"/>
      <c r="F117" s="74"/>
    </row>
    <row r="118" spans="1:11">
      <c r="A118" s="60"/>
      <c r="B118" s="85"/>
      <c r="C118" s="86"/>
      <c r="D118" s="29"/>
      <c r="E118" s="74"/>
      <c r="F118" s="74"/>
    </row>
    <row r="119" spans="1:11" ht="15">
      <c r="A119" s="807" t="s">
        <v>149</v>
      </c>
      <c r="B119" s="807"/>
      <c r="C119" s="807"/>
      <c r="D119" s="807"/>
      <c r="E119" s="87"/>
      <c r="F119" s="87"/>
      <c r="G119" s="87"/>
    </row>
    <row r="120" spans="1:11" ht="13.5">
      <c r="A120" s="30"/>
      <c r="B120" s="539" t="s">
        <v>64</v>
      </c>
      <c r="C120" s="540" t="s">
        <v>125</v>
      </c>
      <c r="D120" s="541" t="s">
        <v>0</v>
      </c>
      <c r="E120" s="20"/>
      <c r="F120" s="20"/>
      <c r="I120" s="70"/>
    </row>
    <row r="121" spans="1:11">
      <c r="A121" s="80" t="s">
        <v>27</v>
      </c>
      <c r="B121" s="21">
        <v>5</v>
      </c>
      <c r="C121" s="81">
        <v>1</v>
      </c>
      <c r="D121" s="31">
        <f>B121+C121</f>
        <v>6</v>
      </c>
      <c r="E121" s="21"/>
      <c r="F121" s="21"/>
    </row>
    <row r="122" spans="1:11">
      <c r="A122" s="80" t="s">
        <v>28</v>
      </c>
      <c r="B122" s="21">
        <v>2</v>
      </c>
      <c r="C122" s="81">
        <v>1</v>
      </c>
      <c r="D122" s="31">
        <f t="shared" ref="D122:D137" si="8">B122+C122</f>
        <v>3</v>
      </c>
      <c r="E122" s="21"/>
      <c r="F122" s="21"/>
    </row>
    <row r="123" spans="1:11">
      <c r="A123" s="80" t="s">
        <v>29</v>
      </c>
      <c r="B123" s="21">
        <v>0</v>
      </c>
      <c r="C123" s="81">
        <v>0</v>
      </c>
      <c r="D123" s="31">
        <v>0</v>
      </c>
      <c r="E123" s="21"/>
      <c r="F123" s="21"/>
    </row>
    <row r="124" spans="1:11">
      <c r="A124" s="80" t="s">
        <v>30</v>
      </c>
      <c r="B124" s="21">
        <v>5</v>
      </c>
      <c r="C124" s="81">
        <v>3</v>
      </c>
      <c r="D124" s="31">
        <f t="shared" si="8"/>
        <v>8</v>
      </c>
      <c r="E124" s="21"/>
      <c r="F124" s="21"/>
    </row>
    <row r="125" spans="1:11">
      <c r="A125" s="80" t="s">
        <v>31</v>
      </c>
      <c r="B125" s="21">
        <v>3</v>
      </c>
      <c r="C125" s="81">
        <v>1</v>
      </c>
      <c r="D125" s="31">
        <f t="shared" si="8"/>
        <v>4</v>
      </c>
      <c r="E125" s="21"/>
      <c r="F125" s="21"/>
    </row>
    <row r="126" spans="1:11">
      <c r="A126" s="80" t="s">
        <v>32</v>
      </c>
      <c r="B126" s="21">
        <v>2</v>
      </c>
      <c r="C126" s="81">
        <v>0</v>
      </c>
      <c r="D126" s="31">
        <f t="shared" si="8"/>
        <v>2</v>
      </c>
      <c r="E126" s="21"/>
      <c r="F126" s="21"/>
    </row>
    <row r="127" spans="1:11">
      <c r="A127" s="80" t="s">
        <v>33</v>
      </c>
      <c r="B127" s="21">
        <v>4</v>
      </c>
      <c r="C127" s="81">
        <v>3</v>
      </c>
      <c r="D127" s="31">
        <f t="shared" si="8"/>
        <v>7</v>
      </c>
      <c r="E127" s="21"/>
      <c r="F127" s="21"/>
    </row>
    <row r="128" spans="1:11">
      <c r="A128" s="80" t="s">
        <v>34</v>
      </c>
      <c r="B128" s="21">
        <v>1</v>
      </c>
      <c r="C128" s="81">
        <v>1</v>
      </c>
      <c r="D128" s="31">
        <v>3</v>
      </c>
      <c r="E128" s="21"/>
      <c r="F128" s="21"/>
    </row>
    <row r="129" spans="1:12">
      <c r="A129" s="80" t="s">
        <v>35</v>
      </c>
      <c r="B129" s="21">
        <v>5</v>
      </c>
      <c r="C129" s="81">
        <v>3</v>
      </c>
      <c r="D129" s="31">
        <f t="shared" si="8"/>
        <v>8</v>
      </c>
      <c r="E129" s="21"/>
      <c r="F129" s="21"/>
    </row>
    <row r="130" spans="1:12">
      <c r="A130" s="80" t="s">
        <v>36</v>
      </c>
      <c r="B130" s="21">
        <v>1</v>
      </c>
      <c r="C130" s="81">
        <v>3</v>
      </c>
      <c r="D130" s="31">
        <v>5</v>
      </c>
      <c r="E130" s="21"/>
      <c r="F130" s="21"/>
    </row>
    <row r="131" spans="1:12">
      <c r="A131" s="80" t="s">
        <v>37</v>
      </c>
      <c r="B131" s="21">
        <v>1</v>
      </c>
      <c r="C131" s="81">
        <v>0</v>
      </c>
      <c r="D131" s="31">
        <f t="shared" si="8"/>
        <v>1</v>
      </c>
      <c r="E131" s="21"/>
      <c r="F131" s="21"/>
    </row>
    <row r="132" spans="1:12">
      <c r="A132" s="80" t="s">
        <v>38</v>
      </c>
      <c r="B132" s="21">
        <v>6</v>
      </c>
      <c r="C132" s="81">
        <v>2</v>
      </c>
      <c r="D132" s="31">
        <f t="shared" si="8"/>
        <v>8</v>
      </c>
      <c r="E132" s="21"/>
      <c r="F132" s="21"/>
    </row>
    <row r="133" spans="1:12">
      <c r="A133" s="80" t="s">
        <v>39</v>
      </c>
      <c r="B133" s="21">
        <v>8</v>
      </c>
      <c r="C133" s="81">
        <v>2</v>
      </c>
      <c r="D133" s="31">
        <f t="shared" si="8"/>
        <v>10</v>
      </c>
      <c r="E133" s="21"/>
      <c r="F133" s="21"/>
    </row>
    <row r="134" spans="1:12">
      <c r="A134" s="80" t="s">
        <v>40</v>
      </c>
      <c r="B134" s="21">
        <v>5</v>
      </c>
      <c r="C134" s="81">
        <v>3</v>
      </c>
      <c r="D134" s="31">
        <f t="shared" si="8"/>
        <v>8</v>
      </c>
      <c r="E134" s="21"/>
      <c r="F134" s="21"/>
    </row>
    <row r="135" spans="1:12">
      <c r="A135" s="80" t="s">
        <v>41</v>
      </c>
      <c r="B135" s="21">
        <v>5</v>
      </c>
      <c r="C135" s="81">
        <v>3</v>
      </c>
      <c r="D135" s="31">
        <f t="shared" si="8"/>
        <v>8</v>
      </c>
      <c r="E135" s="21"/>
      <c r="F135" s="21"/>
    </row>
    <row r="136" spans="1:12">
      <c r="A136" s="80" t="s">
        <v>42</v>
      </c>
      <c r="B136" s="21">
        <v>0</v>
      </c>
      <c r="C136" s="81">
        <v>0</v>
      </c>
      <c r="D136" s="31">
        <f t="shared" si="8"/>
        <v>0</v>
      </c>
      <c r="E136" s="21"/>
      <c r="F136" s="21"/>
    </row>
    <row r="137" spans="1:12">
      <c r="A137" s="80" t="s">
        <v>43</v>
      </c>
      <c r="B137" s="21">
        <v>3</v>
      </c>
      <c r="C137" s="81">
        <v>0</v>
      </c>
      <c r="D137" s="31">
        <f t="shared" si="8"/>
        <v>3</v>
      </c>
      <c r="E137" s="21"/>
      <c r="F137" s="21"/>
    </row>
    <row r="138" spans="1:12">
      <c r="A138" s="233" t="s">
        <v>0</v>
      </c>
      <c r="B138" s="31">
        <f>SUM(B121:B137)</f>
        <v>56</v>
      </c>
      <c r="C138" s="31">
        <f>SUM(C121:C137)</f>
        <v>26</v>
      </c>
      <c r="D138" s="31">
        <f>B138+C138</f>
        <v>82</v>
      </c>
      <c r="E138" s="38"/>
      <c r="F138" s="38"/>
    </row>
    <row r="139" spans="1:12">
      <c r="A139" s="236" t="s">
        <v>83</v>
      </c>
      <c r="B139" s="249">
        <f>B138/D138</f>
        <v>0.68292682926829273</v>
      </c>
      <c r="C139" s="249">
        <f>C138/D138</f>
        <v>0.31707317073170732</v>
      </c>
      <c r="D139" s="249"/>
      <c r="E139" s="88"/>
      <c r="F139" s="88"/>
      <c r="G139" s="38"/>
    </row>
    <row r="141" spans="1:12" ht="15">
      <c r="A141" s="802" t="s">
        <v>238</v>
      </c>
      <c r="B141" s="802"/>
      <c r="C141" s="802"/>
      <c r="D141" s="802"/>
      <c r="E141" s="93"/>
      <c r="F141" s="93"/>
      <c r="G141" s="93"/>
      <c r="H141" s="93"/>
      <c r="I141" s="93"/>
      <c r="J141" s="93"/>
      <c r="K141" s="93"/>
      <c r="L141" s="93"/>
    </row>
    <row r="142" spans="1:12">
      <c r="A142" s="251"/>
      <c r="B142" s="536" t="s">
        <v>12</v>
      </c>
      <c r="C142" s="537" t="s">
        <v>11</v>
      </c>
      <c r="D142" s="538" t="s">
        <v>0</v>
      </c>
    </row>
    <row r="143" spans="1:12">
      <c r="A143" s="80" t="s">
        <v>27</v>
      </c>
      <c r="B143" s="81">
        <v>1028</v>
      </c>
      <c r="C143" s="21">
        <v>164</v>
      </c>
      <c r="D143" s="31">
        <f t="shared" ref="D143:D160" si="9">SUM(B143:C143)</f>
        <v>1192</v>
      </c>
    </row>
    <row r="144" spans="1:12">
      <c r="A144" s="80" t="s">
        <v>28</v>
      </c>
      <c r="B144" s="81">
        <v>230</v>
      </c>
      <c r="C144" s="21">
        <v>28</v>
      </c>
      <c r="D144" s="31">
        <f t="shared" si="9"/>
        <v>258</v>
      </c>
    </row>
    <row r="145" spans="1:4">
      <c r="A145" s="80" t="s">
        <v>29</v>
      </c>
      <c r="B145" s="81">
        <v>0</v>
      </c>
      <c r="C145" s="81">
        <v>0</v>
      </c>
      <c r="D145" s="31">
        <v>0</v>
      </c>
    </row>
    <row r="146" spans="1:4">
      <c r="A146" s="80" t="s">
        <v>30</v>
      </c>
      <c r="B146" s="81">
        <v>1343</v>
      </c>
      <c r="C146" s="21">
        <v>168</v>
      </c>
      <c r="D146" s="31">
        <f t="shared" si="9"/>
        <v>1511</v>
      </c>
    </row>
    <row r="147" spans="1:4">
      <c r="A147" s="80" t="s">
        <v>31</v>
      </c>
      <c r="B147" s="81">
        <v>461</v>
      </c>
      <c r="C147" s="21">
        <v>64</v>
      </c>
      <c r="D147" s="31">
        <f t="shared" si="9"/>
        <v>525</v>
      </c>
    </row>
    <row r="148" spans="1:4">
      <c r="A148" s="80" t="s">
        <v>32</v>
      </c>
      <c r="B148" s="81">
        <v>124</v>
      </c>
      <c r="C148" s="21">
        <v>19</v>
      </c>
      <c r="D148" s="31">
        <f t="shared" si="9"/>
        <v>143</v>
      </c>
    </row>
    <row r="149" spans="1:4">
      <c r="A149" s="80" t="s">
        <v>33</v>
      </c>
      <c r="B149" s="81">
        <v>549</v>
      </c>
      <c r="C149" s="21">
        <v>90</v>
      </c>
      <c r="D149" s="31">
        <f t="shared" si="9"/>
        <v>639</v>
      </c>
    </row>
    <row r="150" spans="1:4">
      <c r="A150" s="80" t="s">
        <v>34</v>
      </c>
      <c r="B150" s="81">
        <v>583</v>
      </c>
      <c r="C150" s="21">
        <v>63</v>
      </c>
      <c r="D150" s="31">
        <f t="shared" si="9"/>
        <v>646</v>
      </c>
    </row>
    <row r="151" spans="1:4">
      <c r="A151" s="80" t="s">
        <v>35</v>
      </c>
      <c r="B151" s="81">
        <v>611</v>
      </c>
      <c r="C151" s="21">
        <v>86</v>
      </c>
      <c r="D151" s="31">
        <f t="shared" si="9"/>
        <v>697</v>
      </c>
    </row>
    <row r="152" spans="1:4">
      <c r="A152" s="80" t="s">
        <v>36</v>
      </c>
      <c r="B152" s="81">
        <v>629</v>
      </c>
      <c r="C152" s="21">
        <v>63</v>
      </c>
      <c r="D152" s="31">
        <f t="shared" si="9"/>
        <v>692</v>
      </c>
    </row>
    <row r="153" spans="1:4">
      <c r="A153" s="80" t="s">
        <v>37</v>
      </c>
      <c r="B153" s="81">
        <v>19</v>
      </c>
      <c r="C153" s="21">
        <v>1</v>
      </c>
      <c r="D153" s="31">
        <f t="shared" si="9"/>
        <v>20</v>
      </c>
    </row>
    <row r="154" spans="1:4">
      <c r="A154" s="80" t="s">
        <v>38</v>
      </c>
      <c r="B154" s="81">
        <v>874</v>
      </c>
      <c r="C154" s="21">
        <v>67</v>
      </c>
      <c r="D154" s="31">
        <f t="shared" si="9"/>
        <v>941</v>
      </c>
    </row>
    <row r="155" spans="1:4">
      <c r="A155" s="80" t="s">
        <v>39</v>
      </c>
      <c r="B155" s="81">
        <v>1158</v>
      </c>
      <c r="C155" s="21">
        <v>141</v>
      </c>
      <c r="D155" s="31">
        <f t="shared" si="9"/>
        <v>1299</v>
      </c>
    </row>
    <row r="156" spans="1:4">
      <c r="A156" s="80" t="s">
        <v>40</v>
      </c>
      <c r="B156" s="81">
        <v>1348</v>
      </c>
      <c r="C156" s="21">
        <v>241</v>
      </c>
      <c r="D156" s="31">
        <f t="shared" si="9"/>
        <v>1589</v>
      </c>
    </row>
    <row r="157" spans="1:4">
      <c r="A157" s="80" t="s">
        <v>41</v>
      </c>
      <c r="B157" s="81">
        <v>724</v>
      </c>
      <c r="C157" s="21">
        <v>64</v>
      </c>
      <c r="D157" s="31">
        <f t="shared" si="9"/>
        <v>788</v>
      </c>
    </row>
    <row r="158" spans="1:4">
      <c r="A158" s="80" t="s">
        <v>42</v>
      </c>
      <c r="B158" s="81">
        <v>139</v>
      </c>
      <c r="C158" s="21">
        <v>27</v>
      </c>
      <c r="D158" s="31">
        <f t="shared" si="9"/>
        <v>166</v>
      </c>
    </row>
    <row r="159" spans="1:4" ht="12.75" customHeight="1">
      <c r="A159" s="80" t="s">
        <v>43</v>
      </c>
      <c r="B159" s="81">
        <v>200</v>
      </c>
      <c r="C159" s="21">
        <v>21</v>
      </c>
      <c r="D159" s="31">
        <f t="shared" si="9"/>
        <v>221</v>
      </c>
    </row>
    <row r="160" spans="1:4">
      <c r="A160" s="233" t="s">
        <v>0</v>
      </c>
      <c r="B160" s="31">
        <f>SUM(B143:B159)</f>
        <v>10020</v>
      </c>
      <c r="C160" s="31">
        <f>SUM(C143:C159)</f>
        <v>1307</v>
      </c>
      <c r="D160" s="31">
        <f t="shared" si="9"/>
        <v>11327</v>
      </c>
    </row>
    <row r="161" spans="1:12">
      <c r="A161" s="80" t="s">
        <v>1</v>
      </c>
      <c r="B161" s="252">
        <f>B160/D160</f>
        <v>0.88461198905270588</v>
      </c>
      <c r="C161" s="39">
        <f>C160/D160</f>
        <v>0.11538801094729408</v>
      </c>
      <c r="D161" s="21"/>
    </row>
    <row r="162" spans="1:12">
      <c r="A162" s="238" t="s">
        <v>128</v>
      </c>
      <c r="B162" s="81">
        <v>91</v>
      </c>
      <c r="C162" s="81">
        <v>90</v>
      </c>
    </row>
    <row r="163" spans="1:12">
      <c r="A163" s="60"/>
      <c r="B163" s="81"/>
      <c r="C163" s="57"/>
    </row>
    <row r="164" spans="1:12" ht="15">
      <c r="A164" s="798" t="s">
        <v>243</v>
      </c>
      <c r="B164" s="799"/>
      <c r="C164" s="799"/>
      <c r="D164" s="799"/>
      <c r="E164" s="799"/>
      <c r="F164" s="799"/>
      <c r="G164" s="799"/>
      <c r="H164" s="799"/>
      <c r="I164" s="799"/>
      <c r="J164" s="799"/>
      <c r="K164" s="800"/>
      <c r="L164" s="87"/>
    </row>
    <row r="165" spans="1:12" ht="38.1" customHeight="1">
      <c r="A165" s="80"/>
      <c r="B165" s="257" t="s">
        <v>61</v>
      </c>
      <c r="C165" s="257" t="s">
        <v>9</v>
      </c>
      <c r="D165" s="257" t="s">
        <v>59</v>
      </c>
      <c r="E165" s="257" t="s">
        <v>10</v>
      </c>
      <c r="F165" s="257" t="s">
        <v>80</v>
      </c>
      <c r="G165" s="257" t="s">
        <v>60</v>
      </c>
      <c r="H165" s="257" t="s">
        <v>78</v>
      </c>
      <c r="I165" s="257" t="s">
        <v>82</v>
      </c>
      <c r="J165" s="257" t="s">
        <v>81</v>
      </c>
      <c r="K165" s="256" t="s">
        <v>0</v>
      </c>
    </row>
    <row r="166" spans="1:12">
      <c r="A166" s="80" t="s">
        <v>27</v>
      </c>
      <c r="B166" s="81">
        <v>12</v>
      </c>
      <c r="C166" s="21">
        <v>27</v>
      </c>
      <c r="D166" s="21">
        <v>175</v>
      </c>
      <c r="E166" s="21">
        <v>16</v>
      </c>
      <c r="F166" s="21">
        <v>0</v>
      </c>
      <c r="G166" s="21">
        <v>943</v>
      </c>
      <c r="H166" s="21">
        <v>14</v>
      </c>
      <c r="I166" s="21">
        <v>0</v>
      </c>
      <c r="J166" s="21">
        <v>24</v>
      </c>
      <c r="K166" s="21">
        <f t="shared" ref="K166:K183" si="10">SUM(B166:J166)</f>
        <v>1211</v>
      </c>
    </row>
    <row r="167" spans="1:12">
      <c r="A167" s="80" t="s">
        <v>28</v>
      </c>
      <c r="B167" s="81">
        <v>4</v>
      </c>
      <c r="C167" s="21">
        <v>10</v>
      </c>
      <c r="D167" s="21">
        <v>18</v>
      </c>
      <c r="E167" s="21">
        <v>6</v>
      </c>
      <c r="F167" s="21">
        <v>0</v>
      </c>
      <c r="G167" s="21">
        <v>218</v>
      </c>
      <c r="H167" s="21">
        <v>2</v>
      </c>
      <c r="I167" s="21">
        <v>0</v>
      </c>
      <c r="J167" s="21">
        <v>0</v>
      </c>
      <c r="K167" s="21">
        <f t="shared" si="10"/>
        <v>258</v>
      </c>
    </row>
    <row r="168" spans="1:12">
      <c r="A168" s="80" t="s">
        <v>29</v>
      </c>
      <c r="B168" s="81">
        <v>0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f t="shared" si="10"/>
        <v>0</v>
      </c>
    </row>
    <row r="169" spans="1:12">
      <c r="A169" s="80" t="s">
        <v>30</v>
      </c>
      <c r="B169" s="81">
        <v>6</v>
      </c>
      <c r="C169" s="21">
        <v>61</v>
      </c>
      <c r="D169" s="21">
        <v>328</v>
      </c>
      <c r="E169" s="21">
        <v>185</v>
      </c>
      <c r="F169" s="21">
        <v>1</v>
      </c>
      <c r="G169" s="21">
        <v>861</v>
      </c>
      <c r="H169" s="21">
        <v>18</v>
      </c>
      <c r="I169" s="21">
        <v>6</v>
      </c>
      <c r="J169" s="21">
        <v>45</v>
      </c>
      <c r="K169" s="21">
        <f t="shared" si="10"/>
        <v>1511</v>
      </c>
    </row>
    <row r="170" spans="1:12">
      <c r="A170" s="80" t="s">
        <v>31</v>
      </c>
      <c r="B170" s="81">
        <v>2</v>
      </c>
      <c r="C170" s="21">
        <v>12</v>
      </c>
      <c r="D170" s="21">
        <v>82</v>
      </c>
      <c r="E170" s="21">
        <v>20</v>
      </c>
      <c r="F170" s="21">
        <v>0</v>
      </c>
      <c r="G170" s="21">
        <v>379</v>
      </c>
      <c r="H170" s="21">
        <v>27</v>
      </c>
      <c r="I170" s="21">
        <v>3</v>
      </c>
      <c r="J170" s="21">
        <v>0</v>
      </c>
      <c r="K170" s="21">
        <f t="shared" si="10"/>
        <v>525</v>
      </c>
    </row>
    <row r="171" spans="1:12">
      <c r="A171" s="80" t="s">
        <v>32</v>
      </c>
      <c r="B171" s="81">
        <v>0</v>
      </c>
      <c r="C171" s="21">
        <v>2</v>
      </c>
      <c r="D171" s="21">
        <v>6</v>
      </c>
      <c r="E171" s="21">
        <v>0</v>
      </c>
      <c r="F171" s="21">
        <v>0</v>
      </c>
      <c r="G171" s="21">
        <v>129</v>
      </c>
      <c r="H171" s="21">
        <v>0</v>
      </c>
      <c r="I171" s="21">
        <v>0</v>
      </c>
      <c r="J171" s="21">
        <v>1</v>
      </c>
      <c r="K171" s="21">
        <f t="shared" si="10"/>
        <v>138</v>
      </c>
    </row>
    <row r="172" spans="1:12">
      <c r="A172" s="80" t="s">
        <v>33</v>
      </c>
      <c r="B172" s="81">
        <v>2</v>
      </c>
      <c r="C172" s="21">
        <v>46</v>
      </c>
      <c r="D172" s="21">
        <v>86</v>
      </c>
      <c r="E172" s="21">
        <v>11</v>
      </c>
      <c r="F172" s="21">
        <v>1</v>
      </c>
      <c r="G172" s="21">
        <v>521</v>
      </c>
      <c r="H172" s="21">
        <v>2</v>
      </c>
      <c r="I172" s="21">
        <v>0</v>
      </c>
      <c r="J172" s="21">
        <v>0</v>
      </c>
      <c r="K172" s="21">
        <f t="shared" si="10"/>
        <v>669</v>
      </c>
    </row>
    <row r="173" spans="1:12">
      <c r="A173" s="80" t="s">
        <v>34</v>
      </c>
      <c r="B173" s="81">
        <v>7</v>
      </c>
      <c r="C173" s="21">
        <v>70</v>
      </c>
      <c r="D173" s="21">
        <v>111</v>
      </c>
      <c r="E173" s="21">
        <v>20</v>
      </c>
      <c r="F173" s="21">
        <v>0</v>
      </c>
      <c r="G173" s="21">
        <v>413</v>
      </c>
      <c r="H173" s="21">
        <v>25</v>
      </c>
      <c r="I173" s="21">
        <v>0</v>
      </c>
      <c r="J173" s="21">
        <v>31</v>
      </c>
      <c r="K173" s="21">
        <f t="shared" si="10"/>
        <v>677</v>
      </c>
    </row>
    <row r="174" spans="1:12">
      <c r="A174" s="80" t="s">
        <v>35</v>
      </c>
      <c r="B174" s="81">
        <v>0</v>
      </c>
      <c r="C174" s="21">
        <v>7</v>
      </c>
      <c r="D174" s="21">
        <v>203</v>
      </c>
      <c r="E174" s="21">
        <v>8</v>
      </c>
      <c r="F174" s="21">
        <v>0</v>
      </c>
      <c r="G174" s="21">
        <v>479</v>
      </c>
      <c r="H174" s="21">
        <v>1</v>
      </c>
      <c r="I174" s="21">
        <v>0</v>
      </c>
      <c r="J174" s="21">
        <v>0</v>
      </c>
      <c r="K174" s="21">
        <f t="shared" si="10"/>
        <v>698</v>
      </c>
    </row>
    <row r="175" spans="1:12">
      <c r="A175" s="80" t="s">
        <v>36</v>
      </c>
      <c r="B175" s="81">
        <v>7</v>
      </c>
      <c r="C175" s="21">
        <v>31</v>
      </c>
      <c r="D175" s="21">
        <v>67</v>
      </c>
      <c r="E175" s="21">
        <v>19</v>
      </c>
      <c r="F175" s="21">
        <v>0</v>
      </c>
      <c r="G175" s="21">
        <v>549</v>
      </c>
      <c r="H175" s="21">
        <v>6</v>
      </c>
      <c r="I175" s="21">
        <v>4</v>
      </c>
      <c r="J175" s="21">
        <v>13</v>
      </c>
      <c r="K175" s="21">
        <f t="shared" si="10"/>
        <v>696</v>
      </c>
    </row>
    <row r="176" spans="1:12">
      <c r="A176" s="80" t="s">
        <v>37</v>
      </c>
      <c r="B176" s="81">
        <v>0</v>
      </c>
      <c r="C176" s="21">
        <v>0</v>
      </c>
      <c r="D176" s="21">
        <v>0</v>
      </c>
      <c r="E176" s="21">
        <v>1</v>
      </c>
      <c r="F176" s="21">
        <v>0</v>
      </c>
      <c r="G176" s="21">
        <v>18</v>
      </c>
      <c r="H176" s="21">
        <v>1</v>
      </c>
      <c r="I176" s="21">
        <v>0</v>
      </c>
      <c r="J176" s="21">
        <v>0</v>
      </c>
      <c r="K176" s="21">
        <f t="shared" si="10"/>
        <v>20</v>
      </c>
    </row>
    <row r="177" spans="1:18">
      <c r="A177" s="80" t="s">
        <v>38</v>
      </c>
      <c r="B177" s="81">
        <v>3</v>
      </c>
      <c r="C177" s="21">
        <v>15</v>
      </c>
      <c r="D177" s="21">
        <v>170</v>
      </c>
      <c r="E177" s="21">
        <v>11</v>
      </c>
      <c r="F177" s="21">
        <v>3</v>
      </c>
      <c r="G177" s="21">
        <v>695</v>
      </c>
      <c r="H177" s="21">
        <v>1</v>
      </c>
      <c r="I177" s="21">
        <v>5</v>
      </c>
      <c r="J177" s="21">
        <v>51</v>
      </c>
      <c r="K177" s="21">
        <f t="shared" si="10"/>
        <v>954</v>
      </c>
    </row>
    <row r="178" spans="1:18">
      <c r="A178" s="80" t="s">
        <v>39</v>
      </c>
      <c r="B178" s="81">
        <v>4</v>
      </c>
      <c r="C178" s="21">
        <v>24</v>
      </c>
      <c r="D178" s="21">
        <v>120</v>
      </c>
      <c r="E178" s="21">
        <v>18</v>
      </c>
      <c r="F178" s="21">
        <v>1</v>
      </c>
      <c r="G178" s="21">
        <v>1107</v>
      </c>
      <c r="H178" s="21">
        <v>10</v>
      </c>
      <c r="I178" s="21">
        <v>0</v>
      </c>
      <c r="J178" s="21">
        <v>15</v>
      </c>
      <c r="K178" s="21">
        <f t="shared" si="10"/>
        <v>1299</v>
      </c>
    </row>
    <row r="179" spans="1:18">
      <c r="A179" s="80" t="s">
        <v>40</v>
      </c>
      <c r="B179" s="81">
        <v>5</v>
      </c>
      <c r="C179" s="21">
        <v>112</v>
      </c>
      <c r="D179" s="21">
        <v>218</v>
      </c>
      <c r="E179" s="21">
        <v>322</v>
      </c>
      <c r="F179" s="21">
        <v>4</v>
      </c>
      <c r="G179" s="21">
        <v>827</v>
      </c>
      <c r="H179" s="21">
        <v>52</v>
      </c>
      <c r="I179" s="21">
        <v>0</v>
      </c>
      <c r="J179" s="21">
        <v>46</v>
      </c>
      <c r="K179" s="21">
        <f t="shared" si="10"/>
        <v>1586</v>
      </c>
    </row>
    <row r="180" spans="1:18">
      <c r="A180" s="80" t="s">
        <v>41</v>
      </c>
      <c r="B180" s="81">
        <v>6</v>
      </c>
      <c r="C180" s="21">
        <v>37</v>
      </c>
      <c r="D180" s="21">
        <v>183</v>
      </c>
      <c r="E180" s="21">
        <v>23</v>
      </c>
      <c r="F180" s="21">
        <v>1</v>
      </c>
      <c r="G180" s="21">
        <v>476</v>
      </c>
      <c r="H180" s="21">
        <v>13</v>
      </c>
      <c r="I180" s="21">
        <v>0</v>
      </c>
      <c r="J180" s="21">
        <v>51</v>
      </c>
      <c r="K180" s="21">
        <f t="shared" si="10"/>
        <v>790</v>
      </c>
      <c r="M180" s="21"/>
      <c r="N180" s="21"/>
      <c r="O180" s="21"/>
      <c r="P180" s="21"/>
      <c r="Q180" s="21"/>
      <c r="R180" s="21"/>
    </row>
    <row r="181" spans="1:18">
      <c r="A181" s="80" t="s">
        <v>42</v>
      </c>
      <c r="B181" s="81">
        <v>0</v>
      </c>
      <c r="C181" s="21">
        <v>5</v>
      </c>
      <c r="D181" s="21">
        <v>3</v>
      </c>
      <c r="E181" s="21">
        <v>1</v>
      </c>
      <c r="F181" s="21">
        <v>0</v>
      </c>
      <c r="G181" s="21">
        <v>156</v>
      </c>
      <c r="H181" s="21">
        <v>0</v>
      </c>
      <c r="I181" s="21">
        <v>0</v>
      </c>
      <c r="J181" s="21">
        <v>1</v>
      </c>
      <c r="K181" s="21">
        <f t="shared" si="10"/>
        <v>166</v>
      </c>
      <c r="M181" s="33"/>
      <c r="N181" s="33"/>
      <c r="O181" s="33"/>
      <c r="P181" s="33"/>
    </row>
    <row r="182" spans="1:18">
      <c r="A182" s="80" t="s">
        <v>43</v>
      </c>
      <c r="B182" s="81">
        <v>0</v>
      </c>
      <c r="C182" s="21">
        <v>10</v>
      </c>
      <c r="D182" s="21">
        <v>60</v>
      </c>
      <c r="E182" s="21">
        <v>8</v>
      </c>
      <c r="F182" s="21">
        <v>0</v>
      </c>
      <c r="G182" s="21">
        <v>89</v>
      </c>
      <c r="H182" s="21">
        <v>3</v>
      </c>
      <c r="I182" s="21">
        <v>0</v>
      </c>
      <c r="J182" s="21">
        <v>51</v>
      </c>
      <c r="K182" s="21">
        <f t="shared" si="10"/>
        <v>221</v>
      </c>
    </row>
    <row r="183" spans="1:18">
      <c r="A183" s="233" t="s">
        <v>0</v>
      </c>
      <c r="B183" s="31">
        <f t="shared" ref="B183:E183" si="11">SUM(B166:B182)</f>
        <v>58</v>
      </c>
      <c r="C183" s="31">
        <f t="shared" si="11"/>
        <v>469</v>
      </c>
      <c r="D183" s="31">
        <f>SUM(D166:D182)</f>
        <v>1830</v>
      </c>
      <c r="E183" s="31">
        <f t="shared" si="11"/>
        <v>669</v>
      </c>
      <c r="F183" s="31">
        <f>SUM(F166:F182)</f>
        <v>11</v>
      </c>
      <c r="G183" s="31">
        <f>SUM(G166:G182)</f>
        <v>7860</v>
      </c>
      <c r="H183" s="31">
        <f>SUM(H166:H182)</f>
        <v>175</v>
      </c>
      <c r="I183" s="31">
        <f>SUM(I166:I182)</f>
        <v>18</v>
      </c>
      <c r="J183" s="31">
        <f>SUM(J166:J182)</f>
        <v>329</v>
      </c>
      <c r="K183" s="31">
        <f t="shared" si="10"/>
        <v>11419</v>
      </c>
    </row>
    <row r="184" spans="1:18">
      <c r="A184" s="238" t="s">
        <v>1</v>
      </c>
      <c r="B184" s="253">
        <f>B183/K183</f>
        <v>5.0792538751204134E-3</v>
      </c>
      <c r="C184" s="253">
        <f>C183/K183</f>
        <v>4.1071897714335753E-2</v>
      </c>
      <c r="D184" s="253">
        <f>D183/K183</f>
        <v>0.16025921709431648</v>
      </c>
      <c r="E184" s="253">
        <f>E183/K183</f>
        <v>5.8586566249233731E-2</v>
      </c>
      <c r="F184" s="254">
        <f>F183/K183</f>
        <v>9.633067694193887E-4</v>
      </c>
      <c r="G184" s="254">
        <f>G183/K183</f>
        <v>0.68832647342149045</v>
      </c>
      <c r="H184" s="254">
        <f>H183/K183</f>
        <v>1.5325334968035729E-2</v>
      </c>
      <c r="I184" s="255">
        <f>I183/K183</f>
        <v>1.5763201681408179E-3</v>
      </c>
      <c r="J184" s="253">
        <f>J183/K183</f>
        <v>2.8811629739907172E-2</v>
      </c>
      <c r="K184" s="253"/>
    </row>
    <row r="185" spans="1:18" s="76" customFormat="1">
      <c r="A185" s="238" t="s">
        <v>128</v>
      </c>
      <c r="B185" s="250">
        <v>78</v>
      </c>
      <c r="C185" s="89">
        <v>84</v>
      </c>
      <c r="D185" s="89">
        <v>89</v>
      </c>
      <c r="E185" s="89">
        <v>80</v>
      </c>
      <c r="F185" s="89">
        <v>78</v>
      </c>
      <c r="G185" s="89">
        <v>90</v>
      </c>
      <c r="H185" s="89">
        <v>82</v>
      </c>
      <c r="I185" s="89">
        <v>78</v>
      </c>
      <c r="J185" s="89">
        <v>76</v>
      </c>
      <c r="K185" s="239"/>
    </row>
    <row r="186" spans="1:18">
      <c r="A186" s="36"/>
      <c r="C186" s="57"/>
    </row>
    <row r="187" spans="1:18">
      <c r="C187" s="57"/>
    </row>
    <row r="188" spans="1:18">
      <c r="C188" s="57"/>
    </row>
  </sheetData>
  <mergeCells count="13">
    <mergeCell ref="A164:K164"/>
    <mergeCell ref="A1:K1"/>
    <mergeCell ref="A26:G26"/>
    <mergeCell ref="A3:C3"/>
    <mergeCell ref="B4:C4"/>
    <mergeCell ref="A141:D141"/>
    <mergeCell ref="A73:K73"/>
    <mergeCell ref="A96:D96"/>
    <mergeCell ref="A119:D119"/>
    <mergeCell ref="B27:E27"/>
    <mergeCell ref="B28:C28"/>
    <mergeCell ref="D28:E28"/>
    <mergeCell ref="A50:I50"/>
  </mergeCells>
  <phoneticPr fontId="1" type="noConversion"/>
  <printOptions horizontalCentered="1" verticalCentered="1" gridLines="1"/>
  <pageMargins left="0.75" right="0.75" top="0.79" bottom="0.87" header="0.5" footer="0.5"/>
  <pageSetup scale="65" orientation="landscape" r:id="rId1"/>
  <headerFooter alignWithMargins="0">
    <oddHeader>&amp;C&amp;"Arial,Bold"&amp;11 &amp;Z&amp;F&amp;R&amp;"Arial Black,Regular"&amp;A</oddHeader>
    <oddFooter>&amp;C&amp;"Arial,Bold"&amp;11&amp;UPage &amp;P of &amp;N&amp;R&amp;"Arial,Bold"&amp;11&amp;U&amp;D</oddFooter>
  </headerFooter>
  <rowBreaks count="3" manualBreakCount="3">
    <brk id="49" max="10" man="1"/>
    <brk id="95" max="10" man="1"/>
    <brk id="14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:T207"/>
  <sheetViews>
    <sheetView view="pageBreakPreview" zoomScale="60" zoomScaleNormal="100" workbookViewId="0">
      <pane ySplit="1" topLeftCell="A152" activePane="bottomLeft" state="frozen"/>
      <selection pane="bottomLeft" activeCell="A2" sqref="A2"/>
    </sheetView>
  </sheetViews>
  <sheetFormatPr defaultRowHeight="12.75"/>
  <cols>
    <col min="1" max="1" width="26.42578125" style="406" customWidth="1"/>
    <col min="2" max="2" width="15.85546875" style="406" customWidth="1"/>
    <col min="3" max="3" width="14.42578125" style="406" customWidth="1"/>
    <col min="4" max="4" width="13.85546875" style="406" customWidth="1"/>
    <col min="5" max="5" width="10.5703125" style="406" customWidth="1"/>
    <col min="6" max="6" width="12.7109375" style="406" customWidth="1"/>
    <col min="7" max="7" width="13.28515625" style="406" customWidth="1"/>
    <col min="8" max="8" width="12.85546875" style="406" customWidth="1"/>
    <col min="9" max="9" width="11.140625" style="406" customWidth="1"/>
    <col min="10" max="10" width="10.28515625" style="406" customWidth="1"/>
    <col min="11" max="11" width="10.42578125" style="406" bestFit="1" customWidth="1"/>
    <col min="12" max="12" width="19.140625" style="406" bestFit="1" customWidth="1"/>
    <col min="13" max="16384" width="9.140625" style="406"/>
  </cols>
  <sheetData>
    <row r="1" spans="1:11" ht="15.75">
      <c r="A1" s="816" t="s">
        <v>16</v>
      </c>
      <c r="B1" s="816"/>
      <c r="C1" s="816"/>
      <c r="D1" s="816"/>
      <c r="E1" s="816"/>
      <c r="F1" s="816"/>
      <c r="G1" s="816"/>
      <c r="H1" s="816"/>
      <c r="I1" s="817"/>
      <c r="J1" s="817"/>
      <c r="K1" s="817"/>
    </row>
    <row r="2" spans="1:11">
      <c r="C2" s="407"/>
    </row>
    <row r="3" spans="1:11" ht="15">
      <c r="A3" s="819" t="s">
        <v>155</v>
      </c>
      <c r="B3" s="819"/>
      <c r="C3" s="819"/>
      <c r="D3" s="408"/>
      <c r="E3" s="409"/>
      <c r="F3" s="409"/>
    </row>
    <row r="4" spans="1:11" ht="15">
      <c r="A4" s="410"/>
      <c r="B4" s="825" t="s">
        <v>93</v>
      </c>
      <c r="C4" s="825"/>
      <c r="D4" s="408"/>
      <c r="E4" s="409"/>
      <c r="F4" s="409"/>
    </row>
    <row r="5" spans="1:11" ht="13.5">
      <c r="A5" s="411"/>
      <c r="B5" s="412" t="s">
        <v>124</v>
      </c>
      <c r="C5" s="412" t="s">
        <v>156</v>
      </c>
      <c r="F5" s="413"/>
    </row>
    <row r="6" spans="1:11">
      <c r="A6" s="414" t="s">
        <v>27</v>
      </c>
      <c r="B6" s="415">
        <v>138</v>
      </c>
      <c r="C6" s="416">
        <v>72</v>
      </c>
      <c r="D6" s="417"/>
    </row>
    <row r="7" spans="1:11">
      <c r="A7" s="414" t="s">
        <v>28</v>
      </c>
      <c r="B7" s="415">
        <v>0</v>
      </c>
      <c r="C7" s="416">
        <v>10</v>
      </c>
      <c r="D7" s="417"/>
    </row>
    <row r="8" spans="1:11">
      <c r="A8" s="414" t="s">
        <v>29</v>
      </c>
      <c r="B8" s="415">
        <v>0</v>
      </c>
      <c r="C8" s="416">
        <v>0</v>
      </c>
      <c r="D8" s="417"/>
    </row>
    <row r="9" spans="1:11">
      <c r="A9" s="414" t="s">
        <v>30</v>
      </c>
      <c r="B9" s="418">
        <v>250</v>
      </c>
      <c r="C9" s="416">
        <v>33</v>
      </c>
      <c r="D9" s="417"/>
    </row>
    <row r="10" spans="1:11">
      <c r="A10" s="414" t="s">
        <v>31</v>
      </c>
      <c r="B10" s="418">
        <v>0</v>
      </c>
      <c r="C10" s="416">
        <v>0</v>
      </c>
      <c r="D10" s="417"/>
    </row>
    <row r="11" spans="1:11">
      <c r="A11" s="414" t="s">
        <v>32</v>
      </c>
      <c r="B11" s="415">
        <v>4</v>
      </c>
      <c r="C11" s="416">
        <v>4</v>
      </c>
      <c r="D11" s="417"/>
    </row>
    <row r="12" spans="1:11">
      <c r="A12" s="414" t="s">
        <v>33</v>
      </c>
      <c r="B12" s="415">
        <v>35</v>
      </c>
      <c r="C12" s="416">
        <v>0</v>
      </c>
      <c r="D12" s="417"/>
    </row>
    <row r="13" spans="1:11">
      <c r="A13" s="414" t="s">
        <v>34</v>
      </c>
      <c r="B13" s="415">
        <v>27</v>
      </c>
      <c r="C13" s="416">
        <v>0</v>
      </c>
      <c r="D13" s="417"/>
    </row>
    <row r="14" spans="1:11">
      <c r="A14" s="414" t="s">
        <v>35</v>
      </c>
      <c r="B14" s="415">
        <v>69</v>
      </c>
      <c r="C14" s="416">
        <v>10</v>
      </c>
      <c r="D14" s="417"/>
    </row>
    <row r="15" spans="1:11">
      <c r="A15" s="414" t="s">
        <v>36</v>
      </c>
      <c r="B15" s="415">
        <v>90</v>
      </c>
      <c r="C15" s="416">
        <v>20</v>
      </c>
      <c r="D15" s="417"/>
    </row>
    <row r="16" spans="1:11">
      <c r="A16" s="414" t="s">
        <v>37</v>
      </c>
      <c r="B16" s="419">
        <v>0</v>
      </c>
      <c r="C16" s="419">
        <v>0</v>
      </c>
      <c r="D16" s="417"/>
    </row>
    <row r="17" spans="1:9">
      <c r="A17" s="414" t="s">
        <v>38</v>
      </c>
      <c r="B17" s="415">
        <v>0</v>
      </c>
      <c r="C17" s="416">
        <v>31</v>
      </c>
      <c r="D17" s="417"/>
    </row>
    <row r="18" spans="1:9">
      <c r="A18" s="414" t="s">
        <v>39</v>
      </c>
      <c r="B18" s="415">
        <v>1813</v>
      </c>
      <c r="C18" s="416">
        <v>133</v>
      </c>
      <c r="D18" s="417"/>
    </row>
    <row r="19" spans="1:9">
      <c r="A19" s="414" t="s">
        <v>40</v>
      </c>
      <c r="B19" s="415">
        <v>173</v>
      </c>
      <c r="C19" s="416">
        <v>28</v>
      </c>
      <c r="D19" s="417"/>
    </row>
    <row r="20" spans="1:9">
      <c r="A20" s="414" t="s">
        <v>41</v>
      </c>
      <c r="B20" s="415">
        <v>192</v>
      </c>
      <c r="C20" s="416">
        <v>117</v>
      </c>
      <c r="D20" s="417"/>
    </row>
    <row r="21" spans="1:9">
      <c r="A21" s="414" t="s">
        <v>42</v>
      </c>
      <c r="B21" s="415">
        <v>0</v>
      </c>
      <c r="C21" s="416">
        <v>50</v>
      </c>
      <c r="D21" s="417"/>
    </row>
    <row r="22" spans="1:9">
      <c r="A22" s="414" t="s">
        <v>43</v>
      </c>
      <c r="B22" s="415">
        <v>93</v>
      </c>
      <c r="C22" s="416">
        <v>220</v>
      </c>
      <c r="D22" s="417"/>
    </row>
    <row r="23" spans="1:9">
      <c r="A23" s="420" t="s">
        <v>0</v>
      </c>
      <c r="B23" s="421">
        <f>SUM(B6:B22)</f>
        <v>2884</v>
      </c>
      <c r="C23" s="422">
        <f>SUM(C6:C22)</f>
        <v>728</v>
      </c>
      <c r="D23" s="419"/>
      <c r="F23" s="419"/>
      <c r="G23" s="419"/>
      <c r="H23" s="419"/>
    </row>
    <row r="24" spans="1:9" s="427" customFormat="1" ht="13.5">
      <c r="A24" s="423" t="s">
        <v>128</v>
      </c>
      <c r="B24" s="424">
        <v>66</v>
      </c>
      <c r="C24" s="424">
        <v>48</v>
      </c>
      <c r="D24" s="425"/>
      <c r="E24" s="426"/>
      <c r="F24" s="425"/>
    </row>
    <row r="25" spans="1:9" s="427" customFormat="1" ht="13.5">
      <c r="A25" s="428"/>
      <c r="B25" s="429"/>
      <c r="C25" s="429"/>
      <c r="D25" s="425"/>
      <c r="E25" s="426"/>
      <c r="F25" s="425"/>
    </row>
    <row r="26" spans="1:9" ht="15">
      <c r="A26" s="824" t="s">
        <v>150</v>
      </c>
      <c r="B26" s="824"/>
      <c r="C26" s="824"/>
      <c r="D26" s="824"/>
      <c r="E26" s="824"/>
      <c r="F26" s="824"/>
      <c r="G26" s="430"/>
      <c r="H26" s="431"/>
    </row>
    <row r="27" spans="1:9">
      <c r="A27" s="432"/>
      <c r="B27" s="820" t="s">
        <v>88</v>
      </c>
      <c r="C27" s="820"/>
      <c r="D27" s="820"/>
      <c r="E27" s="820"/>
      <c r="F27" s="432"/>
      <c r="G27" s="432"/>
      <c r="H27" s="431"/>
    </row>
    <row r="28" spans="1:9">
      <c r="A28" s="432"/>
      <c r="B28" s="820" t="s">
        <v>84</v>
      </c>
      <c r="C28" s="820"/>
      <c r="D28" s="820" t="s">
        <v>91</v>
      </c>
      <c r="E28" s="820"/>
      <c r="F28" s="821" t="s">
        <v>67</v>
      </c>
      <c r="G28" s="432"/>
      <c r="H28" s="431"/>
    </row>
    <row r="29" spans="1:9" ht="12.75" customHeight="1">
      <c r="B29" s="433" t="s">
        <v>85</v>
      </c>
      <c r="C29" s="434" t="s">
        <v>87</v>
      </c>
      <c r="D29" s="433" t="s">
        <v>74</v>
      </c>
      <c r="E29" s="433" t="s">
        <v>151</v>
      </c>
      <c r="F29" s="822"/>
      <c r="H29" s="435"/>
    </row>
    <row r="30" spans="1:9">
      <c r="A30" s="436" t="s">
        <v>27</v>
      </c>
      <c r="B30" s="419">
        <v>0</v>
      </c>
      <c r="C30" s="419">
        <v>1</v>
      </c>
      <c r="D30" s="419">
        <v>0</v>
      </c>
      <c r="E30" s="437">
        <v>2</v>
      </c>
      <c r="F30" s="438">
        <f>SUM(B30:E30)</f>
        <v>3</v>
      </c>
      <c r="H30" s="439"/>
      <c r="I30" s="419"/>
    </row>
    <row r="31" spans="1:9">
      <c r="A31" s="436" t="s">
        <v>28</v>
      </c>
      <c r="B31" s="419">
        <v>0</v>
      </c>
      <c r="C31" s="419">
        <v>0</v>
      </c>
      <c r="D31" s="419">
        <v>0</v>
      </c>
      <c r="E31" s="437">
        <v>0</v>
      </c>
      <c r="F31" s="438">
        <f t="shared" ref="F31:F47" si="0">SUM(B31:E31)</f>
        <v>0</v>
      </c>
      <c r="H31" s="439"/>
      <c r="I31" s="419"/>
    </row>
    <row r="32" spans="1:9">
      <c r="A32" s="436" t="s">
        <v>29</v>
      </c>
      <c r="B32" s="419">
        <v>0</v>
      </c>
      <c r="C32" s="419">
        <v>0</v>
      </c>
      <c r="D32" s="419">
        <v>0</v>
      </c>
      <c r="E32" s="437">
        <v>0</v>
      </c>
      <c r="F32" s="438">
        <v>0</v>
      </c>
      <c r="H32" s="439"/>
      <c r="I32" s="419"/>
    </row>
    <row r="33" spans="1:17">
      <c r="A33" s="436" t="s">
        <v>30</v>
      </c>
      <c r="B33" s="419">
        <v>1</v>
      </c>
      <c r="C33" s="419">
        <v>1</v>
      </c>
      <c r="D33" s="419">
        <v>1</v>
      </c>
      <c r="E33" s="437">
        <v>1</v>
      </c>
      <c r="F33" s="438">
        <f t="shared" si="0"/>
        <v>4</v>
      </c>
      <c r="H33" s="439"/>
      <c r="I33" s="419"/>
    </row>
    <row r="34" spans="1:17">
      <c r="A34" s="436" t="s">
        <v>31</v>
      </c>
      <c r="B34" s="419">
        <v>0</v>
      </c>
      <c r="C34" s="419">
        <v>1</v>
      </c>
      <c r="D34" s="419">
        <v>0</v>
      </c>
      <c r="E34" s="437">
        <v>1</v>
      </c>
      <c r="F34" s="438">
        <f t="shared" si="0"/>
        <v>2</v>
      </c>
      <c r="H34" s="439"/>
      <c r="I34" s="419"/>
    </row>
    <row r="35" spans="1:17">
      <c r="A35" s="436" t="s">
        <v>32</v>
      </c>
      <c r="B35" s="419">
        <v>1</v>
      </c>
      <c r="C35" s="419">
        <v>0</v>
      </c>
      <c r="D35" s="419">
        <v>1</v>
      </c>
      <c r="E35" s="437">
        <v>2</v>
      </c>
      <c r="F35" s="438">
        <f t="shared" si="0"/>
        <v>4</v>
      </c>
      <c r="H35" s="439"/>
      <c r="I35" s="419"/>
      <c r="J35" s="419"/>
    </row>
    <row r="36" spans="1:17">
      <c r="A36" s="436" t="s">
        <v>33</v>
      </c>
      <c r="B36" s="419">
        <v>0</v>
      </c>
      <c r="C36" s="419">
        <v>0</v>
      </c>
      <c r="D36" s="419">
        <v>1</v>
      </c>
      <c r="E36" s="437">
        <v>0</v>
      </c>
      <c r="F36" s="438">
        <f t="shared" si="0"/>
        <v>1</v>
      </c>
      <c r="H36" s="439"/>
      <c r="I36" s="419"/>
      <c r="J36" s="440"/>
    </row>
    <row r="37" spans="1:17">
      <c r="A37" s="436" t="s">
        <v>34</v>
      </c>
      <c r="B37" s="419">
        <v>0</v>
      </c>
      <c r="C37" s="419">
        <v>0</v>
      </c>
      <c r="D37" s="419">
        <v>0</v>
      </c>
      <c r="E37" s="437">
        <v>0</v>
      </c>
      <c r="F37" s="438">
        <f t="shared" si="0"/>
        <v>0</v>
      </c>
      <c r="H37" s="439"/>
      <c r="I37" s="419"/>
    </row>
    <row r="38" spans="1:17">
      <c r="A38" s="436" t="s">
        <v>35</v>
      </c>
      <c r="B38" s="419">
        <v>0</v>
      </c>
      <c r="C38" s="419">
        <v>1</v>
      </c>
      <c r="D38" s="419">
        <v>0</v>
      </c>
      <c r="E38" s="437">
        <v>1</v>
      </c>
      <c r="F38" s="438">
        <f t="shared" si="0"/>
        <v>2</v>
      </c>
      <c r="H38" s="439"/>
      <c r="I38" s="419"/>
    </row>
    <row r="39" spans="1:17">
      <c r="A39" s="436" t="s">
        <v>36</v>
      </c>
      <c r="B39" s="419">
        <v>1</v>
      </c>
      <c r="C39" s="419">
        <v>1</v>
      </c>
      <c r="D39" s="419">
        <v>1</v>
      </c>
      <c r="E39" s="437">
        <v>2</v>
      </c>
      <c r="F39" s="438">
        <f t="shared" si="0"/>
        <v>5</v>
      </c>
      <c r="H39" s="439"/>
      <c r="I39" s="419"/>
    </row>
    <row r="40" spans="1:17">
      <c r="A40" s="436" t="s">
        <v>37</v>
      </c>
      <c r="B40" s="419">
        <v>0</v>
      </c>
      <c r="C40" s="419">
        <v>0</v>
      </c>
      <c r="D40" s="419">
        <v>0</v>
      </c>
      <c r="E40" s="437">
        <v>0</v>
      </c>
      <c r="F40" s="438">
        <f t="shared" si="0"/>
        <v>0</v>
      </c>
      <c r="H40" s="439"/>
      <c r="I40" s="419"/>
    </row>
    <row r="41" spans="1:17">
      <c r="A41" s="436" t="s">
        <v>38</v>
      </c>
      <c r="B41" s="419">
        <v>0</v>
      </c>
      <c r="C41" s="419">
        <v>0</v>
      </c>
      <c r="D41" s="419">
        <v>0</v>
      </c>
      <c r="E41" s="437">
        <v>0</v>
      </c>
      <c r="F41" s="438">
        <f t="shared" si="0"/>
        <v>0</v>
      </c>
      <c r="H41" s="439"/>
      <c r="I41" s="419"/>
    </row>
    <row r="42" spans="1:17">
      <c r="A42" s="436" t="s">
        <v>39</v>
      </c>
      <c r="B42" s="419">
        <v>0</v>
      </c>
      <c r="C42" s="419">
        <v>0</v>
      </c>
      <c r="D42" s="419">
        <v>3</v>
      </c>
      <c r="E42" s="437">
        <v>3</v>
      </c>
      <c r="F42" s="438">
        <f t="shared" si="0"/>
        <v>6</v>
      </c>
      <c r="H42" s="439"/>
      <c r="I42" s="419"/>
    </row>
    <row r="43" spans="1:17">
      <c r="A43" s="436" t="s">
        <v>40</v>
      </c>
      <c r="B43" s="419">
        <v>2</v>
      </c>
      <c r="C43" s="419">
        <v>3</v>
      </c>
      <c r="D43" s="419">
        <v>2</v>
      </c>
      <c r="E43" s="437">
        <v>2</v>
      </c>
      <c r="F43" s="438">
        <f t="shared" si="0"/>
        <v>9</v>
      </c>
      <c r="H43" s="439"/>
      <c r="I43" s="419"/>
    </row>
    <row r="44" spans="1:17">
      <c r="A44" s="436" t="s">
        <v>41</v>
      </c>
      <c r="B44" s="419">
        <v>2</v>
      </c>
      <c r="C44" s="419">
        <v>2</v>
      </c>
      <c r="D44" s="419">
        <v>3</v>
      </c>
      <c r="E44" s="437">
        <v>1</v>
      </c>
      <c r="F44" s="438">
        <f t="shared" si="0"/>
        <v>8</v>
      </c>
      <c r="H44" s="439"/>
      <c r="I44" s="419"/>
    </row>
    <row r="45" spans="1:17">
      <c r="A45" s="436" t="s">
        <v>42</v>
      </c>
      <c r="B45" s="419">
        <v>0</v>
      </c>
      <c r="C45" s="419">
        <v>0</v>
      </c>
      <c r="D45" s="419">
        <v>0</v>
      </c>
      <c r="E45" s="437">
        <v>0</v>
      </c>
      <c r="F45" s="438">
        <f t="shared" si="0"/>
        <v>0</v>
      </c>
      <c r="H45" s="439"/>
      <c r="I45" s="419"/>
    </row>
    <row r="46" spans="1:17">
      <c r="A46" s="436" t="s">
        <v>43</v>
      </c>
      <c r="B46" s="419">
        <v>1</v>
      </c>
      <c r="C46" s="419">
        <v>1</v>
      </c>
      <c r="D46" s="419">
        <v>1</v>
      </c>
      <c r="E46" s="437">
        <v>0</v>
      </c>
      <c r="F46" s="438">
        <f t="shared" si="0"/>
        <v>3</v>
      </c>
      <c r="H46" s="439"/>
      <c r="I46" s="419"/>
      <c r="K46" s="419"/>
      <c r="L46" s="419"/>
      <c r="M46" s="419"/>
      <c r="N46" s="419"/>
      <c r="O46" s="419"/>
      <c r="P46" s="419"/>
      <c r="Q46" s="419"/>
    </row>
    <row r="47" spans="1:17">
      <c r="A47" s="441" t="s">
        <v>67</v>
      </c>
      <c r="B47" s="438">
        <f t="shared" ref="B47:E47" si="1">SUM(B30:B46)</f>
        <v>8</v>
      </c>
      <c r="C47" s="438">
        <f t="shared" si="1"/>
        <v>11</v>
      </c>
      <c r="D47" s="438">
        <f t="shared" si="1"/>
        <v>13</v>
      </c>
      <c r="E47" s="438">
        <f t="shared" si="1"/>
        <v>15</v>
      </c>
      <c r="F47" s="438">
        <f t="shared" si="0"/>
        <v>47</v>
      </c>
      <c r="H47" s="419"/>
      <c r="K47" s="440"/>
      <c r="L47" s="440"/>
      <c r="M47" s="440"/>
      <c r="N47" s="440"/>
      <c r="O47" s="440"/>
      <c r="P47" s="419"/>
    </row>
    <row r="48" spans="1:17">
      <c r="A48" s="442" t="s">
        <v>53</v>
      </c>
      <c r="B48" s="443">
        <f>B47/F47</f>
        <v>0.1702127659574468</v>
      </c>
      <c r="C48" s="443">
        <f>C47/F47</f>
        <v>0.23404255319148937</v>
      </c>
      <c r="D48" s="443">
        <f>D47/F47</f>
        <v>0.27659574468085107</v>
      </c>
      <c r="E48" s="443">
        <f>E47/F47</f>
        <v>0.31914893617021278</v>
      </c>
      <c r="F48" s="444"/>
    </row>
    <row r="50" spans="1:11" ht="15">
      <c r="A50" s="813" t="s">
        <v>240</v>
      </c>
      <c r="B50" s="814"/>
      <c r="C50" s="814"/>
      <c r="D50" s="814"/>
      <c r="E50" s="814"/>
      <c r="F50" s="814"/>
      <c r="G50" s="814"/>
      <c r="H50" s="815"/>
      <c r="I50" s="445"/>
      <c r="J50" s="445"/>
      <c r="K50" s="445"/>
    </row>
    <row r="51" spans="1:11" ht="13.5">
      <c r="A51" s="411"/>
      <c r="B51" s="446" t="s">
        <v>71</v>
      </c>
      <c r="C51" s="447" t="s">
        <v>70</v>
      </c>
      <c r="D51" s="527" t="s">
        <v>0</v>
      </c>
      <c r="E51" s="531" t="s">
        <v>145</v>
      </c>
      <c r="F51" s="499" t="s">
        <v>86</v>
      </c>
      <c r="G51" s="409" t="s">
        <v>152</v>
      </c>
      <c r="H51" s="500" t="s">
        <v>0</v>
      </c>
    </row>
    <row r="52" spans="1:11">
      <c r="A52" s="448" t="s">
        <v>27</v>
      </c>
      <c r="B52" s="449">
        <v>1152</v>
      </c>
      <c r="C52" s="450">
        <v>828</v>
      </c>
      <c r="D52" s="528">
        <f>SUM(B52:C52)</f>
        <v>1980</v>
      </c>
      <c r="E52" s="532">
        <v>487</v>
      </c>
      <c r="F52" s="501">
        <v>5</v>
      </c>
      <c r="G52" s="502">
        <v>9</v>
      </c>
      <c r="H52" s="438">
        <f>SUM(E52:G52)</f>
        <v>501</v>
      </c>
    </row>
    <row r="53" spans="1:11">
      <c r="A53" s="448" t="s">
        <v>28</v>
      </c>
      <c r="B53" s="449">
        <v>25</v>
      </c>
      <c r="C53" s="450">
        <v>242</v>
      </c>
      <c r="D53" s="528">
        <f t="shared" ref="D53:D69" si="2">SUM(B53:C53)</f>
        <v>267</v>
      </c>
      <c r="E53" s="532">
        <v>74</v>
      </c>
      <c r="F53" s="501">
        <v>0</v>
      </c>
      <c r="G53" s="502">
        <v>8</v>
      </c>
      <c r="H53" s="438">
        <f t="shared" ref="H53:H69" si="3">SUM(E53:G53)</f>
        <v>82</v>
      </c>
    </row>
    <row r="54" spans="1:11">
      <c r="A54" s="448" t="s">
        <v>29</v>
      </c>
      <c r="B54" s="449">
        <v>0</v>
      </c>
      <c r="C54" s="450">
        <v>0</v>
      </c>
      <c r="D54" s="528">
        <f t="shared" si="2"/>
        <v>0</v>
      </c>
      <c r="E54" s="533">
        <v>0</v>
      </c>
      <c r="F54" s="501">
        <v>0</v>
      </c>
      <c r="G54" s="502">
        <v>0</v>
      </c>
      <c r="H54" s="438">
        <f t="shared" si="3"/>
        <v>0</v>
      </c>
    </row>
    <row r="55" spans="1:11">
      <c r="A55" s="448" t="s">
        <v>30</v>
      </c>
      <c r="B55" s="449">
        <v>269</v>
      </c>
      <c r="C55" s="450">
        <v>1131</v>
      </c>
      <c r="D55" s="528">
        <f t="shared" si="2"/>
        <v>1400</v>
      </c>
      <c r="E55" s="533">
        <v>315</v>
      </c>
      <c r="F55" s="501">
        <v>5</v>
      </c>
      <c r="G55" s="502">
        <v>37</v>
      </c>
      <c r="H55" s="438">
        <f t="shared" si="3"/>
        <v>357</v>
      </c>
    </row>
    <row r="56" spans="1:11">
      <c r="A56" s="448" t="s">
        <v>31</v>
      </c>
      <c r="B56" s="449">
        <v>147</v>
      </c>
      <c r="C56" s="450">
        <v>46</v>
      </c>
      <c r="D56" s="528">
        <f t="shared" si="2"/>
        <v>193</v>
      </c>
      <c r="E56" s="532">
        <v>35</v>
      </c>
      <c r="F56" s="501">
        <v>8</v>
      </c>
      <c r="G56" s="502">
        <v>91</v>
      </c>
      <c r="H56" s="438">
        <f t="shared" si="3"/>
        <v>134</v>
      </c>
    </row>
    <row r="57" spans="1:11">
      <c r="A57" s="448" t="s">
        <v>32</v>
      </c>
      <c r="B57" s="449">
        <v>114</v>
      </c>
      <c r="C57" s="450">
        <v>88</v>
      </c>
      <c r="D57" s="528">
        <f t="shared" si="2"/>
        <v>202</v>
      </c>
      <c r="E57" s="532">
        <v>36</v>
      </c>
      <c r="F57" s="501">
        <v>0</v>
      </c>
      <c r="G57" s="502">
        <v>10</v>
      </c>
      <c r="H57" s="438">
        <f t="shared" si="3"/>
        <v>46</v>
      </c>
    </row>
    <row r="58" spans="1:11">
      <c r="A58" s="448" t="s">
        <v>33</v>
      </c>
      <c r="B58" s="449">
        <v>263</v>
      </c>
      <c r="C58" s="450">
        <v>169</v>
      </c>
      <c r="D58" s="528">
        <f t="shared" si="2"/>
        <v>432</v>
      </c>
      <c r="E58" s="532">
        <v>143</v>
      </c>
      <c r="F58" s="501">
        <v>0</v>
      </c>
      <c r="G58" s="502">
        <v>8</v>
      </c>
      <c r="H58" s="438">
        <f t="shared" si="3"/>
        <v>151</v>
      </c>
    </row>
    <row r="59" spans="1:11">
      <c r="A59" s="448" t="s">
        <v>34</v>
      </c>
      <c r="B59" s="449">
        <v>509</v>
      </c>
      <c r="C59" s="450">
        <v>787</v>
      </c>
      <c r="D59" s="528">
        <f t="shared" si="2"/>
        <v>1296</v>
      </c>
      <c r="E59" s="532">
        <v>251</v>
      </c>
      <c r="F59" s="501">
        <v>73</v>
      </c>
      <c r="G59" s="502">
        <v>0</v>
      </c>
      <c r="H59" s="438">
        <f t="shared" si="3"/>
        <v>324</v>
      </c>
    </row>
    <row r="60" spans="1:11">
      <c r="A60" s="448" t="s">
        <v>35</v>
      </c>
      <c r="B60" s="449">
        <v>227</v>
      </c>
      <c r="C60" s="450">
        <v>162</v>
      </c>
      <c r="D60" s="528">
        <f t="shared" si="2"/>
        <v>389</v>
      </c>
      <c r="E60" s="532">
        <v>221</v>
      </c>
      <c r="F60" s="501">
        <v>0</v>
      </c>
      <c r="G60" s="502">
        <v>3</v>
      </c>
      <c r="H60" s="438">
        <f t="shared" si="3"/>
        <v>224</v>
      </c>
    </row>
    <row r="61" spans="1:11">
      <c r="A61" s="448" t="s">
        <v>36</v>
      </c>
      <c r="B61" s="449">
        <v>490</v>
      </c>
      <c r="C61" s="450">
        <v>330</v>
      </c>
      <c r="D61" s="528">
        <f t="shared" si="2"/>
        <v>820</v>
      </c>
      <c r="E61" s="532">
        <v>608</v>
      </c>
      <c r="F61" s="501">
        <v>0</v>
      </c>
      <c r="G61" s="502">
        <v>59</v>
      </c>
      <c r="H61" s="438">
        <f t="shared" si="3"/>
        <v>667</v>
      </c>
    </row>
    <row r="62" spans="1:11">
      <c r="A62" s="448" t="s">
        <v>37</v>
      </c>
      <c r="B62" s="449">
        <v>0</v>
      </c>
      <c r="C62" s="450">
        <v>0</v>
      </c>
      <c r="D62" s="528">
        <f t="shared" si="2"/>
        <v>0</v>
      </c>
      <c r="E62" s="532">
        <v>0</v>
      </c>
      <c r="F62" s="501">
        <v>0</v>
      </c>
      <c r="G62" s="502">
        <v>0</v>
      </c>
      <c r="H62" s="438">
        <f t="shared" si="3"/>
        <v>0</v>
      </c>
    </row>
    <row r="63" spans="1:11">
      <c r="A63" s="448" t="s">
        <v>38</v>
      </c>
      <c r="B63" s="449">
        <v>94</v>
      </c>
      <c r="C63" s="450">
        <v>152</v>
      </c>
      <c r="D63" s="528">
        <f t="shared" si="2"/>
        <v>246</v>
      </c>
      <c r="E63" s="532">
        <v>80</v>
      </c>
      <c r="F63" s="501">
        <v>1</v>
      </c>
      <c r="G63" s="502">
        <v>0</v>
      </c>
      <c r="H63" s="438">
        <f t="shared" si="3"/>
        <v>81</v>
      </c>
    </row>
    <row r="64" spans="1:11">
      <c r="A64" s="448" t="s">
        <v>39</v>
      </c>
      <c r="B64" s="449">
        <v>1027</v>
      </c>
      <c r="C64" s="450">
        <v>1006</v>
      </c>
      <c r="D64" s="528">
        <f t="shared" si="2"/>
        <v>2033</v>
      </c>
      <c r="E64" s="532">
        <v>566</v>
      </c>
      <c r="F64" s="501">
        <v>143</v>
      </c>
      <c r="G64" s="502">
        <v>36</v>
      </c>
      <c r="H64" s="438">
        <f t="shared" si="3"/>
        <v>745</v>
      </c>
    </row>
    <row r="65" spans="1:13">
      <c r="A65" s="448" t="s">
        <v>40</v>
      </c>
      <c r="B65" s="449">
        <v>502</v>
      </c>
      <c r="C65" s="450">
        <v>1050</v>
      </c>
      <c r="D65" s="528">
        <f t="shared" si="2"/>
        <v>1552</v>
      </c>
      <c r="E65" s="532">
        <v>553</v>
      </c>
      <c r="F65" s="501">
        <v>25</v>
      </c>
      <c r="G65" s="502">
        <v>15</v>
      </c>
      <c r="H65" s="438">
        <f t="shared" si="3"/>
        <v>593</v>
      </c>
    </row>
    <row r="66" spans="1:13">
      <c r="A66" s="448" t="s">
        <v>41</v>
      </c>
      <c r="B66" s="449">
        <v>399</v>
      </c>
      <c r="C66" s="450">
        <v>387</v>
      </c>
      <c r="D66" s="528">
        <f t="shared" si="2"/>
        <v>786</v>
      </c>
      <c r="E66" s="532">
        <v>163</v>
      </c>
      <c r="F66" s="501">
        <v>51</v>
      </c>
      <c r="G66" s="502">
        <v>5</v>
      </c>
      <c r="H66" s="438">
        <f t="shared" si="3"/>
        <v>219</v>
      </c>
    </row>
    <row r="67" spans="1:13">
      <c r="A67" s="448" t="s">
        <v>42</v>
      </c>
      <c r="B67" s="449">
        <v>40</v>
      </c>
      <c r="C67" s="450">
        <v>68</v>
      </c>
      <c r="D67" s="528">
        <f t="shared" si="2"/>
        <v>108</v>
      </c>
      <c r="E67" s="532">
        <v>36</v>
      </c>
      <c r="F67" s="501">
        <v>0</v>
      </c>
      <c r="G67" s="502">
        <v>0</v>
      </c>
      <c r="H67" s="438">
        <f t="shared" si="3"/>
        <v>36</v>
      </c>
    </row>
    <row r="68" spans="1:13">
      <c r="A68" s="448" t="s">
        <v>43</v>
      </c>
      <c r="B68" s="449">
        <v>183</v>
      </c>
      <c r="C68" s="450">
        <v>128</v>
      </c>
      <c r="D68" s="528">
        <f t="shared" si="2"/>
        <v>311</v>
      </c>
      <c r="E68" s="532">
        <v>153</v>
      </c>
      <c r="F68" s="501">
        <v>0</v>
      </c>
      <c r="G68" s="502">
        <v>9</v>
      </c>
      <c r="H68" s="438">
        <f t="shared" si="3"/>
        <v>162</v>
      </c>
    </row>
    <row r="69" spans="1:13">
      <c r="A69" s="452" t="s">
        <v>0</v>
      </c>
      <c r="B69" s="451">
        <f>SUM(B52:B68)</f>
        <v>5441</v>
      </c>
      <c r="C69" s="451">
        <f>SUM(C52:C68)</f>
        <v>6574</v>
      </c>
      <c r="D69" s="528">
        <f t="shared" si="2"/>
        <v>12015</v>
      </c>
      <c r="E69" s="534">
        <f>SUM(E52:E68)</f>
        <v>3721</v>
      </c>
      <c r="F69" s="415">
        <f>SUM(F52:F68)</f>
        <v>311</v>
      </c>
      <c r="G69" s="415">
        <f>SUM(G52:G68)</f>
        <v>290</v>
      </c>
      <c r="H69" s="438">
        <f t="shared" si="3"/>
        <v>4322</v>
      </c>
    </row>
    <row r="70" spans="1:13">
      <c r="A70" s="442" t="s">
        <v>1</v>
      </c>
      <c r="B70" s="453">
        <f>B69/D69</f>
        <v>0.45285060341240119</v>
      </c>
      <c r="C70" s="454">
        <f>C69/D69</f>
        <v>0.54714939658759887</v>
      </c>
      <c r="D70" s="529"/>
      <c r="E70" s="535"/>
      <c r="F70" s="503">
        <f>F69/E69</f>
        <v>8.3579682880945985E-2</v>
      </c>
      <c r="G70" s="503">
        <f>G69/E69</f>
        <v>7.7936038699274388E-2</v>
      </c>
      <c r="H70" s="470"/>
    </row>
    <row r="71" spans="1:13">
      <c r="A71" s="455" t="s">
        <v>128</v>
      </c>
      <c r="B71" s="456">
        <v>72</v>
      </c>
      <c r="C71" s="457">
        <v>70</v>
      </c>
      <c r="D71" s="530"/>
      <c r="E71" s="535">
        <v>65</v>
      </c>
      <c r="F71" s="504">
        <v>42</v>
      </c>
      <c r="G71" s="424">
        <v>47</v>
      </c>
      <c r="H71" s="505"/>
    </row>
    <row r="72" spans="1:13">
      <c r="A72" s="411"/>
      <c r="B72" s="458"/>
      <c r="C72" s="407"/>
      <c r="D72" s="444"/>
      <c r="F72" s="444"/>
    </row>
    <row r="73" spans="1:13" ht="15">
      <c r="A73" s="819" t="s">
        <v>227</v>
      </c>
      <c r="B73" s="819"/>
      <c r="C73" s="819"/>
      <c r="D73" s="819"/>
      <c r="E73" s="819"/>
      <c r="F73" s="819"/>
      <c r="G73" s="819"/>
      <c r="H73" s="819"/>
      <c r="I73" s="819"/>
      <c r="J73" s="819"/>
      <c r="K73" s="819"/>
    </row>
    <row r="74" spans="1:13" ht="27">
      <c r="A74" s="459"/>
      <c r="B74" s="460" t="s">
        <v>153</v>
      </c>
      <c r="C74" s="460" t="s">
        <v>9</v>
      </c>
      <c r="D74" s="460" t="s">
        <v>59</v>
      </c>
      <c r="E74" s="460" t="s">
        <v>10</v>
      </c>
      <c r="F74" s="460" t="s">
        <v>80</v>
      </c>
      <c r="G74" s="460" t="s">
        <v>60</v>
      </c>
      <c r="H74" s="460" t="s">
        <v>78</v>
      </c>
      <c r="I74" s="460" t="s">
        <v>79</v>
      </c>
      <c r="J74" s="460" t="s">
        <v>81</v>
      </c>
      <c r="K74" s="461" t="s">
        <v>0</v>
      </c>
      <c r="L74" s="462"/>
      <c r="M74" s="462"/>
    </row>
    <row r="75" spans="1:13">
      <c r="A75" s="436" t="s">
        <v>27</v>
      </c>
      <c r="B75" s="419">
        <v>12</v>
      </c>
      <c r="C75" s="463">
        <v>44</v>
      </c>
      <c r="D75" s="419">
        <v>265</v>
      </c>
      <c r="E75" s="419">
        <v>25</v>
      </c>
      <c r="F75" s="419">
        <v>1</v>
      </c>
      <c r="G75" s="419">
        <v>1551</v>
      </c>
      <c r="H75" s="419">
        <v>14</v>
      </c>
      <c r="I75" s="419">
        <v>2</v>
      </c>
      <c r="J75" s="419">
        <v>66</v>
      </c>
      <c r="K75" s="438">
        <f>SUM(B75:J75)</f>
        <v>1980</v>
      </c>
      <c r="L75" s="464" t="s">
        <v>27</v>
      </c>
    </row>
    <row r="76" spans="1:13">
      <c r="A76" s="436" t="s">
        <v>28</v>
      </c>
      <c r="B76" s="419">
        <v>3</v>
      </c>
      <c r="C76" s="463">
        <v>4</v>
      </c>
      <c r="D76" s="419">
        <v>29</v>
      </c>
      <c r="E76" s="419">
        <v>3</v>
      </c>
      <c r="F76" s="419">
        <v>0</v>
      </c>
      <c r="G76" s="419">
        <v>228</v>
      </c>
      <c r="H76" s="419">
        <v>0</v>
      </c>
      <c r="I76" s="419">
        <v>0</v>
      </c>
      <c r="J76" s="419">
        <v>0</v>
      </c>
      <c r="K76" s="438">
        <f>SUM(B76:J76)</f>
        <v>267</v>
      </c>
      <c r="L76" s="464" t="s">
        <v>28</v>
      </c>
    </row>
    <row r="77" spans="1:13">
      <c r="A77" s="436" t="s">
        <v>29</v>
      </c>
      <c r="B77" s="419">
        <v>0</v>
      </c>
      <c r="C77" s="463">
        <v>0</v>
      </c>
      <c r="D77" s="419">
        <v>0</v>
      </c>
      <c r="E77" s="419">
        <v>0</v>
      </c>
      <c r="F77" s="419">
        <v>0</v>
      </c>
      <c r="G77" s="419">
        <v>0</v>
      </c>
      <c r="H77" s="419">
        <v>0</v>
      </c>
      <c r="I77" s="419">
        <v>0</v>
      </c>
      <c r="J77" s="419">
        <v>0</v>
      </c>
      <c r="K77" s="438">
        <f t="shared" ref="K77:K91" si="4">SUM(B77:J77)</f>
        <v>0</v>
      </c>
      <c r="L77" s="464" t="s">
        <v>29</v>
      </c>
    </row>
    <row r="78" spans="1:13">
      <c r="A78" s="436" t="s">
        <v>30</v>
      </c>
      <c r="B78" s="419">
        <v>6</v>
      </c>
      <c r="C78" s="463">
        <v>72</v>
      </c>
      <c r="D78" s="419">
        <v>230</v>
      </c>
      <c r="E78" s="419">
        <v>159</v>
      </c>
      <c r="F78" s="419">
        <v>1</v>
      </c>
      <c r="G78" s="419">
        <v>883</v>
      </c>
      <c r="H78" s="419">
        <v>6</v>
      </c>
      <c r="I78" s="419">
        <v>0</v>
      </c>
      <c r="J78" s="437">
        <v>38</v>
      </c>
      <c r="K78" s="438">
        <f t="shared" si="4"/>
        <v>1395</v>
      </c>
      <c r="L78" s="464" t="s">
        <v>30</v>
      </c>
    </row>
    <row r="79" spans="1:13">
      <c r="A79" s="436" t="s">
        <v>31</v>
      </c>
      <c r="B79" s="419">
        <v>0</v>
      </c>
      <c r="C79" s="463">
        <v>11</v>
      </c>
      <c r="D79" s="419">
        <v>44</v>
      </c>
      <c r="E79" s="419">
        <v>10</v>
      </c>
      <c r="F79" s="419">
        <v>0</v>
      </c>
      <c r="G79" s="419">
        <v>129</v>
      </c>
      <c r="H79" s="419">
        <v>3</v>
      </c>
      <c r="I79" s="419">
        <v>0</v>
      </c>
      <c r="J79" s="437">
        <v>1</v>
      </c>
      <c r="K79" s="438">
        <f t="shared" si="4"/>
        <v>198</v>
      </c>
      <c r="L79" s="464" t="s">
        <v>31</v>
      </c>
    </row>
    <row r="80" spans="1:13">
      <c r="A80" s="436" t="s">
        <v>32</v>
      </c>
      <c r="B80" s="419">
        <v>0</v>
      </c>
      <c r="C80" s="463">
        <v>1</v>
      </c>
      <c r="D80" s="419">
        <v>5</v>
      </c>
      <c r="E80" s="419">
        <v>0</v>
      </c>
      <c r="F80" s="419">
        <v>0</v>
      </c>
      <c r="G80" s="419">
        <v>98</v>
      </c>
      <c r="H80" s="419">
        <v>0</v>
      </c>
      <c r="I80" s="419">
        <v>0</v>
      </c>
      <c r="J80" s="419">
        <v>2</v>
      </c>
      <c r="K80" s="438">
        <f t="shared" si="4"/>
        <v>106</v>
      </c>
      <c r="L80" s="464" t="s">
        <v>32</v>
      </c>
    </row>
    <row r="81" spans="1:20">
      <c r="A81" s="436" t="s">
        <v>33</v>
      </c>
      <c r="B81" s="419">
        <v>1</v>
      </c>
      <c r="C81" s="463">
        <v>3</v>
      </c>
      <c r="D81" s="419">
        <v>61</v>
      </c>
      <c r="E81" s="419">
        <v>15</v>
      </c>
      <c r="F81" s="419">
        <v>1</v>
      </c>
      <c r="G81" s="419">
        <v>352</v>
      </c>
      <c r="H81" s="419">
        <v>0</v>
      </c>
      <c r="I81" s="419">
        <v>0</v>
      </c>
      <c r="J81" s="419">
        <v>1</v>
      </c>
      <c r="K81" s="438">
        <f t="shared" si="4"/>
        <v>434</v>
      </c>
      <c r="L81" s="464" t="s">
        <v>33</v>
      </c>
    </row>
    <row r="82" spans="1:20">
      <c r="A82" s="436" t="s">
        <v>34</v>
      </c>
      <c r="B82" s="419">
        <v>6</v>
      </c>
      <c r="C82" s="463">
        <v>128</v>
      </c>
      <c r="D82" s="419">
        <v>305</v>
      </c>
      <c r="E82" s="419">
        <v>27</v>
      </c>
      <c r="F82" s="419">
        <v>3</v>
      </c>
      <c r="G82" s="419">
        <v>810</v>
      </c>
      <c r="H82" s="419">
        <v>25</v>
      </c>
      <c r="I82" s="419">
        <v>16</v>
      </c>
      <c r="J82" s="419">
        <v>18</v>
      </c>
      <c r="K82" s="438">
        <f t="shared" si="4"/>
        <v>1338</v>
      </c>
      <c r="L82" s="464" t="s">
        <v>34</v>
      </c>
    </row>
    <row r="83" spans="1:20">
      <c r="A83" s="436" t="s">
        <v>35</v>
      </c>
      <c r="B83" s="419">
        <v>0</v>
      </c>
      <c r="C83" s="463">
        <v>2</v>
      </c>
      <c r="D83" s="419">
        <v>120</v>
      </c>
      <c r="E83" s="419">
        <v>2</v>
      </c>
      <c r="F83" s="419">
        <v>0</v>
      </c>
      <c r="G83" s="419">
        <v>264</v>
      </c>
      <c r="H83" s="419">
        <v>0</v>
      </c>
      <c r="I83" s="419">
        <v>0</v>
      </c>
      <c r="J83" s="419">
        <v>0</v>
      </c>
      <c r="K83" s="438">
        <f t="shared" si="4"/>
        <v>388</v>
      </c>
      <c r="L83" s="464" t="s">
        <v>35</v>
      </c>
    </row>
    <row r="84" spans="1:20">
      <c r="A84" s="436" t="s">
        <v>36</v>
      </c>
      <c r="B84" s="419">
        <v>7</v>
      </c>
      <c r="C84" s="463">
        <v>27</v>
      </c>
      <c r="D84" s="419">
        <v>86</v>
      </c>
      <c r="E84" s="419">
        <v>15</v>
      </c>
      <c r="F84" s="419">
        <v>0</v>
      </c>
      <c r="G84" s="419">
        <v>605</v>
      </c>
      <c r="H84" s="419">
        <v>12</v>
      </c>
      <c r="I84" s="419">
        <v>0</v>
      </c>
      <c r="J84" s="419">
        <v>66</v>
      </c>
      <c r="K84" s="438">
        <f t="shared" si="4"/>
        <v>818</v>
      </c>
      <c r="L84" s="464" t="s">
        <v>36</v>
      </c>
    </row>
    <row r="85" spans="1:20">
      <c r="A85" s="436" t="s">
        <v>37</v>
      </c>
      <c r="B85" s="419">
        <v>0</v>
      </c>
      <c r="C85" s="419">
        <v>0</v>
      </c>
      <c r="D85" s="419">
        <v>0</v>
      </c>
      <c r="E85" s="419">
        <v>0</v>
      </c>
      <c r="F85" s="419">
        <v>0</v>
      </c>
      <c r="G85" s="419">
        <v>0</v>
      </c>
      <c r="H85" s="419">
        <v>0</v>
      </c>
      <c r="I85" s="419">
        <v>0</v>
      </c>
      <c r="J85" s="419">
        <v>9</v>
      </c>
      <c r="K85" s="438">
        <f t="shared" si="4"/>
        <v>9</v>
      </c>
      <c r="L85" s="464" t="s">
        <v>37</v>
      </c>
    </row>
    <row r="86" spans="1:20">
      <c r="A86" s="436" t="s">
        <v>38</v>
      </c>
      <c r="B86" s="419">
        <v>0</v>
      </c>
      <c r="C86" s="463">
        <v>3</v>
      </c>
      <c r="D86" s="419">
        <v>16</v>
      </c>
      <c r="E86" s="419">
        <v>4</v>
      </c>
      <c r="F86" s="419">
        <v>0</v>
      </c>
      <c r="G86" s="419">
        <v>224</v>
      </c>
      <c r="H86" s="419">
        <v>0</v>
      </c>
      <c r="I86" s="419">
        <v>0</v>
      </c>
      <c r="J86" s="419">
        <v>42</v>
      </c>
      <c r="K86" s="438">
        <f t="shared" si="4"/>
        <v>289</v>
      </c>
      <c r="L86" s="464" t="s">
        <v>38</v>
      </c>
    </row>
    <row r="87" spans="1:20">
      <c r="A87" s="436" t="s">
        <v>39</v>
      </c>
      <c r="B87" s="419">
        <v>13</v>
      </c>
      <c r="C87" s="463">
        <v>36</v>
      </c>
      <c r="D87" s="419">
        <v>230</v>
      </c>
      <c r="E87" s="419">
        <v>27</v>
      </c>
      <c r="F87" s="419">
        <v>0</v>
      </c>
      <c r="G87" s="419">
        <v>1663</v>
      </c>
      <c r="H87" s="419">
        <v>22</v>
      </c>
      <c r="I87" s="419">
        <v>0</v>
      </c>
      <c r="J87" s="419">
        <v>38</v>
      </c>
      <c r="K87" s="438">
        <f t="shared" si="4"/>
        <v>2029</v>
      </c>
      <c r="L87" s="464" t="s">
        <v>39</v>
      </c>
    </row>
    <row r="88" spans="1:20">
      <c r="A88" s="436" t="s">
        <v>40</v>
      </c>
      <c r="B88" s="419">
        <v>10</v>
      </c>
      <c r="C88" s="463">
        <v>108</v>
      </c>
      <c r="D88" s="419">
        <v>198</v>
      </c>
      <c r="E88" s="419">
        <v>281</v>
      </c>
      <c r="F88" s="419">
        <v>0</v>
      </c>
      <c r="G88" s="419">
        <v>920</v>
      </c>
      <c r="H88" s="419">
        <v>14</v>
      </c>
      <c r="I88" s="419">
        <v>0</v>
      </c>
      <c r="J88" s="419">
        <v>39</v>
      </c>
      <c r="K88" s="438">
        <f t="shared" si="4"/>
        <v>1570</v>
      </c>
      <c r="L88" s="464" t="s">
        <v>40</v>
      </c>
    </row>
    <row r="89" spans="1:20">
      <c r="A89" s="436" t="s">
        <v>41</v>
      </c>
      <c r="B89" s="419">
        <v>4</v>
      </c>
      <c r="C89" s="463">
        <v>40</v>
      </c>
      <c r="D89" s="419">
        <v>108</v>
      </c>
      <c r="E89" s="419">
        <v>18</v>
      </c>
      <c r="F89" s="419">
        <v>0</v>
      </c>
      <c r="G89" s="419">
        <v>569</v>
      </c>
      <c r="H89" s="419">
        <v>8</v>
      </c>
      <c r="I89" s="419">
        <v>0</v>
      </c>
      <c r="J89" s="419">
        <v>0</v>
      </c>
      <c r="K89" s="438">
        <f t="shared" si="4"/>
        <v>747</v>
      </c>
      <c r="L89" s="464" t="s">
        <v>41</v>
      </c>
    </row>
    <row r="90" spans="1:20">
      <c r="A90" s="436" t="s">
        <v>42</v>
      </c>
      <c r="B90" s="419">
        <v>0</v>
      </c>
      <c r="C90" s="463">
        <v>1</v>
      </c>
      <c r="D90" s="419">
        <v>2</v>
      </c>
      <c r="E90" s="419">
        <v>0</v>
      </c>
      <c r="F90" s="419">
        <v>0</v>
      </c>
      <c r="G90" s="419">
        <v>105</v>
      </c>
      <c r="H90" s="419">
        <v>0</v>
      </c>
      <c r="I90" s="419">
        <v>0</v>
      </c>
      <c r="J90" s="419">
        <v>0</v>
      </c>
      <c r="K90" s="438">
        <f t="shared" si="4"/>
        <v>108</v>
      </c>
      <c r="L90" s="464" t="s">
        <v>42</v>
      </c>
    </row>
    <row r="91" spans="1:20" ht="12.75" customHeight="1">
      <c r="A91" s="436" t="s">
        <v>43</v>
      </c>
      <c r="B91" s="419">
        <v>0</v>
      </c>
      <c r="C91" s="463">
        <v>13</v>
      </c>
      <c r="D91" s="419">
        <v>51</v>
      </c>
      <c r="E91" s="419">
        <v>9</v>
      </c>
      <c r="F91" s="419">
        <v>0</v>
      </c>
      <c r="G91" s="419">
        <v>157</v>
      </c>
      <c r="H91" s="419">
        <v>5</v>
      </c>
      <c r="I91" s="438">
        <v>0</v>
      </c>
      <c r="J91" s="419">
        <v>76</v>
      </c>
      <c r="K91" s="438">
        <f t="shared" si="4"/>
        <v>311</v>
      </c>
      <c r="L91" s="464" t="s">
        <v>43</v>
      </c>
      <c r="M91" s="419"/>
      <c r="N91" s="419"/>
      <c r="O91" s="419"/>
      <c r="P91" s="419"/>
      <c r="Q91" s="419"/>
      <c r="R91" s="419"/>
      <c r="S91" s="419"/>
      <c r="T91" s="419"/>
    </row>
    <row r="92" spans="1:20">
      <c r="A92" s="441" t="s">
        <v>0</v>
      </c>
      <c r="B92" s="438">
        <f>SUM(B75:B91)</f>
        <v>62</v>
      </c>
      <c r="C92" s="438">
        <f>SUM(C75:C91)</f>
        <v>493</v>
      </c>
      <c r="D92" s="438">
        <f t="shared" ref="D92:F92" si="5">SUM(D75:D91)</f>
        <v>1750</v>
      </c>
      <c r="E92" s="438">
        <f t="shared" si="5"/>
        <v>595</v>
      </c>
      <c r="F92" s="438">
        <f t="shared" si="5"/>
        <v>6</v>
      </c>
      <c r="G92" s="438">
        <f>SUM(G75:G91)</f>
        <v>8558</v>
      </c>
      <c r="H92" s="438">
        <f>SUM(H75:H91)</f>
        <v>109</v>
      </c>
      <c r="I92" s="438">
        <f t="shared" ref="I92:K92" si="6">SUM(I75:I91)</f>
        <v>18</v>
      </c>
      <c r="J92" s="438">
        <f t="shared" si="6"/>
        <v>396</v>
      </c>
      <c r="K92" s="438">
        <f t="shared" si="6"/>
        <v>11987</v>
      </c>
      <c r="L92" s="465" t="s">
        <v>0</v>
      </c>
      <c r="M92" s="440"/>
      <c r="N92" s="440"/>
      <c r="O92" s="440"/>
      <c r="P92" s="440"/>
      <c r="Q92" s="440"/>
      <c r="R92" s="440"/>
      <c r="S92" s="440"/>
    </row>
    <row r="93" spans="1:20">
      <c r="A93" s="442" t="s">
        <v>1</v>
      </c>
      <c r="B93" s="443">
        <f>B92/K92</f>
        <v>5.1722699591223824E-3</v>
      </c>
      <c r="C93" s="443">
        <f>C92/K92</f>
        <v>4.1127888545924751E-2</v>
      </c>
      <c r="D93" s="443">
        <f>D92/K92</f>
        <v>0.14599149078168017</v>
      </c>
      <c r="E93" s="443">
        <f>E92/K92</f>
        <v>4.9637106865771254E-2</v>
      </c>
      <c r="F93" s="443">
        <f>F92/K92</f>
        <v>5.005422541086177E-4</v>
      </c>
      <c r="G93" s="443">
        <f>G92/K92</f>
        <v>0.71394010177692502</v>
      </c>
      <c r="H93" s="453">
        <f>H92/K92</f>
        <v>9.0931842829732202E-3</v>
      </c>
      <c r="I93" s="466">
        <f>I92/K92</f>
        <v>1.5016267623258531E-3</v>
      </c>
      <c r="J93" s="453">
        <f>J92/K92</f>
        <v>3.3035788771168764E-2</v>
      </c>
      <c r="L93" s="465" t="s">
        <v>1</v>
      </c>
    </row>
    <row r="94" spans="1:20" s="427" customFormat="1">
      <c r="A94" s="455" t="s">
        <v>128</v>
      </c>
      <c r="B94" s="467">
        <v>63</v>
      </c>
      <c r="C94" s="457">
        <v>64</v>
      </c>
      <c r="D94" s="467">
        <v>70</v>
      </c>
      <c r="E94" s="467">
        <v>63</v>
      </c>
      <c r="F94" s="467">
        <v>62</v>
      </c>
      <c r="G94" s="467">
        <v>71</v>
      </c>
      <c r="H94" s="467">
        <v>63</v>
      </c>
      <c r="I94" s="467">
        <v>59</v>
      </c>
      <c r="J94" s="468">
        <v>61</v>
      </c>
    </row>
    <row r="95" spans="1:20" s="427" customFormat="1">
      <c r="A95" s="469"/>
      <c r="B95" s="470"/>
      <c r="C95" s="471"/>
      <c r="D95" s="429"/>
      <c r="E95" s="470"/>
      <c r="F95" s="429"/>
      <c r="G95" s="470"/>
      <c r="H95" s="470"/>
      <c r="I95" s="472"/>
      <c r="J95" s="473"/>
    </row>
    <row r="96" spans="1:20" s="427" customFormat="1" ht="15">
      <c r="A96" s="823" t="s">
        <v>224</v>
      </c>
      <c r="B96" s="823"/>
      <c r="C96" s="823"/>
      <c r="D96" s="823"/>
      <c r="E96" s="470"/>
      <c r="F96" s="429"/>
      <c r="G96" s="470"/>
      <c r="H96" s="470"/>
      <c r="I96" s="472"/>
      <c r="J96" s="473"/>
    </row>
    <row r="97" spans="1:10">
      <c r="A97" s="474"/>
      <c r="B97" s="475" t="s">
        <v>12</v>
      </c>
      <c r="C97" s="475" t="s">
        <v>11</v>
      </c>
      <c r="D97" s="476" t="s">
        <v>0</v>
      </c>
      <c r="E97" s="477"/>
      <c r="F97" s="444"/>
      <c r="J97" s="478"/>
    </row>
    <row r="98" spans="1:10">
      <c r="A98" s="436" t="s">
        <v>27</v>
      </c>
      <c r="B98" s="419">
        <v>1759</v>
      </c>
      <c r="C98" s="419">
        <v>221</v>
      </c>
      <c r="D98" s="438">
        <f>SUM(B98:C98)</f>
        <v>1980</v>
      </c>
      <c r="E98" s="479"/>
      <c r="F98" s="444"/>
      <c r="J98" s="478"/>
    </row>
    <row r="99" spans="1:10">
      <c r="A99" s="436" t="s">
        <v>28</v>
      </c>
      <c r="B99" s="419">
        <v>241</v>
      </c>
      <c r="C99" s="438">
        <v>26</v>
      </c>
      <c r="D99" s="438">
        <f t="shared" ref="D99:D114" si="7">SUM(B99:C99)</f>
        <v>267</v>
      </c>
      <c r="E99" s="479"/>
      <c r="F99" s="444"/>
      <c r="J99" s="478"/>
    </row>
    <row r="100" spans="1:10">
      <c r="A100" s="436" t="s">
        <v>29</v>
      </c>
      <c r="B100" s="419">
        <v>0</v>
      </c>
      <c r="C100" s="419">
        <v>0</v>
      </c>
      <c r="D100" s="438">
        <f t="shared" si="7"/>
        <v>0</v>
      </c>
      <c r="E100" s="479"/>
      <c r="F100" s="444"/>
      <c r="J100" s="478"/>
    </row>
    <row r="101" spans="1:10">
      <c r="A101" s="436" t="s">
        <v>30</v>
      </c>
      <c r="B101" s="419">
        <v>1256</v>
      </c>
      <c r="C101" s="419">
        <v>139</v>
      </c>
      <c r="D101" s="438">
        <f t="shared" si="7"/>
        <v>1395</v>
      </c>
      <c r="E101" s="479"/>
      <c r="F101" s="444"/>
      <c r="J101" s="478"/>
    </row>
    <row r="102" spans="1:10">
      <c r="A102" s="436" t="s">
        <v>31</v>
      </c>
      <c r="B102" s="419">
        <v>174</v>
      </c>
      <c r="C102" s="419">
        <v>19</v>
      </c>
      <c r="D102" s="438">
        <f t="shared" si="7"/>
        <v>193</v>
      </c>
      <c r="E102" s="479"/>
      <c r="F102" s="444"/>
      <c r="J102" s="478"/>
    </row>
    <row r="103" spans="1:10">
      <c r="A103" s="436" t="s">
        <v>32</v>
      </c>
      <c r="B103" s="419">
        <v>96</v>
      </c>
      <c r="C103" s="419">
        <v>16</v>
      </c>
      <c r="D103" s="438">
        <f t="shared" si="7"/>
        <v>112</v>
      </c>
      <c r="E103" s="479"/>
      <c r="F103" s="444"/>
      <c r="J103" s="478"/>
    </row>
    <row r="104" spans="1:10">
      <c r="A104" s="436" t="s">
        <v>33</v>
      </c>
      <c r="B104" s="419">
        <v>302</v>
      </c>
      <c r="C104" s="419">
        <v>132</v>
      </c>
      <c r="D104" s="438">
        <f t="shared" si="7"/>
        <v>434</v>
      </c>
      <c r="E104" s="479"/>
      <c r="F104" s="444"/>
      <c r="J104" s="478"/>
    </row>
    <row r="105" spans="1:10">
      <c r="A105" s="436" t="s">
        <v>34</v>
      </c>
      <c r="B105" s="419">
        <v>1167</v>
      </c>
      <c r="C105" s="419">
        <v>119</v>
      </c>
      <c r="D105" s="438">
        <f t="shared" si="7"/>
        <v>1286</v>
      </c>
      <c r="E105" s="479"/>
      <c r="F105" s="444"/>
      <c r="J105" s="478"/>
    </row>
    <row r="106" spans="1:10">
      <c r="A106" s="436" t="s">
        <v>35</v>
      </c>
      <c r="B106" s="419">
        <v>358</v>
      </c>
      <c r="C106" s="419">
        <v>31</v>
      </c>
      <c r="D106" s="438">
        <f t="shared" si="7"/>
        <v>389</v>
      </c>
      <c r="E106" s="479"/>
      <c r="F106" s="444"/>
      <c r="J106" s="478"/>
    </row>
    <row r="107" spans="1:10">
      <c r="A107" s="436" t="s">
        <v>36</v>
      </c>
      <c r="B107" s="419">
        <v>713</v>
      </c>
      <c r="C107" s="419">
        <v>90</v>
      </c>
      <c r="D107" s="438">
        <f t="shared" si="7"/>
        <v>803</v>
      </c>
      <c r="E107" s="479"/>
      <c r="F107" s="444"/>
      <c r="J107" s="478"/>
    </row>
    <row r="108" spans="1:10">
      <c r="A108" s="436" t="s">
        <v>37</v>
      </c>
      <c r="B108" s="419">
        <v>0</v>
      </c>
      <c r="C108" s="419">
        <v>0</v>
      </c>
      <c r="D108" s="438">
        <f t="shared" si="7"/>
        <v>0</v>
      </c>
      <c r="E108" s="479"/>
      <c r="F108" s="444"/>
      <c r="J108" s="478"/>
    </row>
    <row r="109" spans="1:10">
      <c r="A109" s="436" t="s">
        <v>38</v>
      </c>
      <c r="B109" s="419">
        <v>224</v>
      </c>
      <c r="C109" s="419">
        <v>22</v>
      </c>
      <c r="D109" s="438">
        <f t="shared" si="7"/>
        <v>246</v>
      </c>
      <c r="E109" s="479"/>
      <c r="F109" s="444"/>
      <c r="J109" s="478"/>
    </row>
    <row r="110" spans="1:10">
      <c r="A110" s="436" t="s">
        <v>39</v>
      </c>
      <c r="B110" s="419">
        <v>1800</v>
      </c>
      <c r="C110" s="419">
        <v>223</v>
      </c>
      <c r="D110" s="438">
        <f t="shared" si="7"/>
        <v>2023</v>
      </c>
      <c r="E110" s="479"/>
      <c r="F110" s="444"/>
      <c r="J110" s="478"/>
    </row>
    <row r="111" spans="1:10">
      <c r="A111" s="436" t="s">
        <v>40</v>
      </c>
      <c r="B111" s="419">
        <v>1462</v>
      </c>
      <c r="C111" s="419">
        <v>290</v>
      </c>
      <c r="D111" s="438">
        <f t="shared" si="7"/>
        <v>1752</v>
      </c>
      <c r="E111" s="479"/>
      <c r="F111" s="444"/>
      <c r="J111" s="480"/>
    </row>
    <row r="112" spans="1:10">
      <c r="A112" s="436" t="s">
        <v>41</v>
      </c>
      <c r="B112" s="419">
        <v>614</v>
      </c>
      <c r="C112" s="419">
        <v>62</v>
      </c>
      <c r="D112" s="438">
        <f t="shared" si="7"/>
        <v>676</v>
      </c>
      <c r="E112" s="479"/>
      <c r="F112" s="444"/>
      <c r="J112" s="481"/>
    </row>
    <row r="113" spans="1:10">
      <c r="A113" s="436" t="s">
        <v>42</v>
      </c>
      <c r="B113" s="419">
        <v>106</v>
      </c>
      <c r="C113" s="419">
        <v>2</v>
      </c>
      <c r="D113" s="438">
        <f t="shared" si="7"/>
        <v>108</v>
      </c>
      <c r="E113" s="479"/>
      <c r="F113" s="444"/>
      <c r="J113" s="478"/>
    </row>
    <row r="114" spans="1:10">
      <c r="A114" s="436" t="s">
        <v>43</v>
      </c>
      <c r="B114" s="419">
        <v>265</v>
      </c>
      <c r="C114" s="419">
        <v>46</v>
      </c>
      <c r="D114" s="438">
        <f t="shared" si="7"/>
        <v>311</v>
      </c>
      <c r="E114" s="479"/>
      <c r="F114" s="444"/>
    </row>
    <row r="115" spans="1:10">
      <c r="A115" s="441" t="s">
        <v>0</v>
      </c>
      <c r="B115" s="438">
        <f>SUM(B98:B114)</f>
        <v>10537</v>
      </c>
      <c r="C115" s="438">
        <f>SUM(C98:C114)</f>
        <v>1438</v>
      </c>
      <c r="D115" s="438">
        <f>SUM(B115:C115)</f>
        <v>11975</v>
      </c>
      <c r="E115" s="419"/>
      <c r="F115" s="444"/>
    </row>
    <row r="116" spans="1:10">
      <c r="A116" s="442" t="s">
        <v>1</v>
      </c>
      <c r="B116" s="443">
        <f>B115/D115</f>
        <v>0.87991649269311067</v>
      </c>
      <c r="C116" s="443">
        <f>C115/D115</f>
        <v>0.12008350730688935</v>
      </c>
      <c r="D116" s="419"/>
      <c r="F116" s="444"/>
    </row>
    <row r="117" spans="1:10">
      <c r="A117" s="455" t="s">
        <v>128</v>
      </c>
      <c r="B117" s="482">
        <v>71</v>
      </c>
      <c r="C117" s="483">
        <v>70</v>
      </c>
      <c r="D117" s="484"/>
      <c r="E117" s="477"/>
    </row>
    <row r="118" spans="1:10">
      <c r="A118" s="423"/>
      <c r="B118" s="485"/>
      <c r="C118" s="486"/>
      <c r="D118" s="484"/>
      <c r="E118" s="477"/>
    </row>
    <row r="119" spans="1:10" ht="15">
      <c r="A119" s="826" t="s">
        <v>149</v>
      </c>
      <c r="B119" s="826"/>
      <c r="C119" s="826"/>
      <c r="D119" s="826"/>
      <c r="E119" s="487"/>
      <c r="F119" s="487"/>
      <c r="G119" s="487"/>
      <c r="H119" s="487"/>
    </row>
    <row r="120" spans="1:10" ht="27">
      <c r="A120" s="488"/>
      <c r="B120" s="489" t="s">
        <v>64</v>
      </c>
      <c r="C120" s="490" t="s">
        <v>125</v>
      </c>
      <c r="D120" s="491" t="s">
        <v>67</v>
      </c>
      <c r="E120" s="492"/>
      <c r="F120" s="492"/>
      <c r="G120" s="492"/>
    </row>
    <row r="121" spans="1:10">
      <c r="A121" s="414" t="s">
        <v>27</v>
      </c>
      <c r="B121" s="415">
        <v>0</v>
      </c>
      <c r="C121" s="493">
        <v>5</v>
      </c>
      <c r="D121" s="421">
        <f>B121+C121</f>
        <v>5</v>
      </c>
      <c r="E121" s="415"/>
      <c r="F121" s="415"/>
      <c r="G121" s="415"/>
    </row>
    <row r="122" spans="1:10">
      <c r="A122" s="414" t="s">
        <v>28</v>
      </c>
      <c r="B122" s="415">
        <v>1</v>
      </c>
      <c r="C122" s="493">
        <v>0</v>
      </c>
      <c r="D122" s="421">
        <f t="shared" ref="D122:D138" si="8">B122+C122</f>
        <v>1</v>
      </c>
      <c r="E122" s="415"/>
      <c r="F122" s="415"/>
      <c r="G122" s="415"/>
    </row>
    <row r="123" spans="1:10">
      <c r="A123" s="414" t="s">
        <v>29</v>
      </c>
      <c r="B123" s="415">
        <v>0</v>
      </c>
      <c r="C123" s="493">
        <v>0</v>
      </c>
      <c r="D123" s="421">
        <f t="shared" si="8"/>
        <v>0</v>
      </c>
      <c r="E123" s="415"/>
      <c r="F123" s="415"/>
      <c r="G123" s="415"/>
    </row>
    <row r="124" spans="1:10">
      <c r="A124" s="414" t="s">
        <v>30</v>
      </c>
      <c r="B124" s="415">
        <v>0</v>
      </c>
      <c r="C124" s="493">
        <v>6</v>
      </c>
      <c r="D124" s="421">
        <f t="shared" si="8"/>
        <v>6</v>
      </c>
      <c r="E124" s="415"/>
      <c r="F124" s="415"/>
      <c r="G124" s="415"/>
    </row>
    <row r="125" spans="1:10">
      <c r="A125" s="414" t="s">
        <v>31</v>
      </c>
      <c r="B125" s="415">
        <v>1</v>
      </c>
      <c r="C125" s="493">
        <v>3</v>
      </c>
      <c r="D125" s="421">
        <f t="shared" si="8"/>
        <v>4</v>
      </c>
      <c r="E125" s="415"/>
      <c r="F125" s="415"/>
      <c r="G125" s="415"/>
    </row>
    <row r="126" spans="1:10">
      <c r="A126" s="414" t="s">
        <v>32</v>
      </c>
      <c r="B126" s="415">
        <v>1</v>
      </c>
      <c r="C126" s="493">
        <v>1</v>
      </c>
      <c r="D126" s="421">
        <f t="shared" si="8"/>
        <v>2</v>
      </c>
      <c r="E126" s="415"/>
      <c r="F126" s="415"/>
      <c r="G126" s="415"/>
    </row>
    <row r="127" spans="1:10">
      <c r="A127" s="414" t="s">
        <v>33</v>
      </c>
      <c r="B127" s="415">
        <v>1</v>
      </c>
      <c r="C127" s="493">
        <v>2</v>
      </c>
      <c r="D127" s="421">
        <f t="shared" si="8"/>
        <v>3</v>
      </c>
      <c r="E127" s="415"/>
      <c r="F127" s="415"/>
      <c r="G127" s="415"/>
    </row>
    <row r="128" spans="1:10">
      <c r="A128" s="414" t="s">
        <v>34</v>
      </c>
      <c r="B128" s="415">
        <v>0</v>
      </c>
      <c r="C128" s="493">
        <v>3</v>
      </c>
      <c r="D128" s="421">
        <f t="shared" si="8"/>
        <v>3</v>
      </c>
      <c r="E128" s="415"/>
      <c r="F128" s="415"/>
      <c r="G128" s="415"/>
    </row>
    <row r="129" spans="1:17">
      <c r="A129" s="414" t="s">
        <v>35</v>
      </c>
      <c r="B129" s="415">
        <v>1</v>
      </c>
      <c r="C129" s="493">
        <v>5</v>
      </c>
      <c r="D129" s="421">
        <f t="shared" si="8"/>
        <v>6</v>
      </c>
      <c r="E129" s="415"/>
      <c r="F129" s="415"/>
      <c r="G129" s="415"/>
    </row>
    <row r="130" spans="1:17">
      <c r="A130" s="414" t="s">
        <v>36</v>
      </c>
      <c r="B130" s="415">
        <v>0</v>
      </c>
      <c r="C130" s="493">
        <v>4</v>
      </c>
      <c r="D130" s="421">
        <f t="shared" si="8"/>
        <v>4</v>
      </c>
      <c r="E130" s="415"/>
      <c r="F130" s="415"/>
      <c r="G130" s="415"/>
    </row>
    <row r="131" spans="1:17">
      <c r="A131" s="414" t="s">
        <v>37</v>
      </c>
      <c r="B131" s="415">
        <v>0</v>
      </c>
      <c r="C131" s="493">
        <v>0</v>
      </c>
      <c r="D131" s="421">
        <f t="shared" si="8"/>
        <v>0</v>
      </c>
      <c r="E131" s="415"/>
      <c r="F131" s="415"/>
      <c r="G131" s="415"/>
    </row>
    <row r="132" spans="1:17">
      <c r="A132" s="414" t="s">
        <v>38</v>
      </c>
      <c r="B132" s="415">
        <v>0</v>
      </c>
      <c r="C132" s="493">
        <v>3</v>
      </c>
      <c r="D132" s="421">
        <f t="shared" si="8"/>
        <v>3</v>
      </c>
      <c r="E132" s="415"/>
      <c r="F132" s="415"/>
      <c r="G132" s="415"/>
    </row>
    <row r="133" spans="1:17">
      <c r="A133" s="414" t="s">
        <v>39</v>
      </c>
      <c r="B133" s="415">
        <v>2</v>
      </c>
      <c r="C133" s="493">
        <v>8</v>
      </c>
      <c r="D133" s="421">
        <f t="shared" si="8"/>
        <v>10</v>
      </c>
      <c r="E133" s="415"/>
      <c r="F133" s="415"/>
      <c r="G133" s="415"/>
    </row>
    <row r="134" spans="1:17">
      <c r="A134" s="414" t="s">
        <v>40</v>
      </c>
      <c r="B134" s="415">
        <v>1</v>
      </c>
      <c r="C134" s="493">
        <v>8</v>
      </c>
      <c r="D134" s="421">
        <f t="shared" si="8"/>
        <v>9</v>
      </c>
      <c r="E134" s="415"/>
      <c r="F134" s="415"/>
      <c r="G134" s="415"/>
    </row>
    <row r="135" spans="1:17">
      <c r="A135" s="414" t="s">
        <v>41</v>
      </c>
      <c r="B135" s="415">
        <v>1</v>
      </c>
      <c r="C135" s="493">
        <v>5</v>
      </c>
      <c r="D135" s="421">
        <f t="shared" si="8"/>
        <v>6</v>
      </c>
      <c r="E135" s="415"/>
      <c r="F135" s="415"/>
      <c r="G135" s="415"/>
    </row>
    <row r="136" spans="1:17">
      <c r="A136" s="414" t="s">
        <v>42</v>
      </c>
      <c r="B136" s="415">
        <v>0</v>
      </c>
      <c r="C136" s="494">
        <v>0</v>
      </c>
      <c r="D136" s="421">
        <f t="shared" si="8"/>
        <v>0</v>
      </c>
      <c r="E136" s="415"/>
      <c r="F136" s="415"/>
      <c r="G136" s="415"/>
    </row>
    <row r="137" spans="1:17">
      <c r="A137" s="414" t="s">
        <v>43</v>
      </c>
      <c r="B137" s="415">
        <v>1</v>
      </c>
      <c r="C137" s="494">
        <v>1</v>
      </c>
      <c r="D137" s="421">
        <f t="shared" si="8"/>
        <v>2</v>
      </c>
      <c r="E137" s="415"/>
      <c r="F137" s="415"/>
      <c r="G137" s="415"/>
    </row>
    <row r="138" spans="1:17">
      <c r="A138" s="420" t="s">
        <v>0</v>
      </c>
      <c r="B138" s="421">
        <f>SUM(B121:B137)</f>
        <v>10</v>
      </c>
      <c r="C138" s="421">
        <f t="shared" ref="C138" si="9">SUM(C121:C137)</f>
        <v>54</v>
      </c>
      <c r="D138" s="421">
        <f t="shared" si="8"/>
        <v>64</v>
      </c>
      <c r="E138" s="421"/>
      <c r="F138" s="421"/>
      <c r="G138" s="421"/>
      <c r="K138" s="419"/>
      <c r="L138" s="419"/>
      <c r="M138" s="419"/>
      <c r="N138" s="419"/>
      <c r="O138" s="419"/>
      <c r="P138" s="419"/>
      <c r="Q138" s="419"/>
    </row>
    <row r="139" spans="1:17">
      <c r="A139" s="414" t="s">
        <v>75</v>
      </c>
      <c r="B139" s="495">
        <f>B138/D138</f>
        <v>0.15625</v>
      </c>
      <c r="C139" s="495">
        <f>C138/D138</f>
        <v>0.84375</v>
      </c>
      <c r="D139" s="495"/>
      <c r="E139" s="495"/>
      <c r="F139" s="495"/>
      <c r="G139" s="495"/>
      <c r="H139" s="496"/>
      <c r="K139" s="419"/>
      <c r="L139" s="419"/>
      <c r="M139" s="419"/>
      <c r="N139" s="419"/>
      <c r="O139" s="419"/>
      <c r="P139" s="419"/>
      <c r="Q139" s="419"/>
    </row>
    <row r="140" spans="1:17">
      <c r="A140" s="423" t="s">
        <v>128</v>
      </c>
      <c r="B140" s="497">
        <v>10</v>
      </c>
      <c r="C140" s="497">
        <v>54</v>
      </c>
      <c r="D140" s="497"/>
      <c r="E140" s="497"/>
      <c r="F140" s="497"/>
      <c r="G140" s="497"/>
      <c r="H140" s="496"/>
      <c r="K140" s="419"/>
      <c r="L140" s="419"/>
      <c r="M140" s="419"/>
      <c r="N140" s="419"/>
      <c r="O140" s="419"/>
      <c r="P140" s="419"/>
      <c r="Q140" s="419"/>
    </row>
    <row r="141" spans="1:17">
      <c r="H141" s="498"/>
      <c r="I141" s="498"/>
      <c r="J141" s="498"/>
    </row>
    <row r="142" spans="1:17" ht="15">
      <c r="A142" s="824" t="s">
        <v>241</v>
      </c>
      <c r="B142" s="824"/>
      <c r="C142" s="824"/>
      <c r="D142" s="824"/>
      <c r="E142" s="445"/>
      <c r="F142" s="445"/>
      <c r="G142" s="445"/>
      <c r="H142" s="445"/>
      <c r="I142" s="445"/>
      <c r="J142" s="445"/>
      <c r="K142" s="445"/>
    </row>
    <row r="143" spans="1:17">
      <c r="A143" s="459"/>
      <c r="B143" s="506" t="s">
        <v>12</v>
      </c>
      <c r="C143" s="507" t="s">
        <v>11</v>
      </c>
      <c r="D143" s="508" t="s">
        <v>0</v>
      </c>
    </row>
    <row r="144" spans="1:17">
      <c r="A144" s="436" t="s">
        <v>27</v>
      </c>
      <c r="B144" s="419">
        <v>367</v>
      </c>
      <c r="C144" s="463">
        <v>36</v>
      </c>
      <c r="D144" s="438">
        <f>B144+C144</f>
        <v>403</v>
      </c>
    </row>
    <row r="145" spans="1:4">
      <c r="A145" s="436" t="s">
        <v>28</v>
      </c>
      <c r="B145" s="419">
        <v>44</v>
      </c>
      <c r="C145" s="463">
        <v>2</v>
      </c>
      <c r="D145" s="438">
        <f t="shared" ref="D145:D161" si="10">B145+C145</f>
        <v>46</v>
      </c>
    </row>
    <row r="146" spans="1:4">
      <c r="A146" s="436" t="s">
        <v>29</v>
      </c>
      <c r="B146" s="463">
        <v>0</v>
      </c>
      <c r="C146" s="463">
        <v>0</v>
      </c>
      <c r="D146" s="438">
        <f t="shared" si="10"/>
        <v>0</v>
      </c>
    </row>
    <row r="147" spans="1:4">
      <c r="A147" s="436" t="s">
        <v>30</v>
      </c>
      <c r="B147" s="419">
        <v>357</v>
      </c>
      <c r="C147" s="463">
        <v>45</v>
      </c>
      <c r="D147" s="438">
        <f t="shared" si="10"/>
        <v>402</v>
      </c>
    </row>
    <row r="148" spans="1:4">
      <c r="A148" s="436" t="s">
        <v>31</v>
      </c>
      <c r="B148" s="419">
        <v>62</v>
      </c>
      <c r="C148" s="463">
        <v>3</v>
      </c>
      <c r="D148" s="438">
        <f t="shared" si="10"/>
        <v>65</v>
      </c>
    </row>
    <row r="149" spans="1:4">
      <c r="A149" s="436" t="s">
        <v>32</v>
      </c>
      <c r="B149" s="419">
        <v>45</v>
      </c>
      <c r="C149" s="463">
        <v>8</v>
      </c>
      <c r="D149" s="438">
        <f t="shared" si="10"/>
        <v>53</v>
      </c>
    </row>
    <row r="150" spans="1:4">
      <c r="A150" s="436" t="s">
        <v>33</v>
      </c>
      <c r="B150" s="419">
        <v>79</v>
      </c>
      <c r="C150" s="463">
        <v>34</v>
      </c>
      <c r="D150" s="438">
        <f t="shared" si="10"/>
        <v>113</v>
      </c>
    </row>
    <row r="151" spans="1:4">
      <c r="A151" s="436" t="s">
        <v>34</v>
      </c>
      <c r="B151" s="419">
        <v>321</v>
      </c>
      <c r="C151" s="463">
        <v>46</v>
      </c>
      <c r="D151" s="438">
        <f t="shared" si="10"/>
        <v>367</v>
      </c>
    </row>
    <row r="152" spans="1:4">
      <c r="A152" s="436" t="s">
        <v>35</v>
      </c>
      <c r="B152" s="419">
        <v>146</v>
      </c>
      <c r="C152" s="463">
        <v>15</v>
      </c>
      <c r="D152" s="438">
        <f t="shared" si="10"/>
        <v>161</v>
      </c>
    </row>
    <row r="153" spans="1:4">
      <c r="A153" s="436" t="s">
        <v>36</v>
      </c>
      <c r="B153" s="419">
        <v>174</v>
      </c>
      <c r="C153" s="463">
        <v>22</v>
      </c>
      <c r="D153" s="438">
        <f t="shared" si="10"/>
        <v>196</v>
      </c>
    </row>
    <row r="154" spans="1:4">
      <c r="A154" s="436" t="s">
        <v>37</v>
      </c>
      <c r="B154" s="419">
        <v>0</v>
      </c>
      <c r="C154" s="419">
        <v>0</v>
      </c>
      <c r="D154" s="438">
        <f t="shared" si="10"/>
        <v>0</v>
      </c>
    </row>
    <row r="155" spans="1:4">
      <c r="A155" s="436" t="s">
        <v>38</v>
      </c>
      <c r="B155" s="419">
        <v>114</v>
      </c>
      <c r="C155" s="463">
        <v>6</v>
      </c>
      <c r="D155" s="438">
        <f t="shared" si="10"/>
        <v>120</v>
      </c>
    </row>
    <row r="156" spans="1:4">
      <c r="A156" s="436" t="s">
        <v>39</v>
      </c>
      <c r="B156" s="419">
        <v>587</v>
      </c>
      <c r="C156" s="463">
        <v>73</v>
      </c>
      <c r="D156" s="438">
        <f t="shared" si="10"/>
        <v>660</v>
      </c>
    </row>
    <row r="157" spans="1:4">
      <c r="A157" s="436" t="s">
        <v>40</v>
      </c>
      <c r="B157" s="419">
        <v>411</v>
      </c>
      <c r="C157" s="463">
        <v>95</v>
      </c>
      <c r="D157" s="438">
        <f t="shared" si="10"/>
        <v>506</v>
      </c>
    </row>
    <row r="158" spans="1:4">
      <c r="A158" s="436" t="s">
        <v>41</v>
      </c>
      <c r="B158" s="419">
        <v>238</v>
      </c>
      <c r="C158" s="463">
        <v>28</v>
      </c>
      <c r="D158" s="438">
        <f t="shared" si="10"/>
        <v>266</v>
      </c>
    </row>
    <row r="159" spans="1:4">
      <c r="A159" s="436" t="s">
        <v>42</v>
      </c>
      <c r="B159" s="419">
        <v>2</v>
      </c>
      <c r="C159" s="463">
        <v>1</v>
      </c>
      <c r="D159" s="438">
        <f t="shared" si="10"/>
        <v>3</v>
      </c>
    </row>
    <row r="160" spans="1:4">
      <c r="A160" s="436" t="s">
        <v>43</v>
      </c>
      <c r="B160" s="419">
        <v>86</v>
      </c>
      <c r="C160" s="463">
        <v>20</v>
      </c>
      <c r="D160" s="438">
        <f t="shared" si="10"/>
        <v>106</v>
      </c>
    </row>
    <row r="161" spans="1:13">
      <c r="A161" s="441" t="s">
        <v>0</v>
      </c>
      <c r="B161" s="438">
        <f>SUM(B144:B160)</f>
        <v>3033</v>
      </c>
      <c r="C161" s="438">
        <f>SUM(C144:C160)</f>
        <v>434</v>
      </c>
      <c r="D161" s="438">
        <f t="shared" si="10"/>
        <v>3467</v>
      </c>
      <c r="E161" s="419"/>
    </row>
    <row r="162" spans="1:13">
      <c r="A162" s="509" t="s">
        <v>1</v>
      </c>
      <c r="B162" s="453">
        <f>B161/D161</f>
        <v>0.87481972887222381</v>
      </c>
      <c r="C162" s="454">
        <f>C161/D161</f>
        <v>0.12518027112777619</v>
      </c>
    </row>
    <row r="163" spans="1:13" s="427" customFormat="1">
      <c r="A163" s="455" t="s">
        <v>128</v>
      </c>
      <c r="B163" s="510">
        <v>66</v>
      </c>
      <c r="C163" s="511">
        <v>63</v>
      </c>
    </row>
    <row r="164" spans="1:13" s="427" customFormat="1">
      <c r="A164" s="442"/>
      <c r="B164" s="510"/>
      <c r="C164" s="511"/>
    </row>
    <row r="165" spans="1:13" s="427" customFormat="1" ht="15">
      <c r="A165" s="819" t="s">
        <v>242</v>
      </c>
      <c r="B165" s="819"/>
      <c r="C165" s="819"/>
      <c r="D165" s="819"/>
      <c r="E165" s="819"/>
      <c r="F165" s="819"/>
      <c r="G165" s="819"/>
      <c r="H165" s="819"/>
      <c r="I165" s="819"/>
      <c r="J165" s="819"/>
      <c r="K165" s="819"/>
    </row>
    <row r="166" spans="1:13" ht="27">
      <c r="A166" s="459"/>
      <c r="B166" s="460" t="s">
        <v>154</v>
      </c>
      <c r="C166" s="460" t="s">
        <v>9</v>
      </c>
      <c r="D166" s="460" t="s">
        <v>59</v>
      </c>
      <c r="E166" s="460" t="s">
        <v>10</v>
      </c>
      <c r="F166" s="460" t="s">
        <v>80</v>
      </c>
      <c r="G166" s="460" t="s">
        <v>60</v>
      </c>
      <c r="H166" s="460" t="s">
        <v>78</v>
      </c>
      <c r="I166" s="460" t="s">
        <v>79</v>
      </c>
      <c r="J166" s="512" t="s">
        <v>81</v>
      </c>
      <c r="K166" s="513" t="s">
        <v>0</v>
      </c>
      <c r="M166" s="514"/>
    </row>
    <row r="167" spans="1:13">
      <c r="A167" s="436" t="s">
        <v>27</v>
      </c>
      <c r="B167" s="463">
        <v>0</v>
      </c>
      <c r="C167" s="419">
        <v>6</v>
      </c>
      <c r="D167" s="419">
        <v>72</v>
      </c>
      <c r="E167" s="419">
        <v>6</v>
      </c>
      <c r="F167" s="419">
        <v>0</v>
      </c>
      <c r="G167" s="419">
        <v>357</v>
      </c>
      <c r="H167" s="419">
        <v>3</v>
      </c>
      <c r="I167" s="419">
        <v>0</v>
      </c>
      <c r="J167" s="419">
        <v>17</v>
      </c>
      <c r="K167" s="438">
        <f t="shared" ref="K167:K184" si="11">SUM(B167:J167)</f>
        <v>461</v>
      </c>
      <c r="L167" s="436" t="s">
        <v>27</v>
      </c>
    </row>
    <row r="168" spans="1:13">
      <c r="A168" s="436" t="s">
        <v>28</v>
      </c>
      <c r="B168" s="463">
        <v>0</v>
      </c>
      <c r="C168" s="419">
        <v>0</v>
      </c>
      <c r="D168" s="419">
        <v>3</v>
      </c>
      <c r="E168" s="419">
        <v>0</v>
      </c>
      <c r="F168" s="419">
        <v>0</v>
      </c>
      <c r="G168" s="419">
        <v>43</v>
      </c>
      <c r="H168" s="419">
        <v>0</v>
      </c>
      <c r="I168" s="419">
        <v>0</v>
      </c>
      <c r="J168" s="419">
        <v>0</v>
      </c>
      <c r="K168" s="438">
        <f t="shared" si="11"/>
        <v>46</v>
      </c>
      <c r="L168" s="436" t="s">
        <v>28</v>
      </c>
    </row>
    <row r="169" spans="1:13">
      <c r="A169" s="436" t="s">
        <v>29</v>
      </c>
      <c r="B169" s="463">
        <v>0</v>
      </c>
      <c r="C169" s="419">
        <v>0</v>
      </c>
      <c r="D169" s="419">
        <v>0</v>
      </c>
      <c r="E169" s="419">
        <v>0</v>
      </c>
      <c r="F169" s="419">
        <v>0</v>
      </c>
      <c r="G169" s="419">
        <v>0</v>
      </c>
      <c r="H169" s="419">
        <v>0</v>
      </c>
      <c r="I169" s="419">
        <v>0</v>
      </c>
      <c r="J169" s="419">
        <v>0</v>
      </c>
      <c r="K169" s="438">
        <f t="shared" si="11"/>
        <v>0</v>
      </c>
      <c r="L169" s="436" t="s">
        <v>29</v>
      </c>
    </row>
    <row r="170" spans="1:13">
      <c r="A170" s="436" t="s">
        <v>30</v>
      </c>
      <c r="B170" s="463">
        <v>0</v>
      </c>
      <c r="C170" s="419">
        <v>12</v>
      </c>
      <c r="D170" s="419">
        <v>61</v>
      </c>
      <c r="E170" s="419">
        <v>49</v>
      </c>
      <c r="F170" s="419">
        <v>0</v>
      </c>
      <c r="G170" s="419">
        <v>279</v>
      </c>
      <c r="H170" s="419">
        <v>0</v>
      </c>
      <c r="I170" s="419">
        <v>0</v>
      </c>
      <c r="J170" s="419">
        <v>10</v>
      </c>
      <c r="K170" s="438">
        <f t="shared" si="11"/>
        <v>411</v>
      </c>
      <c r="L170" s="436" t="s">
        <v>30</v>
      </c>
    </row>
    <row r="171" spans="1:13">
      <c r="A171" s="436" t="s">
        <v>31</v>
      </c>
      <c r="B171" s="463">
        <v>0</v>
      </c>
      <c r="C171" s="419">
        <v>1</v>
      </c>
      <c r="D171" s="419">
        <v>20</v>
      </c>
      <c r="E171" s="419">
        <v>0</v>
      </c>
      <c r="F171" s="419">
        <v>0</v>
      </c>
      <c r="G171" s="419">
        <v>43</v>
      </c>
      <c r="H171" s="419">
        <v>0</v>
      </c>
      <c r="I171" s="419">
        <v>0</v>
      </c>
      <c r="J171" s="419">
        <v>1</v>
      </c>
      <c r="K171" s="438">
        <f t="shared" si="11"/>
        <v>65</v>
      </c>
      <c r="L171" s="436" t="s">
        <v>31</v>
      </c>
    </row>
    <row r="172" spans="1:13">
      <c r="A172" s="436" t="s">
        <v>32</v>
      </c>
      <c r="B172" s="463">
        <v>0</v>
      </c>
      <c r="C172" s="419">
        <v>0</v>
      </c>
      <c r="D172" s="419">
        <v>3</v>
      </c>
      <c r="E172" s="419">
        <v>0</v>
      </c>
      <c r="F172" s="419">
        <v>0</v>
      </c>
      <c r="G172" s="419">
        <v>49</v>
      </c>
      <c r="H172" s="419">
        <v>1</v>
      </c>
      <c r="I172" s="419">
        <v>0</v>
      </c>
      <c r="J172" s="419">
        <v>0</v>
      </c>
      <c r="K172" s="438">
        <f t="shared" si="11"/>
        <v>53</v>
      </c>
      <c r="L172" s="436" t="s">
        <v>32</v>
      </c>
    </row>
    <row r="173" spans="1:13">
      <c r="A173" s="436" t="s">
        <v>33</v>
      </c>
      <c r="B173" s="463">
        <v>1</v>
      </c>
      <c r="C173" s="419">
        <v>3</v>
      </c>
      <c r="D173" s="419">
        <v>15</v>
      </c>
      <c r="E173" s="419">
        <v>1</v>
      </c>
      <c r="F173" s="419">
        <v>0</v>
      </c>
      <c r="G173" s="419">
        <v>93</v>
      </c>
      <c r="H173" s="419">
        <v>0</v>
      </c>
      <c r="I173" s="419">
        <v>0</v>
      </c>
      <c r="J173" s="419">
        <v>0</v>
      </c>
      <c r="K173" s="438">
        <f t="shared" si="11"/>
        <v>113</v>
      </c>
      <c r="L173" s="436" t="s">
        <v>33</v>
      </c>
    </row>
    <row r="174" spans="1:13">
      <c r="A174" s="436" t="s">
        <v>34</v>
      </c>
      <c r="B174" s="463">
        <v>2</v>
      </c>
      <c r="C174" s="419">
        <v>24</v>
      </c>
      <c r="D174" s="419">
        <v>80</v>
      </c>
      <c r="E174" s="419">
        <v>9</v>
      </c>
      <c r="F174" s="419">
        <v>0</v>
      </c>
      <c r="G174" s="419">
        <v>246</v>
      </c>
      <c r="H174" s="419">
        <v>6</v>
      </c>
      <c r="I174" s="419">
        <v>0</v>
      </c>
      <c r="J174" s="419">
        <v>8</v>
      </c>
      <c r="K174" s="438">
        <f t="shared" si="11"/>
        <v>375</v>
      </c>
      <c r="L174" s="436" t="s">
        <v>34</v>
      </c>
    </row>
    <row r="175" spans="1:13">
      <c r="A175" s="436" t="s">
        <v>35</v>
      </c>
      <c r="B175" s="463">
        <v>0</v>
      </c>
      <c r="C175" s="419">
        <v>0</v>
      </c>
      <c r="D175" s="419">
        <v>25</v>
      </c>
      <c r="E175" s="419">
        <v>2</v>
      </c>
      <c r="F175" s="419">
        <v>0</v>
      </c>
      <c r="G175" s="419">
        <v>133</v>
      </c>
      <c r="H175" s="419">
        <v>0</v>
      </c>
      <c r="I175" s="419">
        <v>0</v>
      </c>
      <c r="J175" s="419">
        <v>0</v>
      </c>
      <c r="K175" s="438">
        <f t="shared" si="11"/>
        <v>160</v>
      </c>
      <c r="L175" s="436" t="s">
        <v>35</v>
      </c>
    </row>
    <row r="176" spans="1:13">
      <c r="A176" s="436" t="s">
        <v>36</v>
      </c>
      <c r="B176" s="463">
        <v>1</v>
      </c>
      <c r="C176" s="419">
        <v>9</v>
      </c>
      <c r="D176" s="419">
        <v>18</v>
      </c>
      <c r="E176" s="419">
        <v>3</v>
      </c>
      <c r="F176" s="419">
        <v>0</v>
      </c>
      <c r="G176" s="419">
        <v>162</v>
      </c>
      <c r="H176" s="419">
        <v>1</v>
      </c>
      <c r="I176" s="419">
        <v>1</v>
      </c>
      <c r="J176" s="419">
        <v>1</v>
      </c>
      <c r="K176" s="438">
        <f t="shared" si="11"/>
        <v>196</v>
      </c>
      <c r="L176" s="436" t="s">
        <v>36</v>
      </c>
    </row>
    <row r="177" spans="1:12">
      <c r="A177" s="436" t="s">
        <v>37</v>
      </c>
      <c r="B177" s="463">
        <v>0</v>
      </c>
      <c r="C177" s="419">
        <v>0</v>
      </c>
      <c r="D177" s="419">
        <v>0</v>
      </c>
      <c r="E177" s="419">
        <v>0</v>
      </c>
      <c r="F177" s="419">
        <v>0</v>
      </c>
      <c r="G177" s="419">
        <v>0</v>
      </c>
      <c r="H177" s="419">
        <v>0</v>
      </c>
      <c r="I177" s="419">
        <v>0</v>
      </c>
      <c r="J177" s="419">
        <v>0</v>
      </c>
      <c r="K177" s="438">
        <f t="shared" si="11"/>
        <v>0</v>
      </c>
      <c r="L177" s="436" t="s">
        <v>37</v>
      </c>
    </row>
    <row r="178" spans="1:12">
      <c r="A178" s="436" t="s">
        <v>38</v>
      </c>
      <c r="B178" s="463">
        <v>1</v>
      </c>
      <c r="C178" s="419">
        <v>4</v>
      </c>
      <c r="D178" s="419">
        <v>12</v>
      </c>
      <c r="E178" s="419">
        <v>2</v>
      </c>
      <c r="F178" s="419">
        <v>0</v>
      </c>
      <c r="G178" s="419">
        <v>97</v>
      </c>
      <c r="H178" s="419">
        <v>0</v>
      </c>
      <c r="I178" s="419">
        <v>0</v>
      </c>
      <c r="J178" s="419">
        <v>4</v>
      </c>
      <c r="K178" s="438">
        <f t="shared" si="11"/>
        <v>120</v>
      </c>
      <c r="L178" s="436" t="s">
        <v>38</v>
      </c>
    </row>
    <row r="179" spans="1:12">
      <c r="A179" s="436" t="s">
        <v>39</v>
      </c>
      <c r="B179" s="463">
        <v>1</v>
      </c>
      <c r="C179" s="419">
        <v>14</v>
      </c>
      <c r="D179" s="419">
        <v>57</v>
      </c>
      <c r="E179" s="419">
        <v>5</v>
      </c>
      <c r="F179" s="419">
        <v>0</v>
      </c>
      <c r="G179" s="419">
        <v>561</v>
      </c>
      <c r="H179" s="419">
        <v>5</v>
      </c>
      <c r="I179" s="419">
        <v>0</v>
      </c>
      <c r="J179" s="419">
        <v>14</v>
      </c>
      <c r="K179" s="438">
        <f t="shared" si="11"/>
        <v>657</v>
      </c>
      <c r="L179" s="436" t="s">
        <v>39</v>
      </c>
    </row>
    <row r="180" spans="1:12">
      <c r="A180" s="436" t="s">
        <v>40</v>
      </c>
      <c r="B180" s="463">
        <v>1</v>
      </c>
      <c r="C180" s="419">
        <v>23</v>
      </c>
      <c r="D180" s="419">
        <v>57</v>
      </c>
      <c r="E180" s="419">
        <v>95</v>
      </c>
      <c r="F180" s="419">
        <v>0</v>
      </c>
      <c r="G180" s="419">
        <v>305</v>
      </c>
      <c r="H180" s="419">
        <v>10</v>
      </c>
      <c r="I180" s="419">
        <v>1</v>
      </c>
      <c r="J180" s="419">
        <v>14</v>
      </c>
      <c r="K180" s="438">
        <f t="shared" si="11"/>
        <v>506</v>
      </c>
      <c r="L180" s="436" t="s">
        <v>40</v>
      </c>
    </row>
    <row r="181" spans="1:12">
      <c r="A181" s="436" t="s">
        <v>41</v>
      </c>
      <c r="B181" s="463">
        <v>0</v>
      </c>
      <c r="C181" s="419">
        <v>8</v>
      </c>
      <c r="D181" s="419">
        <v>23</v>
      </c>
      <c r="E181" s="419">
        <v>0</v>
      </c>
      <c r="F181" s="419">
        <v>1</v>
      </c>
      <c r="G181" s="419">
        <v>219</v>
      </c>
      <c r="H181" s="419">
        <v>3</v>
      </c>
      <c r="I181" s="419">
        <v>0</v>
      </c>
      <c r="J181" s="419">
        <v>12</v>
      </c>
      <c r="K181" s="438">
        <f t="shared" si="11"/>
        <v>266</v>
      </c>
      <c r="L181" s="436" t="s">
        <v>41</v>
      </c>
    </row>
    <row r="182" spans="1:12">
      <c r="A182" s="436" t="s">
        <v>42</v>
      </c>
      <c r="B182" s="463">
        <v>0</v>
      </c>
      <c r="C182" s="419">
        <v>0</v>
      </c>
      <c r="D182" s="419">
        <v>1</v>
      </c>
      <c r="E182" s="419">
        <v>0</v>
      </c>
      <c r="F182" s="419">
        <v>0</v>
      </c>
      <c r="G182" s="419">
        <v>25</v>
      </c>
      <c r="H182" s="419">
        <v>0</v>
      </c>
      <c r="I182" s="419">
        <v>0</v>
      </c>
      <c r="J182" s="419">
        <v>0</v>
      </c>
      <c r="K182" s="438">
        <f t="shared" si="11"/>
        <v>26</v>
      </c>
      <c r="L182" s="436" t="s">
        <v>42</v>
      </c>
    </row>
    <row r="183" spans="1:12">
      <c r="A183" s="436" t="s">
        <v>43</v>
      </c>
      <c r="B183" s="463">
        <v>0</v>
      </c>
      <c r="C183" s="419">
        <v>0</v>
      </c>
      <c r="D183" s="419">
        <v>22</v>
      </c>
      <c r="E183" s="419">
        <v>1</v>
      </c>
      <c r="F183" s="419">
        <v>0</v>
      </c>
      <c r="G183" s="419">
        <v>59</v>
      </c>
      <c r="H183" s="419">
        <v>1</v>
      </c>
      <c r="I183" s="419">
        <v>0</v>
      </c>
      <c r="J183" s="419">
        <v>23</v>
      </c>
      <c r="K183" s="438">
        <f t="shared" si="11"/>
        <v>106</v>
      </c>
      <c r="L183" s="436" t="s">
        <v>43</v>
      </c>
    </row>
    <row r="184" spans="1:12">
      <c r="A184" s="441" t="s">
        <v>0</v>
      </c>
      <c r="B184" s="438">
        <f t="shared" ref="B184:F184" si="12">SUM(B167:B183)</f>
        <v>7</v>
      </c>
      <c r="C184" s="438">
        <f t="shared" si="12"/>
        <v>104</v>
      </c>
      <c r="D184" s="438">
        <f t="shared" si="12"/>
        <v>469</v>
      </c>
      <c r="E184" s="438">
        <f t="shared" si="12"/>
        <v>173</v>
      </c>
      <c r="F184" s="438">
        <f t="shared" si="12"/>
        <v>1</v>
      </c>
      <c r="G184" s="438">
        <f>SUM(G167:G183)</f>
        <v>2671</v>
      </c>
      <c r="H184" s="438">
        <f>SUM(H167:H183)</f>
        <v>30</v>
      </c>
      <c r="I184" s="438">
        <f t="shared" ref="I184:J184" si="13">SUM(I167:I183)</f>
        <v>2</v>
      </c>
      <c r="J184" s="438">
        <f t="shared" si="13"/>
        <v>104</v>
      </c>
      <c r="K184" s="438">
        <f t="shared" si="11"/>
        <v>3561</v>
      </c>
      <c r="L184" s="411" t="s">
        <v>0</v>
      </c>
    </row>
    <row r="185" spans="1:12">
      <c r="A185" s="509" t="s">
        <v>1</v>
      </c>
      <c r="B185" s="515">
        <f>B184/K184</f>
        <v>1.9657399606852009E-3</v>
      </c>
      <c r="C185" s="516">
        <f>C184/K184</f>
        <v>2.9205279415894413E-2</v>
      </c>
      <c r="D185" s="516">
        <f>D184/K184</f>
        <v>0.13170457736590846</v>
      </c>
      <c r="E185" s="516">
        <f>E184/K184</f>
        <v>4.8581859028362817E-2</v>
      </c>
      <c r="F185" s="517">
        <f>F184/K184</f>
        <v>2.8081999438360012E-4</v>
      </c>
      <c r="G185" s="516">
        <f>G184/K184</f>
        <v>0.75007020499859589</v>
      </c>
      <c r="H185" s="516">
        <f>H184/K184</f>
        <v>8.4245998315080027E-3</v>
      </c>
      <c r="I185" s="517">
        <f>I184/K184</f>
        <v>5.6163998876720023E-4</v>
      </c>
      <c r="J185" s="517"/>
      <c r="K185" s="419"/>
      <c r="L185" s="518" t="s">
        <v>1</v>
      </c>
    </row>
    <row r="186" spans="1:12" s="427" customFormat="1">
      <c r="A186" s="455" t="s">
        <v>128</v>
      </c>
      <c r="B186" s="519">
        <v>51</v>
      </c>
      <c r="C186" s="520">
        <v>55</v>
      </c>
      <c r="D186" s="520">
        <v>63</v>
      </c>
      <c r="E186" s="520">
        <v>54</v>
      </c>
      <c r="F186" s="520">
        <v>52</v>
      </c>
      <c r="G186" s="520">
        <v>64</v>
      </c>
      <c r="H186" s="520">
        <v>53</v>
      </c>
      <c r="I186" s="520">
        <v>51</v>
      </c>
      <c r="J186" s="520">
        <v>54</v>
      </c>
    </row>
    <row r="187" spans="1:12" s="427" customFormat="1">
      <c r="A187" s="521"/>
      <c r="B187" s="522"/>
      <c r="C187" s="429"/>
      <c r="D187" s="429"/>
      <c r="E187" s="429"/>
      <c r="F187" s="429"/>
      <c r="G187" s="429"/>
      <c r="H187" s="419"/>
      <c r="I187" s="419"/>
      <c r="J187" s="478"/>
    </row>
    <row r="188" spans="1:12" ht="18.75" customHeight="1">
      <c r="A188" s="818" t="s">
        <v>239</v>
      </c>
      <c r="B188" s="818"/>
      <c r="C188" s="818"/>
      <c r="D188" s="523"/>
    </row>
    <row r="189" spans="1:12" ht="35.1" customHeight="1">
      <c r="A189" s="524"/>
      <c r="B189" s="525" t="s">
        <v>228</v>
      </c>
      <c r="C189" s="460" t="s">
        <v>114</v>
      </c>
      <c r="D189" s="523"/>
    </row>
    <row r="190" spans="1:12">
      <c r="A190" s="436" t="s">
        <v>27</v>
      </c>
      <c r="B190" s="419">
        <v>4</v>
      </c>
      <c r="C190" s="463">
        <v>42</v>
      </c>
      <c r="D190" s="526"/>
    </row>
    <row r="191" spans="1:12">
      <c r="A191" s="436" t="s">
        <v>28</v>
      </c>
      <c r="B191" s="419">
        <v>1</v>
      </c>
      <c r="C191" s="463">
        <v>20</v>
      </c>
      <c r="D191" s="526"/>
    </row>
    <row r="192" spans="1:12">
      <c r="A192" s="436" t="s">
        <v>29</v>
      </c>
      <c r="B192" s="419">
        <v>0</v>
      </c>
      <c r="C192" s="463">
        <v>0</v>
      </c>
      <c r="D192" s="526"/>
    </row>
    <row r="193" spans="1:4">
      <c r="A193" s="436" t="s">
        <v>30</v>
      </c>
      <c r="B193" s="419">
        <v>5</v>
      </c>
      <c r="C193" s="463">
        <v>80</v>
      </c>
      <c r="D193" s="526"/>
    </row>
    <row r="194" spans="1:4">
      <c r="A194" s="436" t="s">
        <v>31</v>
      </c>
      <c r="B194" s="419">
        <v>3</v>
      </c>
      <c r="C194" s="463">
        <v>21</v>
      </c>
      <c r="D194" s="526"/>
    </row>
    <row r="195" spans="1:4">
      <c r="A195" s="436" t="s">
        <v>32</v>
      </c>
      <c r="B195" s="419">
        <v>0</v>
      </c>
      <c r="C195" s="463">
        <v>0</v>
      </c>
      <c r="D195" s="526"/>
    </row>
    <row r="196" spans="1:4">
      <c r="A196" s="436" t="s">
        <v>33</v>
      </c>
      <c r="B196" s="419">
        <v>2</v>
      </c>
      <c r="C196" s="463">
        <v>6</v>
      </c>
      <c r="D196" s="526"/>
    </row>
    <row r="197" spans="1:4">
      <c r="A197" s="436" t="s">
        <v>34</v>
      </c>
      <c r="B197" s="419">
        <v>1</v>
      </c>
      <c r="C197" s="463">
        <v>22</v>
      </c>
      <c r="D197" s="526"/>
    </row>
    <row r="198" spans="1:4">
      <c r="A198" s="436" t="s">
        <v>35</v>
      </c>
      <c r="B198" s="419">
        <v>5</v>
      </c>
      <c r="C198" s="463">
        <v>34</v>
      </c>
      <c r="D198" s="526"/>
    </row>
    <row r="199" spans="1:4">
      <c r="A199" s="436" t="s">
        <v>36</v>
      </c>
      <c r="B199" s="419">
        <v>4</v>
      </c>
      <c r="C199" s="463">
        <v>49</v>
      </c>
      <c r="D199" s="526"/>
    </row>
    <row r="200" spans="1:4">
      <c r="A200" s="436" t="s">
        <v>37</v>
      </c>
      <c r="B200" s="419">
        <v>0</v>
      </c>
      <c r="C200" s="463">
        <v>0</v>
      </c>
      <c r="D200" s="526"/>
    </row>
    <row r="201" spans="1:4">
      <c r="A201" s="436" t="s">
        <v>38</v>
      </c>
      <c r="B201" s="419">
        <v>2</v>
      </c>
      <c r="C201" s="463">
        <v>12</v>
      </c>
      <c r="D201" s="526"/>
    </row>
    <row r="202" spans="1:4">
      <c r="A202" s="436" t="s">
        <v>39</v>
      </c>
      <c r="B202" s="419">
        <v>9</v>
      </c>
      <c r="C202" s="463">
        <v>48</v>
      </c>
      <c r="D202" s="526"/>
    </row>
    <row r="203" spans="1:4">
      <c r="A203" s="436" t="s">
        <v>40</v>
      </c>
      <c r="B203" s="419">
        <v>7</v>
      </c>
      <c r="C203" s="463">
        <v>100</v>
      </c>
      <c r="D203" s="526"/>
    </row>
    <row r="204" spans="1:4">
      <c r="A204" s="436" t="s">
        <v>41</v>
      </c>
      <c r="B204" s="419">
        <v>4</v>
      </c>
      <c r="C204" s="463">
        <v>33</v>
      </c>
      <c r="D204" s="526"/>
    </row>
    <row r="205" spans="1:4">
      <c r="A205" s="436" t="s">
        <v>42</v>
      </c>
      <c r="B205" s="419">
        <v>0</v>
      </c>
      <c r="C205" s="463">
        <v>0</v>
      </c>
      <c r="D205" s="526"/>
    </row>
    <row r="206" spans="1:4">
      <c r="A206" s="436" t="s">
        <v>43</v>
      </c>
      <c r="B206" s="419">
        <v>2</v>
      </c>
      <c r="C206" s="463">
        <v>7</v>
      </c>
      <c r="D206" s="526"/>
    </row>
    <row r="207" spans="1:4">
      <c r="A207" s="441" t="s">
        <v>0</v>
      </c>
      <c r="B207" s="438">
        <f>SUM(B190:B206)</f>
        <v>49</v>
      </c>
      <c r="C207" s="438">
        <f>SUM(C190:C206)</f>
        <v>474</v>
      </c>
      <c r="D207" s="526"/>
    </row>
  </sheetData>
  <mergeCells count="15">
    <mergeCell ref="A50:H50"/>
    <mergeCell ref="A1:K1"/>
    <mergeCell ref="A188:C188"/>
    <mergeCell ref="A3:C3"/>
    <mergeCell ref="B28:C28"/>
    <mergeCell ref="D28:E28"/>
    <mergeCell ref="B27:E27"/>
    <mergeCell ref="F28:F29"/>
    <mergeCell ref="A73:K73"/>
    <mergeCell ref="A96:D96"/>
    <mergeCell ref="A26:F26"/>
    <mergeCell ref="B4:C4"/>
    <mergeCell ref="A119:D119"/>
    <mergeCell ref="A142:D142"/>
    <mergeCell ref="A165:K165"/>
  </mergeCells>
  <phoneticPr fontId="1" type="noConversion"/>
  <printOptions gridLines="1"/>
  <pageMargins left="0.75" right="0.75" top="1" bottom="1" header="0.5" footer="0.5"/>
  <pageSetup scale="70" orientation="landscape" r:id="rId1"/>
  <headerFooter alignWithMargins="0">
    <oddHeader>&amp;C&amp;"Arial,Bold"&amp;11&amp;Z&amp;F&amp;R&amp;"Arial Black,Regular"&amp;A</oddHeader>
    <oddFooter>&amp;C&amp;"Arial,Bold"&amp;UPage &amp;P of &amp;N&amp;R&amp;"Arial,Bold"&amp;U&amp;D</oddFooter>
  </headerFooter>
  <rowBreaks count="4" manualBreakCount="4">
    <brk id="49" max="10" man="1"/>
    <brk id="95" max="10" man="1"/>
    <brk id="141" max="10" man="1"/>
    <brk id="18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:Q204"/>
  <sheetViews>
    <sheetView zoomScaleNormal="100" workbookViewId="0">
      <pane ySplit="1" topLeftCell="A2" activePane="bottomLeft" state="frozen"/>
      <selection pane="bottomLeft" activeCell="A2" sqref="A2:E2"/>
    </sheetView>
  </sheetViews>
  <sheetFormatPr defaultRowHeight="12.75"/>
  <cols>
    <col min="1" max="1" width="27.7109375" style="307" customWidth="1"/>
    <col min="2" max="2" width="15" style="307" customWidth="1"/>
    <col min="3" max="3" width="12.28515625" style="307" customWidth="1"/>
    <col min="4" max="4" width="13.42578125" style="307" customWidth="1"/>
    <col min="5" max="5" width="11.28515625" style="307" customWidth="1"/>
    <col min="6" max="6" width="12.85546875" style="307" customWidth="1"/>
    <col min="7" max="7" width="12.42578125" style="307" bestFit="1" customWidth="1"/>
    <col min="8" max="8" width="11.85546875" style="307" customWidth="1"/>
    <col min="9" max="9" width="9.140625" style="307"/>
    <col min="10" max="10" width="9.85546875" style="307" customWidth="1"/>
    <col min="11" max="11" width="9.140625" style="307"/>
    <col min="12" max="12" width="9.28515625" style="307" customWidth="1"/>
    <col min="13" max="16384" width="9.140625" style="307"/>
  </cols>
  <sheetData>
    <row r="1" spans="1:12" ht="15.75">
      <c r="A1" s="827" t="s">
        <v>20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</row>
    <row r="2" spans="1:12" ht="15.75">
      <c r="A2" s="827" t="s">
        <v>155</v>
      </c>
      <c r="B2" s="827"/>
      <c r="C2" s="827"/>
      <c r="D2" s="827"/>
      <c r="E2" s="827"/>
      <c r="F2" s="308"/>
      <c r="G2" s="308"/>
      <c r="H2" s="308"/>
      <c r="I2" s="308"/>
      <c r="J2" s="308"/>
      <c r="K2" s="308"/>
    </row>
    <row r="3" spans="1:12" ht="15.75">
      <c r="A3" s="309"/>
      <c r="B3" s="831" t="s">
        <v>93</v>
      </c>
      <c r="C3" s="831"/>
      <c r="D3" s="309"/>
      <c r="E3" s="309"/>
      <c r="F3" s="308"/>
      <c r="G3" s="308"/>
      <c r="H3" s="308"/>
      <c r="I3" s="308"/>
      <c r="J3" s="308"/>
      <c r="K3" s="308"/>
    </row>
    <row r="4" spans="1:12" ht="27">
      <c r="A4" s="310"/>
      <c r="B4" s="397" t="s">
        <v>124</v>
      </c>
      <c r="C4" s="397" t="s">
        <v>229</v>
      </c>
      <c r="D4" s="310"/>
      <c r="E4" s="310"/>
      <c r="F4" s="310"/>
      <c r="G4" s="308"/>
      <c r="H4" s="308"/>
      <c r="I4" s="308"/>
      <c r="J4" s="308"/>
      <c r="K4" s="308"/>
    </row>
    <row r="5" spans="1:12" ht="15.75">
      <c r="A5" s="311" t="s">
        <v>27</v>
      </c>
      <c r="B5" s="312">
        <v>130</v>
      </c>
      <c r="C5" s="312">
        <v>102</v>
      </c>
      <c r="D5" s="310"/>
      <c r="E5" s="310"/>
      <c r="F5" s="310"/>
      <c r="G5" s="308"/>
      <c r="H5" s="308"/>
      <c r="I5" s="308"/>
      <c r="J5" s="308"/>
      <c r="K5" s="308"/>
    </row>
    <row r="6" spans="1:12" ht="15.75">
      <c r="A6" s="311" t="s">
        <v>28</v>
      </c>
      <c r="B6" s="312">
        <v>0</v>
      </c>
      <c r="C6" s="312">
        <v>0</v>
      </c>
      <c r="D6" s="310"/>
      <c r="E6" s="310"/>
      <c r="F6" s="310"/>
      <c r="G6" s="308"/>
      <c r="H6" s="308"/>
      <c r="I6" s="308"/>
      <c r="J6" s="308"/>
      <c r="K6" s="308"/>
    </row>
    <row r="7" spans="1:12" ht="15.75">
      <c r="A7" s="311" t="s">
        <v>30</v>
      </c>
      <c r="B7" s="312">
        <v>56</v>
      </c>
      <c r="C7" s="312">
        <v>86</v>
      </c>
      <c r="D7" s="310"/>
      <c r="E7" s="310"/>
      <c r="F7" s="310"/>
      <c r="G7" s="308"/>
      <c r="H7" s="308"/>
      <c r="I7" s="308"/>
      <c r="J7" s="308"/>
      <c r="K7" s="308"/>
    </row>
    <row r="8" spans="1:12" ht="15.75">
      <c r="A8" s="311" t="s">
        <v>31</v>
      </c>
      <c r="B8" s="312">
        <v>10</v>
      </c>
      <c r="C8" s="312">
        <v>10</v>
      </c>
      <c r="D8" s="310"/>
      <c r="E8" s="310"/>
      <c r="F8" s="310"/>
      <c r="G8" s="308"/>
      <c r="H8" s="308"/>
      <c r="I8" s="308"/>
      <c r="J8" s="308"/>
      <c r="K8" s="308"/>
    </row>
    <row r="9" spans="1:12" ht="15.75">
      <c r="A9" s="311" t="s">
        <v>32</v>
      </c>
      <c r="B9" s="312">
        <v>3</v>
      </c>
      <c r="C9" s="312">
        <v>3</v>
      </c>
      <c r="D9" s="310"/>
      <c r="E9" s="310"/>
      <c r="F9" s="310"/>
      <c r="G9" s="308"/>
      <c r="H9" s="308"/>
      <c r="I9" s="308"/>
      <c r="J9" s="308"/>
      <c r="K9" s="308"/>
    </row>
    <row r="10" spans="1:12" ht="15.75">
      <c r="A10" s="311" t="s">
        <v>33</v>
      </c>
      <c r="B10" s="312">
        <v>0</v>
      </c>
      <c r="C10" s="312">
        <v>0</v>
      </c>
      <c r="D10" s="310"/>
      <c r="E10" s="310"/>
      <c r="F10" s="310"/>
      <c r="G10" s="308"/>
      <c r="H10" s="308"/>
      <c r="I10" s="308"/>
      <c r="J10" s="308"/>
      <c r="K10" s="308"/>
    </row>
    <row r="11" spans="1:12" ht="15.75">
      <c r="A11" s="311" t="s">
        <v>34</v>
      </c>
      <c r="B11" s="312">
        <v>12</v>
      </c>
      <c r="C11" s="312">
        <v>3</v>
      </c>
      <c r="D11" s="310"/>
      <c r="E11" s="310"/>
      <c r="F11" s="310"/>
      <c r="G11" s="308"/>
      <c r="H11" s="308"/>
      <c r="I11" s="308"/>
      <c r="J11" s="308"/>
      <c r="K11" s="308"/>
    </row>
    <row r="12" spans="1:12" ht="15.75">
      <c r="A12" s="311" t="s">
        <v>35</v>
      </c>
      <c r="B12" s="312">
        <v>0</v>
      </c>
      <c r="C12" s="312">
        <v>0</v>
      </c>
      <c r="D12" s="310"/>
      <c r="E12" s="310"/>
      <c r="F12" s="310"/>
      <c r="G12" s="308"/>
      <c r="H12" s="308"/>
      <c r="I12" s="308"/>
      <c r="J12" s="308"/>
      <c r="K12" s="308"/>
    </row>
    <row r="13" spans="1:12" ht="15.75">
      <c r="A13" s="311" t="s">
        <v>36</v>
      </c>
      <c r="B13" s="312">
        <v>7</v>
      </c>
      <c r="C13" s="312">
        <v>0</v>
      </c>
      <c r="D13" s="310"/>
      <c r="E13" s="310"/>
      <c r="F13" s="310"/>
      <c r="G13" s="308"/>
      <c r="H13" s="308"/>
      <c r="I13" s="308"/>
      <c r="J13" s="308"/>
      <c r="K13" s="308"/>
    </row>
    <row r="14" spans="1:12" ht="15.75">
      <c r="A14" s="311" t="s">
        <v>37</v>
      </c>
      <c r="B14" s="312">
        <v>0</v>
      </c>
      <c r="C14" s="312">
        <v>0</v>
      </c>
      <c r="D14" s="310"/>
      <c r="E14" s="310"/>
      <c r="F14" s="310"/>
      <c r="G14" s="308"/>
      <c r="H14" s="308"/>
      <c r="I14" s="308"/>
      <c r="J14" s="308"/>
      <c r="K14" s="308"/>
    </row>
    <row r="15" spans="1:12" ht="15.75">
      <c r="A15" s="311" t="s">
        <v>38</v>
      </c>
      <c r="B15" s="312">
        <v>31</v>
      </c>
      <c r="C15" s="312">
        <v>16</v>
      </c>
      <c r="D15" s="310"/>
      <c r="E15" s="310"/>
      <c r="F15" s="310"/>
      <c r="G15" s="308"/>
      <c r="H15" s="308"/>
      <c r="I15" s="308"/>
      <c r="J15" s="308"/>
      <c r="K15" s="308"/>
    </row>
    <row r="16" spans="1:12" ht="15.75">
      <c r="A16" s="311" t="s">
        <v>39</v>
      </c>
      <c r="B16" s="312">
        <v>2</v>
      </c>
      <c r="C16" s="312">
        <v>9</v>
      </c>
      <c r="D16" s="310"/>
      <c r="E16" s="310"/>
      <c r="F16" s="310"/>
      <c r="G16" s="308"/>
      <c r="H16" s="308"/>
      <c r="I16" s="308"/>
      <c r="J16" s="308"/>
      <c r="K16" s="308"/>
    </row>
    <row r="17" spans="1:11" ht="15.75">
      <c r="A17" s="311" t="s">
        <v>40</v>
      </c>
      <c r="B17" s="312">
        <v>13</v>
      </c>
      <c r="C17" s="312">
        <v>5</v>
      </c>
      <c r="D17" s="310"/>
      <c r="E17" s="310"/>
      <c r="F17" s="310"/>
      <c r="G17" s="308"/>
      <c r="H17" s="308"/>
      <c r="I17" s="308"/>
      <c r="J17" s="308"/>
      <c r="K17" s="308"/>
    </row>
    <row r="18" spans="1:11" ht="15.75">
      <c r="A18" s="311" t="s">
        <v>41</v>
      </c>
      <c r="B18" s="312">
        <v>83</v>
      </c>
      <c r="C18" s="312">
        <v>6</v>
      </c>
      <c r="D18" s="310"/>
      <c r="E18" s="310"/>
      <c r="F18" s="310"/>
      <c r="G18" s="308"/>
      <c r="H18" s="308"/>
      <c r="I18" s="308"/>
      <c r="J18" s="308"/>
      <c r="K18" s="308"/>
    </row>
    <row r="19" spans="1:11" ht="15.75">
      <c r="A19" s="311" t="s">
        <v>42</v>
      </c>
      <c r="B19" s="312">
        <v>0</v>
      </c>
      <c r="C19" s="312">
        <v>50</v>
      </c>
      <c r="D19" s="310"/>
      <c r="E19" s="310"/>
      <c r="F19" s="310"/>
      <c r="G19" s="308"/>
      <c r="H19" s="308"/>
      <c r="I19" s="308"/>
      <c r="J19" s="308"/>
      <c r="K19" s="308"/>
    </row>
    <row r="20" spans="1:11" ht="15.75">
      <c r="A20" s="311" t="s">
        <v>43</v>
      </c>
      <c r="B20" s="312">
        <v>0</v>
      </c>
      <c r="C20" s="312">
        <v>0</v>
      </c>
      <c r="D20" s="310"/>
      <c r="E20" s="310"/>
      <c r="F20" s="310"/>
      <c r="G20" s="308"/>
      <c r="H20" s="308"/>
      <c r="I20" s="308"/>
      <c r="J20" s="308"/>
      <c r="K20" s="308"/>
    </row>
    <row r="21" spans="1:11" ht="15.75">
      <c r="A21" s="313" t="s">
        <v>0</v>
      </c>
      <c r="B21" s="314">
        <f>SUM(B5:B20)</f>
        <v>347</v>
      </c>
      <c r="C21" s="314">
        <f>SUM(C5:C20)</f>
        <v>290</v>
      </c>
      <c r="D21" s="310"/>
      <c r="E21" s="310"/>
      <c r="F21" s="310"/>
      <c r="G21" s="308"/>
      <c r="H21" s="308"/>
      <c r="I21" s="308"/>
      <c r="J21" s="308"/>
      <c r="K21" s="308"/>
    </row>
    <row r="22" spans="1:11" ht="15.75">
      <c r="A22" s="315" t="s">
        <v>128</v>
      </c>
      <c r="B22" s="312">
        <v>29</v>
      </c>
      <c r="C22" s="316"/>
      <c r="D22" s="310"/>
      <c r="E22" s="310"/>
      <c r="F22" s="310"/>
      <c r="G22" s="308"/>
      <c r="H22" s="308"/>
      <c r="I22" s="308"/>
      <c r="J22" s="308"/>
      <c r="K22" s="308"/>
    </row>
    <row r="23" spans="1:11" s="318" customFormat="1">
      <c r="A23" s="317" t="s">
        <v>90</v>
      </c>
      <c r="B23" s="316"/>
      <c r="C23" s="316"/>
      <c r="D23" s="316"/>
      <c r="E23" s="316"/>
      <c r="F23" s="316"/>
    </row>
    <row r="24" spans="1:11" s="318" customFormat="1" ht="15.75">
      <c r="A24" s="832" t="s">
        <v>234</v>
      </c>
      <c r="B24" s="833"/>
      <c r="C24" s="833"/>
      <c r="D24" s="834"/>
      <c r="E24" s="316"/>
      <c r="F24" s="316"/>
    </row>
    <row r="25" spans="1:11" s="318" customFormat="1" ht="38.25">
      <c r="A25" s="317"/>
      <c r="B25" s="396" t="s">
        <v>235</v>
      </c>
      <c r="C25" s="396" t="s">
        <v>236</v>
      </c>
      <c r="D25" s="396" t="s">
        <v>237</v>
      </c>
      <c r="E25" s="316"/>
      <c r="F25" s="316"/>
    </row>
    <row r="26" spans="1:11" s="318" customFormat="1">
      <c r="A26" s="311" t="s">
        <v>27</v>
      </c>
      <c r="B26" s="312">
        <v>0</v>
      </c>
      <c r="C26" s="312">
        <v>1</v>
      </c>
      <c r="D26" s="312">
        <v>3</v>
      </c>
      <c r="E26" s="316"/>
      <c r="F26" s="316"/>
    </row>
    <row r="27" spans="1:11" s="318" customFormat="1">
      <c r="A27" s="311" t="s">
        <v>28</v>
      </c>
      <c r="B27" s="312">
        <v>0</v>
      </c>
      <c r="C27" s="312">
        <v>0</v>
      </c>
      <c r="D27" s="312"/>
      <c r="E27" s="316"/>
      <c r="F27" s="316"/>
    </row>
    <row r="28" spans="1:11" s="318" customFormat="1">
      <c r="A28" s="311" t="s">
        <v>30</v>
      </c>
      <c r="B28" s="312">
        <v>0</v>
      </c>
      <c r="C28" s="312">
        <v>0</v>
      </c>
      <c r="D28" s="312"/>
      <c r="E28" s="316"/>
      <c r="F28" s="316"/>
    </row>
    <row r="29" spans="1:11" s="318" customFormat="1">
      <c r="A29" s="311" t="s">
        <v>31</v>
      </c>
      <c r="B29" s="312">
        <v>0</v>
      </c>
      <c r="C29" s="312">
        <v>0</v>
      </c>
      <c r="D29" s="312"/>
      <c r="E29" s="316"/>
      <c r="F29" s="316"/>
    </row>
    <row r="30" spans="1:11" s="318" customFormat="1">
      <c r="A30" s="311" t="s">
        <v>32</v>
      </c>
      <c r="B30" s="312">
        <v>1</v>
      </c>
      <c r="C30" s="312">
        <v>0</v>
      </c>
      <c r="D30" s="312"/>
      <c r="E30" s="316"/>
      <c r="F30" s="316"/>
    </row>
    <row r="31" spans="1:11" s="318" customFormat="1">
      <c r="A31" s="311" t="s">
        <v>33</v>
      </c>
      <c r="B31" s="312">
        <v>0</v>
      </c>
      <c r="C31" s="312">
        <v>0</v>
      </c>
      <c r="D31" s="312"/>
      <c r="E31" s="316"/>
      <c r="F31" s="316"/>
    </row>
    <row r="32" spans="1:11" s="318" customFormat="1">
      <c r="A32" s="311" t="s">
        <v>34</v>
      </c>
      <c r="B32" s="312">
        <v>0</v>
      </c>
      <c r="C32" s="312">
        <v>0</v>
      </c>
      <c r="D32" s="312">
        <v>1</v>
      </c>
      <c r="E32" s="316"/>
      <c r="F32" s="316"/>
    </row>
    <row r="33" spans="1:11" s="318" customFormat="1">
      <c r="A33" s="311" t="s">
        <v>35</v>
      </c>
      <c r="B33" s="312">
        <v>0</v>
      </c>
      <c r="C33" s="312">
        <v>0</v>
      </c>
      <c r="D33" s="312"/>
      <c r="E33" s="316"/>
      <c r="F33" s="316"/>
    </row>
    <row r="34" spans="1:11" s="318" customFormat="1">
      <c r="A34" s="311" t="s">
        <v>36</v>
      </c>
      <c r="B34" s="312">
        <v>0</v>
      </c>
      <c r="C34" s="312">
        <v>0</v>
      </c>
      <c r="D34" s="312"/>
      <c r="E34" s="316"/>
      <c r="F34" s="316"/>
    </row>
    <row r="35" spans="1:11" s="318" customFormat="1">
      <c r="A35" s="311" t="s">
        <v>37</v>
      </c>
      <c r="B35" s="312">
        <v>0</v>
      </c>
      <c r="C35" s="312">
        <v>0</v>
      </c>
      <c r="D35" s="312"/>
      <c r="E35" s="316"/>
      <c r="F35" s="316"/>
    </row>
    <row r="36" spans="1:11" s="318" customFormat="1">
      <c r="A36" s="311" t="s">
        <v>38</v>
      </c>
      <c r="B36" s="312">
        <v>0</v>
      </c>
      <c r="C36" s="312">
        <v>1</v>
      </c>
      <c r="D36" s="312"/>
      <c r="E36" s="316"/>
      <c r="F36" s="316"/>
    </row>
    <row r="37" spans="1:11" s="318" customFormat="1">
      <c r="A37" s="311" t="s">
        <v>39</v>
      </c>
      <c r="B37" s="312">
        <v>0</v>
      </c>
      <c r="C37" s="312">
        <v>0</v>
      </c>
      <c r="D37" s="312">
        <v>1</v>
      </c>
      <c r="E37" s="316"/>
      <c r="F37" s="316"/>
    </row>
    <row r="38" spans="1:11" s="318" customFormat="1">
      <c r="A38" s="311" t="s">
        <v>40</v>
      </c>
      <c r="B38" s="312">
        <v>0</v>
      </c>
      <c r="C38" s="312">
        <v>0</v>
      </c>
      <c r="D38" s="312">
        <v>1</v>
      </c>
      <c r="E38" s="316"/>
      <c r="F38" s="316"/>
    </row>
    <row r="39" spans="1:11" s="318" customFormat="1">
      <c r="A39" s="311" t="s">
        <v>41</v>
      </c>
      <c r="B39" s="312">
        <v>0</v>
      </c>
      <c r="C39" s="312">
        <v>0</v>
      </c>
      <c r="D39" s="312">
        <v>2</v>
      </c>
      <c r="E39" s="316"/>
      <c r="F39" s="316"/>
    </row>
    <row r="40" spans="1:11" s="318" customFormat="1">
      <c r="A40" s="311" t="s">
        <v>42</v>
      </c>
      <c r="B40" s="312">
        <v>0</v>
      </c>
      <c r="C40" s="312">
        <v>0</v>
      </c>
      <c r="D40" s="312"/>
      <c r="E40" s="316"/>
      <c r="F40" s="316"/>
    </row>
    <row r="41" spans="1:11" s="318" customFormat="1">
      <c r="A41" s="311" t="s">
        <v>43</v>
      </c>
      <c r="B41" s="312">
        <v>0</v>
      </c>
      <c r="C41" s="312">
        <v>0</v>
      </c>
      <c r="D41" s="312"/>
      <c r="E41" s="316"/>
      <c r="F41" s="316"/>
    </row>
    <row r="42" spans="1:11" s="318" customFormat="1">
      <c r="A42" s="313" t="s">
        <v>0</v>
      </c>
      <c r="B42" s="314">
        <f>SUM(B26:B41)</f>
        <v>1</v>
      </c>
      <c r="C42" s="314">
        <f t="shared" ref="C42:D42" si="0">SUM(C26:C41)</f>
        <v>2</v>
      </c>
      <c r="D42" s="314">
        <f t="shared" si="0"/>
        <v>8</v>
      </c>
      <c r="E42" s="316"/>
      <c r="F42" s="316"/>
    </row>
    <row r="43" spans="1:11" s="318" customFormat="1">
      <c r="A43" s="317"/>
      <c r="B43" s="316"/>
      <c r="C43" s="316"/>
      <c r="D43" s="316"/>
      <c r="E43" s="316"/>
      <c r="F43" s="316"/>
    </row>
    <row r="44" spans="1:11" ht="15">
      <c r="A44" s="830" t="s">
        <v>240</v>
      </c>
      <c r="B44" s="830"/>
      <c r="C44" s="830"/>
      <c r="D44" s="830"/>
      <c r="E44" s="830"/>
      <c r="F44" s="830"/>
      <c r="G44" s="830"/>
      <c r="H44" s="830"/>
      <c r="I44" s="319"/>
      <c r="J44" s="319"/>
      <c r="K44" s="319"/>
    </row>
    <row r="45" spans="1:11">
      <c r="A45" s="320"/>
      <c r="B45" s="321" t="s">
        <v>62</v>
      </c>
      <c r="C45" s="322" t="s">
        <v>63</v>
      </c>
      <c r="D45" s="398" t="s">
        <v>0</v>
      </c>
      <c r="E45" s="402" t="s">
        <v>230</v>
      </c>
      <c r="F45" s="324" t="s">
        <v>231</v>
      </c>
      <c r="G45" s="325" t="s">
        <v>232</v>
      </c>
      <c r="H45" s="326" t="s">
        <v>0</v>
      </c>
    </row>
    <row r="46" spans="1:11">
      <c r="A46" s="311" t="s">
        <v>27</v>
      </c>
      <c r="B46" s="327">
        <v>203</v>
      </c>
      <c r="C46" s="328">
        <v>255</v>
      </c>
      <c r="D46" s="399">
        <f>SUM(B46:C46)</f>
        <v>458</v>
      </c>
      <c r="E46" s="403">
        <v>242</v>
      </c>
      <c r="F46" s="330">
        <v>11</v>
      </c>
      <c r="G46" s="330">
        <v>0</v>
      </c>
      <c r="H46" s="331">
        <f>SUM(E46:G46)</f>
        <v>253</v>
      </c>
    </row>
    <row r="47" spans="1:11">
      <c r="A47" s="311" t="s">
        <v>28</v>
      </c>
      <c r="B47" s="327">
        <v>1</v>
      </c>
      <c r="C47" s="328">
        <v>29</v>
      </c>
      <c r="D47" s="399">
        <f t="shared" ref="C47:D61" si="1">SUM(B47:C47)</f>
        <v>30</v>
      </c>
      <c r="E47" s="403">
        <v>0</v>
      </c>
      <c r="F47" s="330">
        <v>6</v>
      </c>
      <c r="G47" s="330">
        <v>0</v>
      </c>
      <c r="H47" s="331">
        <f t="shared" ref="H47:H62" si="2">SUM(E47:G47)</f>
        <v>6</v>
      </c>
    </row>
    <row r="48" spans="1:11">
      <c r="A48" s="311" t="s">
        <v>30</v>
      </c>
      <c r="B48" s="327">
        <v>81</v>
      </c>
      <c r="C48" s="328">
        <v>211</v>
      </c>
      <c r="D48" s="399">
        <f t="shared" si="1"/>
        <v>292</v>
      </c>
      <c r="E48" s="403">
        <v>83</v>
      </c>
      <c r="F48" s="330">
        <v>32</v>
      </c>
      <c r="G48" s="330">
        <v>0</v>
      </c>
      <c r="H48" s="331">
        <f t="shared" si="2"/>
        <v>115</v>
      </c>
    </row>
    <row r="49" spans="1:8">
      <c r="A49" s="311" t="s">
        <v>31</v>
      </c>
      <c r="B49" s="327">
        <v>5</v>
      </c>
      <c r="C49" s="328">
        <v>0</v>
      </c>
      <c r="D49" s="399">
        <f t="shared" si="1"/>
        <v>5</v>
      </c>
      <c r="E49" s="403"/>
      <c r="F49" s="330"/>
      <c r="G49" s="330">
        <v>5</v>
      </c>
      <c r="H49" s="331">
        <f t="shared" si="2"/>
        <v>5</v>
      </c>
    </row>
    <row r="50" spans="1:8">
      <c r="A50" s="311" t="s">
        <v>32</v>
      </c>
      <c r="B50" s="327">
        <v>61</v>
      </c>
      <c r="C50" s="328">
        <v>71</v>
      </c>
      <c r="D50" s="399">
        <f t="shared" si="1"/>
        <v>132</v>
      </c>
      <c r="E50" s="403">
        <v>50</v>
      </c>
      <c r="F50" s="330">
        <v>9</v>
      </c>
      <c r="G50" s="330">
        <v>0</v>
      </c>
      <c r="H50" s="331">
        <f t="shared" si="2"/>
        <v>59</v>
      </c>
    </row>
    <row r="51" spans="1:8">
      <c r="A51" s="311" t="s">
        <v>33</v>
      </c>
      <c r="B51" s="327">
        <v>2</v>
      </c>
      <c r="C51" s="328">
        <v>15</v>
      </c>
      <c r="D51" s="399">
        <f t="shared" si="1"/>
        <v>17</v>
      </c>
      <c r="E51" s="403"/>
      <c r="F51" s="330"/>
      <c r="G51" s="330">
        <v>4</v>
      </c>
      <c r="H51" s="331">
        <f t="shared" si="2"/>
        <v>4</v>
      </c>
    </row>
    <row r="52" spans="1:8">
      <c r="A52" s="311" t="s">
        <v>34</v>
      </c>
      <c r="B52" s="327">
        <v>119</v>
      </c>
      <c r="C52" s="328">
        <v>103</v>
      </c>
      <c r="D52" s="399">
        <f t="shared" si="1"/>
        <v>222</v>
      </c>
      <c r="E52" s="403">
        <v>49</v>
      </c>
      <c r="F52" s="330">
        <v>9</v>
      </c>
      <c r="G52" s="330">
        <v>0</v>
      </c>
      <c r="H52" s="331">
        <f t="shared" si="2"/>
        <v>58</v>
      </c>
    </row>
    <row r="53" spans="1:8">
      <c r="A53" s="311" t="s">
        <v>35</v>
      </c>
      <c r="B53" s="327">
        <v>32</v>
      </c>
      <c r="C53" s="328">
        <v>15</v>
      </c>
      <c r="D53" s="399">
        <f t="shared" si="1"/>
        <v>47</v>
      </c>
      <c r="E53" s="403">
        <v>19</v>
      </c>
      <c r="F53" s="330">
        <v>7</v>
      </c>
      <c r="G53" s="330">
        <v>0</v>
      </c>
      <c r="H53" s="331">
        <f t="shared" si="2"/>
        <v>26</v>
      </c>
    </row>
    <row r="54" spans="1:8">
      <c r="A54" s="311" t="s">
        <v>36</v>
      </c>
      <c r="B54" s="327">
        <v>56</v>
      </c>
      <c r="C54" s="328">
        <v>34</v>
      </c>
      <c r="D54" s="399">
        <f t="shared" si="1"/>
        <v>90</v>
      </c>
      <c r="E54" s="403">
        <v>0</v>
      </c>
      <c r="F54" s="330">
        <v>25</v>
      </c>
      <c r="G54" s="330">
        <v>0</v>
      </c>
      <c r="H54" s="331">
        <f t="shared" si="2"/>
        <v>25</v>
      </c>
    </row>
    <row r="55" spans="1:8">
      <c r="A55" s="311" t="s">
        <v>37</v>
      </c>
      <c r="B55" s="329">
        <v>0</v>
      </c>
      <c r="C55" s="329">
        <f t="shared" si="1"/>
        <v>0</v>
      </c>
      <c r="D55" s="399">
        <f t="shared" si="1"/>
        <v>0</v>
      </c>
      <c r="E55" s="403">
        <v>0</v>
      </c>
      <c r="F55" s="330">
        <v>0</v>
      </c>
      <c r="G55" s="330">
        <v>0</v>
      </c>
      <c r="H55" s="331">
        <f t="shared" si="2"/>
        <v>0</v>
      </c>
    </row>
    <row r="56" spans="1:8">
      <c r="A56" s="311" t="s">
        <v>38</v>
      </c>
      <c r="B56" s="327">
        <v>107</v>
      </c>
      <c r="C56" s="328">
        <v>67</v>
      </c>
      <c r="D56" s="399">
        <f t="shared" si="1"/>
        <v>174</v>
      </c>
      <c r="E56" s="403">
        <v>63</v>
      </c>
      <c r="F56" s="330">
        <v>20</v>
      </c>
      <c r="G56" s="330">
        <v>0</v>
      </c>
      <c r="H56" s="331">
        <f t="shared" si="2"/>
        <v>83</v>
      </c>
    </row>
    <row r="57" spans="1:8">
      <c r="A57" s="311" t="s">
        <v>39</v>
      </c>
      <c r="B57" s="327">
        <v>259</v>
      </c>
      <c r="C57" s="328">
        <v>29</v>
      </c>
      <c r="D57" s="399">
        <f t="shared" si="1"/>
        <v>288</v>
      </c>
      <c r="E57" s="403">
        <v>119</v>
      </c>
      <c r="F57" s="330">
        <v>31</v>
      </c>
      <c r="G57" s="330">
        <v>0</v>
      </c>
      <c r="H57" s="331">
        <f t="shared" si="2"/>
        <v>150</v>
      </c>
    </row>
    <row r="58" spans="1:8">
      <c r="A58" s="311" t="s">
        <v>40</v>
      </c>
      <c r="B58" s="327">
        <v>107</v>
      </c>
      <c r="C58" s="328">
        <v>124</v>
      </c>
      <c r="D58" s="399">
        <f t="shared" si="1"/>
        <v>231</v>
      </c>
      <c r="E58" s="403">
        <v>41</v>
      </c>
      <c r="F58" s="330">
        <v>22</v>
      </c>
      <c r="G58" s="330">
        <v>0</v>
      </c>
      <c r="H58" s="331">
        <f t="shared" si="2"/>
        <v>63</v>
      </c>
    </row>
    <row r="59" spans="1:8">
      <c r="A59" s="311" t="s">
        <v>41</v>
      </c>
      <c r="B59" s="327">
        <v>112</v>
      </c>
      <c r="C59" s="328">
        <v>86</v>
      </c>
      <c r="D59" s="399">
        <f t="shared" si="1"/>
        <v>198</v>
      </c>
      <c r="E59" s="403">
        <v>60</v>
      </c>
      <c r="F59" s="330">
        <v>25</v>
      </c>
      <c r="G59" s="330">
        <v>0</v>
      </c>
      <c r="H59" s="331">
        <f t="shared" si="2"/>
        <v>85</v>
      </c>
    </row>
    <row r="60" spans="1:8">
      <c r="A60" s="311" t="s">
        <v>42</v>
      </c>
      <c r="B60" s="327">
        <v>2</v>
      </c>
      <c r="C60" s="328">
        <v>66</v>
      </c>
      <c r="D60" s="399">
        <f t="shared" si="1"/>
        <v>68</v>
      </c>
      <c r="E60" s="403">
        <v>27</v>
      </c>
      <c r="F60" s="330">
        <v>0</v>
      </c>
      <c r="G60" s="330">
        <v>0</v>
      </c>
      <c r="H60" s="331">
        <f t="shared" si="2"/>
        <v>27</v>
      </c>
    </row>
    <row r="61" spans="1:8">
      <c r="A61" s="311" t="s">
        <v>43</v>
      </c>
      <c r="B61" s="327">
        <v>4</v>
      </c>
      <c r="C61" s="328">
        <v>30</v>
      </c>
      <c r="D61" s="399">
        <f t="shared" si="1"/>
        <v>34</v>
      </c>
      <c r="E61" s="403">
        <v>4</v>
      </c>
      <c r="F61" s="330">
        <v>5</v>
      </c>
      <c r="G61" s="330">
        <v>0</v>
      </c>
      <c r="H61" s="331">
        <f t="shared" si="2"/>
        <v>9</v>
      </c>
    </row>
    <row r="62" spans="1:8">
      <c r="A62" s="313" t="s">
        <v>0</v>
      </c>
      <c r="B62" s="329">
        <f>SUM(B46:B61)</f>
        <v>1151</v>
      </c>
      <c r="C62" s="329">
        <f>SUM(C46:C61)</f>
        <v>1135</v>
      </c>
      <c r="D62" s="399">
        <f>SUM(B62:C62)</f>
        <v>2286</v>
      </c>
      <c r="E62" s="404">
        <f t="shared" ref="E62:G62" si="3">SUM(E46:E61)</f>
        <v>757</v>
      </c>
      <c r="F62" s="329">
        <f t="shared" si="3"/>
        <v>202</v>
      </c>
      <c r="G62" s="329">
        <f t="shared" si="3"/>
        <v>9</v>
      </c>
      <c r="H62" s="331">
        <f t="shared" si="2"/>
        <v>968</v>
      </c>
    </row>
    <row r="63" spans="1:8">
      <c r="A63" s="315" t="s">
        <v>1</v>
      </c>
      <c r="B63" s="332">
        <f>B62/D62</f>
        <v>0.50349956255468065</v>
      </c>
      <c r="C63" s="332">
        <f>C62/D62</f>
        <v>0.49650043744531935</v>
      </c>
      <c r="D63" s="400"/>
      <c r="E63" s="405">
        <f>E62/H62</f>
        <v>0.78202479338842978</v>
      </c>
      <c r="F63" s="334">
        <f>F62/H62</f>
        <v>0.20867768595041322</v>
      </c>
      <c r="G63" s="334">
        <f>G62/H62</f>
        <v>9.2975206611570251E-3</v>
      </c>
    </row>
    <row r="64" spans="1:8">
      <c r="A64" s="315" t="s">
        <v>128</v>
      </c>
      <c r="B64" s="335">
        <v>39</v>
      </c>
      <c r="C64" s="336">
        <v>36</v>
      </c>
      <c r="D64" s="401"/>
      <c r="E64" s="403">
        <v>32</v>
      </c>
      <c r="F64" s="331">
        <v>32</v>
      </c>
      <c r="G64" s="330">
        <v>19</v>
      </c>
    </row>
    <row r="65" spans="1:13">
      <c r="A65" s="315"/>
      <c r="B65" s="335"/>
      <c r="C65" s="336"/>
      <c r="D65" s="337"/>
      <c r="E65" s="327"/>
      <c r="F65" s="331"/>
      <c r="G65" s="330"/>
    </row>
    <row r="66" spans="1:13" ht="15">
      <c r="A66" s="829" t="s">
        <v>227</v>
      </c>
      <c r="B66" s="829"/>
      <c r="C66" s="829"/>
      <c r="D66" s="829"/>
      <c r="E66" s="829"/>
      <c r="F66" s="829"/>
      <c r="G66" s="829"/>
      <c r="H66" s="829"/>
      <c r="I66" s="829"/>
      <c r="J66" s="829"/>
      <c r="K66" s="829"/>
      <c r="L66" s="829"/>
    </row>
    <row r="67" spans="1:13" ht="40.5">
      <c r="A67" s="320"/>
      <c r="B67" s="348" t="s">
        <v>158</v>
      </c>
      <c r="C67" s="348" t="s">
        <v>9</v>
      </c>
      <c r="D67" s="348" t="s">
        <v>59</v>
      </c>
      <c r="E67" s="348" t="s">
        <v>10</v>
      </c>
      <c r="F67" s="348" t="s">
        <v>80</v>
      </c>
      <c r="G67" s="348" t="s">
        <v>60</v>
      </c>
      <c r="H67" s="348" t="s">
        <v>92</v>
      </c>
      <c r="I67" s="348" t="s">
        <v>79</v>
      </c>
      <c r="J67" s="348" t="s">
        <v>81</v>
      </c>
      <c r="K67" s="349" t="s">
        <v>0</v>
      </c>
      <c r="L67" s="350" t="s">
        <v>73</v>
      </c>
    </row>
    <row r="68" spans="1:13">
      <c r="A68" s="311" t="s">
        <v>27</v>
      </c>
      <c r="B68" s="327">
        <v>3</v>
      </c>
      <c r="C68" s="328">
        <v>4</v>
      </c>
      <c r="D68" s="327">
        <v>115</v>
      </c>
      <c r="E68" s="327">
        <v>8</v>
      </c>
      <c r="F68" s="327">
        <v>0</v>
      </c>
      <c r="G68" s="327">
        <v>315</v>
      </c>
      <c r="H68" s="351">
        <v>3</v>
      </c>
      <c r="I68" s="351">
        <v>2</v>
      </c>
      <c r="J68" s="351">
        <v>18</v>
      </c>
      <c r="K68" s="351">
        <f t="shared" ref="K68:K79" si="4">SUM(B68:J68)</f>
        <v>468</v>
      </c>
      <c r="L68" s="350">
        <v>4</v>
      </c>
      <c r="M68" s="352"/>
    </row>
    <row r="69" spans="1:13">
      <c r="A69" s="311" t="s">
        <v>28</v>
      </c>
      <c r="B69" s="327">
        <v>1</v>
      </c>
      <c r="C69" s="328">
        <v>0</v>
      </c>
      <c r="D69" s="327">
        <v>0</v>
      </c>
      <c r="E69" s="327">
        <v>3</v>
      </c>
      <c r="F69" s="327">
        <v>0</v>
      </c>
      <c r="G69" s="327">
        <v>27</v>
      </c>
      <c r="H69" s="351">
        <v>0</v>
      </c>
      <c r="I69" s="351">
        <v>0</v>
      </c>
      <c r="J69" s="351">
        <v>0</v>
      </c>
      <c r="K69" s="351">
        <f t="shared" si="4"/>
        <v>31</v>
      </c>
      <c r="L69" s="350">
        <v>1</v>
      </c>
      <c r="M69" s="352"/>
    </row>
    <row r="70" spans="1:13">
      <c r="A70" s="311" t="s">
        <v>30</v>
      </c>
      <c r="B70" s="327">
        <v>1</v>
      </c>
      <c r="C70" s="328">
        <v>9</v>
      </c>
      <c r="D70" s="327">
        <v>41</v>
      </c>
      <c r="E70" s="327">
        <v>21</v>
      </c>
      <c r="F70" s="327">
        <v>1</v>
      </c>
      <c r="G70" s="327">
        <v>206</v>
      </c>
      <c r="H70" s="351">
        <v>6</v>
      </c>
      <c r="I70" s="351">
        <v>0</v>
      </c>
      <c r="J70" s="351">
        <v>7</v>
      </c>
      <c r="K70" s="351">
        <f t="shared" si="4"/>
        <v>292</v>
      </c>
      <c r="L70" s="350">
        <v>6</v>
      </c>
      <c r="M70" s="352"/>
    </row>
    <row r="71" spans="1:13">
      <c r="A71" s="311" t="s">
        <v>31</v>
      </c>
      <c r="B71" s="327">
        <v>0</v>
      </c>
      <c r="C71" s="328">
        <v>1</v>
      </c>
      <c r="D71" s="327">
        <v>0</v>
      </c>
      <c r="E71" s="327">
        <v>0</v>
      </c>
      <c r="F71" s="327">
        <v>0</v>
      </c>
      <c r="G71" s="327">
        <v>4</v>
      </c>
      <c r="H71" s="351">
        <v>0</v>
      </c>
      <c r="I71" s="351">
        <v>0</v>
      </c>
      <c r="J71" s="351">
        <v>0</v>
      </c>
      <c r="K71" s="351">
        <f t="shared" si="4"/>
        <v>5</v>
      </c>
      <c r="L71" s="350">
        <v>1</v>
      </c>
      <c r="M71" s="352"/>
    </row>
    <row r="72" spans="1:13">
      <c r="A72" s="311" t="s">
        <v>32</v>
      </c>
      <c r="B72" s="327">
        <v>1</v>
      </c>
      <c r="C72" s="328">
        <v>2</v>
      </c>
      <c r="D72" s="327">
        <v>6</v>
      </c>
      <c r="E72" s="327">
        <v>1</v>
      </c>
      <c r="F72" s="327">
        <v>0</v>
      </c>
      <c r="G72" s="327">
        <v>113</v>
      </c>
      <c r="H72" s="351">
        <v>8</v>
      </c>
      <c r="I72" s="351">
        <v>0</v>
      </c>
      <c r="J72" s="351">
        <v>1</v>
      </c>
      <c r="K72" s="351">
        <f t="shared" si="4"/>
        <v>132</v>
      </c>
      <c r="L72" s="350">
        <v>1</v>
      </c>
      <c r="M72" s="352"/>
    </row>
    <row r="73" spans="1:13">
      <c r="A73" s="311" t="s">
        <v>33</v>
      </c>
      <c r="B73" s="327">
        <v>0</v>
      </c>
      <c r="C73" s="328">
        <v>0</v>
      </c>
      <c r="D73" s="327">
        <v>5</v>
      </c>
      <c r="E73" s="327">
        <v>1</v>
      </c>
      <c r="F73" s="327">
        <v>0</v>
      </c>
      <c r="G73" s="327">
        <v>11</v>
      </c>
      <c r="H73" s="351">
        <v>0</v>
      </c>
      <c r="I73" s="351">
        <v>0</v>
      </c>
      <c r="J73" s="351">
        <v>0</v>
      </c>
      <c r="K73" s="351">
        <f t="shared" si="4"/>
        <v>17</v>
      </c>
      <c r="L73" s="350">
        <v>1</v>
      </c>
      <c r="M73" s="352"/>
    </row>
    <row r="74" spans="1:13">
      <c r="A74" s="311" t="s">
        <v>34</v>
      </c>
      <c r="B74" s="327">
        <v>2</v>
      </c>
      <c r="C74" s="328">
        <v>18</v>
      </c>
      <c r="D74" s="327">
        <v>23</v>
      </c>
      <c r="E74" s="327">
        <v>5</v>
      </c>
      <c r="F74" s="327">
        <v>0</v>
      </c>
      <c r="G74" s="327">
        <v>171</v>
      </c>
      <c r="H74" s="351">
        <v>7</v>
      </c>
      <c r="I74" s="351">
        <v>4</v>
      </c>
      <c r="J74" s="351">
        <v>2</v>
      </c>
      <c r="K74" s="351">
        <f t="shared" si="4"/>
        <v>232</v>
      </c>
      <c r="L74" s="350">
        <v>2</v>
      </c>
      <c r="M74" s="352"/>
    </row>
    <row r="75" spans="1:13">
      <c r="A75" s="311" t="s">
        <v>35</v>
      </c>
      <c r="B75" s="327">
        <v>0</v>
      </c>
      <c r="C75" s="328">
        <v>0</v>
      </c>
      <c r="D75" s="327">
        <v>8</v>
      </c>
      <c r="E75" s="327">
        <v>0</v>
      </c>
      <c r="F75" s="327">
        <v>0</v>
      </c>
      <c r="G75" s="327">
        <v>39</v>
      </c>
      <c r="H75" s="351">
        <v>0</v>
      </c>
      <c r="I75" s="351">
        <v>0</v>
      </c>
      <c r="J75" s="351">
        <v>0</v>
      </c>
      <c r="K75" s="351">
        <f t="shared" si="4"/>
        <v>47</v>
      </c>
      <c r="L75" s="350">
        <v>2</v>
      </c>
      <c r="M75" s="352"/>
    </row>
    <row r="76" spans="1:13">
      <c r="A76" s="311" t="s">
        <v>36</v>
      </c>
      <c r="B76" s="327">
        <v>0</v>
      </c>
      <c r="C76" s="328">
        <v>1</v>
      </c>
      <c r="D76" s="327">
        <v>13</v>
      </c>
      <c r="E76" s="327">
        <v>1</v>
      </c>
      <c r="F76" s="327">
        <v>0</v>
      </c>
      <c r="G76" s="327">
        <v>59</v>
      </c>
      <c r="H76" s="351">
        <v>15</v>
      </c>
      <c r="I76" s="351">
        <v>0</v>
      </c>
      <c r="J76" s="351">
        <v>0</v>
      </c>
      <c r="K76" s="351">
        <f t="shared" si="4"/>
        <v>89</v>
      </c>
      <c r="L76" s="350">
        <v>2</v>
      </c>
      <c r="M76" s="352"/>
    </row>
    <row r="77" spans="1:13">
      <c r="A77" s="311" t="s">
        <v>37</v>
      </c>
      <c r="B77" s="327">
        <v>0</v>
      </c>
      <c r="C77" s="328">
        <v>0</v>
      </c>
      <c r="D77" s="327">
        <v>0</v>
      </c>
      <c r="E77" s="327">
        <v>0</v>
      </c>
      <c r="F77" s="327">
        <v>0</v>
      </c>
      <c r="G77" s="327">
        <v>0</v>
      </c>
      <c r="H77" s="351">
        <v>0</v>
      </c>
      <c r="I77" s="351">
        <v>0</v>
      </c>
      <c r="J77" s="351">
        <v>0</v>
      </c>
      <c r="K77" s="351">
        <f t="shared" si="4"/>
        <v>0</v>
      </c>
      <c r="L77" s="350">
        <v>0</v>
      </c>
      <c r="M77" s="352"/>
    </row>
    <row r="78" spans="1:13">
      <c r="A78" s="311" t="s">
        <v>38</v>
      </c>
      <c r="B78" s="327">
        <v>3</v>
      </c>
      <c r="C78" s="328">
        <v>3</v>
      </c>
      <c r="D78" s="327">
        <v>14</v>
      </c>
      <c r="E78" s="327">
        <v>0</v>
      </c>
      <c r="F78" s="327">
        <v>0</v>
      </c>
      <c r="G78" s="327">
        <v>134</v>
      </c>
      <c r="H78" s="351">
        <v>2</v>
      </c>
      <c r="I78" s="351">
        <v>0</v>
      </c>
      <c r="J78" s="351">
        <v>11</v>
      </c>
      <c r="K78" s="351">
        <f t="shared" si="4"/>
        <v>167</v>
      </c>
      <c r="L78" s="350">
        <v>3</v>
      </c>
      <c r="M78" s="352"/>
    </row>
    <row r="79" spans="1:13">
      <c r="A79" s="311" t="s">
        <v>39</v>
      </c>
      <c r="B79" s="327">
        <v>0</v>
      </c>
      <c r="C79" s="328">
        <v>4</v>
      </c>
      <c r="D79" s="327">
        <v>46</v>
      </c>
      <c r="E79" s="327">
        <v>3</v>
      </c>
      <c r="F79" s="327">
        <v>2</v>
      </c>
      <c r="G79" s="327">
        <v>229</v>
      </c>
      <c r="H79" s="351">
        <v>2</v>
      </c>
      <c r="I79" s="351">
        <v>0</v>
      </c>
      <c r="J79" s="351">
        <v>2</v>
      </c>
      <c r="K79" s="351">
        <f t="shared" si="4"/>
        <v>288</v>
      </c>
      <c r="L79" s="350">
        <v>5</v>
      </c>
      <c r="M79" s="352"/>
    </row>
    <row r="80" spans="1:13">
      <c r="A80" s="311" t="s">
        <v>40</v>
      </c>
      <c r="B80" s="327">
        <v>8</v>
      </c>
      <c r="C80" s="328">
        <v>13</v>
      </c>
      <c r="D80" s="327">
        <v>26</v>
      </c>
      <c r="E80" s="327">
        <v>21</v>
      </c>
      <c r="F80" s="327">
        <v>0</v>
      </c>
      <c r="G80" s="327">
        <v>134</v>
      </c>
      <c r="H80" s="351">
        <v>2</v>
      </c>
      <c r="I80" s="351">
        <v>0</v>
      </c>
      <c r="J80" s="351">
        <v>27</v>
      </c>
      <c r="K80" s="351">
        <v>27</v>
      </c>
      <c r="L80" s="350">
        <v>5</v>
      </c>
      <c r="M80" s="352"/>
    </row>
    <row r="81" spans="1:13">
      <c r="A81" s="311" t="s">
        <v>41</v>
      </c>
      <c r="B81" s="327">
        <v>3</v>
      </c>
      <c r="C81" s="328">
        <v>6</v>
      </c>
      <c r="D81" s="327">
        <v>40</v>
      </c>
      <c r="E81" s="327">
        <v>2</v>
      </c>
      <c r="F81" s="327">
        <v>0</v>
      </c>
      <c r="G81" s="327">
        <v>136</v>
      </c>
      <c r="H81" s="351">
        <v>4</v>
      </c>
      <c r="I81" s="351">
        <v>0</v>
      </c>
      <c r="J81" s="351">
        <v>7</v>
      </c>
      <c r="K81" s="351">
        <f>SUM(B81:J81)</f>
        <v>198</v>
      </c>
      <c r="L81" s="350">
        <v>4</v>
      </c>
      <c r="M81" s="352"/>
    </row>
    <row r="82" spans="1:13">
      <c r="A82" s="311" t="s">
        <v>42</v>
      </c>
      <c r="B82" s="327">
        <v>0</v>
      </c>
      <c r="C82" s="328">
        <v>1</v>
      </c>
      <c r="D82" s="327">
        <v>1</v>
      </c>
      <c r="E82" s="327">
        <v>1</v>
      </c>
      <c r="F82" s="327">
        <v>0</v>
      </c>
      <c r="G82" s="327">
        <v>65</v>
      </c>
      <c r="H82" s="351">
        <v>0</v>
      </c>
      <c r="I82" s="351">
        <v>0</v>
      </c>
      <c r="J82" s="351">
        <v>0</v>
      </c>
      <c r="K82" s="351">
        <f>SUM(B82:J82)</f>
        <v>68</v>
      </c>
      <c r="L82" s="350">
        <v>1</v>
      </c>
      <c r="M82" s="352"/>
    </row>
    <row r="83" spans="1:13">
      <c r="A83" s="311" t="s">
        <v>43</v>
      </c>
      <c r="B83" s="327">
        <v>0</v>
      </c>
      <c r="C83" s="328">
        <v>4</v>
      </c>
      <c r="D83" s="327">
        <v>8</v>
      </c>
      <c r="E83" s="327">
        <v>1</v>
      </c>
      <c r="F83" s="327">
        <v>0</v>
      </c>
      <c r="G83" s="327">
        <v>13</v>
      </c>
      <c r="H83" s="351">
        <v>3</v>
      </c>
      <c r="I83" s="351"/>
      <c r="J83" s="351">
        <v>5</v>
      </c>
      <c r="K83" s="351">
        <f>SUM(B83:J83)</f>
        <v>34</v>
      </c>
      <c r="L83" s="350">
        <v>1</v>
      </c>
      <c r="M83" s="352"/>
    </row>
    <row r="84" spans="1:13">
      <c r="A84" s="313" t="s">
        <v>0</v>
      </c>
      <c r="B84" s="329">
        <f t="shared" ref="B84:F84" si="5">SUM(B68:B83)</f>
        <v>22</v>
      </c>
      <c r="C84" s="329">
        <f t="shared" si="5"/>
        <v>66</v>
      </c>
      <c r="D84" s="329">
        <f t="shared" si="5"/>
        <v>346</v>
      </c>
      <c r="E84" s="329">
        <f t="shared" si="5"/>
        <v>68</v>
      </c>
      <c r="F84" s="329">
        <f t="shared" si="5"/>
        <v>3</v>
      </c>
      <c r="G84" s="329">
        <f>SUM(G68:G83)</f>
        <v>1656</v>
      </c>
      <c r="H84" s="329">
        <f>SUM(H68:H83)</f>
        <v>52</v>
      </c>
      <c r="I84" s="329">
        <f>SUM(I68:I83)</f>
        <v>6</v>
      </c>
      <c r="J84" s="329">
        <f t="shared" ref="J84" si="6">SUM(J68:J83)</f>
        <v>80</v>
      </c>
      <c r="K84" s="329">
        <f>SUM(B84:H84)</f>
        <v>2213</v>
      </c>
      <c r="L84" s="350">
        <f>SUM(L68:L83)</f>
        <v>39</v>
      </c>
      <c r="M84" s="313"/>
    </row>
    <row r="85" spans="1:13">
      <c r="A85" s="315" t="s">
        <v>1</v>
      </c>
      <c r="B85" s="343">
        <f>B84/K84</f>
        <v>9.9412562132851334E-3</v>
      </c>
      <c r="C85" s="343">
        <f>C84/K84</f>
        <v>2.9823768639855398E-2</v>
      </c>
      <c r="D85" s="343">
        <f>D84/K84</f>
        <v>0.15634884771802982</v>
      </c>
      <c r="E85" s="343">
        <f>E84/K84</f>
        <v>3.0727519204699502E-2</v>
      </c>
      <c r="F85" s="353">
        <f>F84/K84</f>
        <v>1.3556258472661546E-3</v>
      </c>
      <c r="G85" s="343">
        <f>G84/K84</f>
        <v>0.74830546769091733</v>
      </c>
      <c r="H85" s="343">
        <f>H84/K84</f>
        <v>2.3497514685946679E-2</v>
      </c>
      <c r="I85" s="343">
        <f>I84/K84</f>
        <v>2.7112516945323093E-3</v>
      </c>
      <c r="J85" s="354">
        <f>J84/K84</f>
        <v>3.6150022593764118E-2</v>
      </c>
      <c r="K85" s="355"/>
      <c r="L85" s="350"/>
      <c r="M85" s="311"/>
    </row>
    <row r="86" spans="1:13">
      <c r="A86" s="315" t="s">
        <v>128</v>
      </c>
      <c r="B86" s="327">
        <v>35</v>
      </c>
      <c r="C86" s="327">
        <v>37</v>
      </c>
      <c r="D86" s="327">
        <v>38</v>
      </c>
      <c r="E86" s="327">
        <v>36</v>
      </c>
      <c r="F86" s="356">
        <v>35</v>
      </c>
      <c r="G86" s="327">
        <v>39</v>
      </c>
      <c r="H86" s="327">
        <v>35</v>
      </c>
      <c r="I86" s="327">
        <v>34</v>
      </c>
      <c r="J86" s="356">
        <v>35</v>
      </c>
      <c r="K86" s="329"/>
      <c r="L86" s="311"/>
    </row>
    <row r="87" spans="1:13">
      <c r="A87" s="357"/>
      <c r="B87" s="358"/>
      <c r="C87" s="358"/>
      <c r="D87" s="358"/>
      <c r="E87" s="358"/>
      <c r="F87" s="358"/>
      <c r="G87" s="358"/>
      <c r="H87" s="335"/>
      <c r="I87" s="359"/>
      <c r="J87" s="359"/>
      <c r="K87" s="330"/>
    </row>
    <row r="88" spans="1:13" ht="15">
      <c r="A88" s="829" t="s">
        <v>224</v>
      </c>
      <c r="B88" s="829"/>
      <c r="C88" s="829"/>
      <c r="D88" s="829"/>
      <c r="E88" s="829"/>
      <c r="F88" s="358"/>
      <c r="G88" s="358"/>
      <c r="H88" s="335"/>
      <c r="I88" s="359"/>
      <c r="J88" s="359"/>
      <c r="K88" s="330"/>
    </row>
    <row r="89" spans="1:13">
      <c r="A89" s="320"/>
      <c r="B89" s="338" t="s">
        <v>12</v>
      </c>
      <c r="C89" s="338" t="s">
        <v>11</v>
      </c>
      <c r="D89" s="339" t="s">
        <v>0</v>
      </c>
      <c r="E89" s="340" t="s">
        <v>73</v>
      </c>
      <c r="F89" s="360"/>
      <c r="G89" s="344"/>
      <c r="H89" s="344"/>
      <c r="I89" s="331"/>
    </row>
    <row r="90" spans="1:13">
      <c r="A90" s="311" t="s">
        <v>27</v>
      </c>
      <c r="B90" s="327">
        <v>437</v>
      </c>
      <c r="C90" s="327">
        <v>31</v>
      </c>
      <c r="D90" s="329">
        <f>SUM(B90:C90)</f>
        <v>468</v>
      </c>
      <c r="E90" s="341">
        <v>4</v>
      </c>
      <c r="F90" s="360"/>
      <c r="G90" s="344"/>
      <c r="H90" s="344"/>
      <c r="I90" s="331"/>
    </row>
    <row r="91" spans="1:13">
      <c r="A91" s="311" t="s">
        <v>28</v>
      </c>
      <c r="B91" s="327">
        <v>29</v>
      </c>
      <c r="C91" s="327">
        <v>1</v>
      </c>
      <c r="D91" s="329">
        <f t="shared" ref="D91:D106" si="7">SUM(B91:C91)</f>
        <v>30</v>
      </c>
      <c r="E91" s="341">
        <v>1</v>
      </c>
      <c r="F91" s="360"/>
      <c r="G91" s="344"/>
      <c r="H91" s="344"/>
      <c r="I91" s="331"/>
    </row>
    <row r="92" spans="1:13">
      <c r="A92" s="311" t="s">
        <v>30</v>
      </c>
      <c r="B92" s="327">
        <v>257</v>
      </c>
      <c r="C92" s="327">
        <v>35</v>
      </c>
      <c r="D92" s="329">
        <f>SUM(B92:C92)</f>
        <v>292</v>
      </c>
      <c r="E92" s="341">
        <v>6</v>
      </c>
      <c r="F92" s="360"/>
      <c r="G92" s="344"/>
      <c r="H92" s="344"/>
      <c r="I92" s="331"/>
    </row>
    <row r="93" spans="1:13">
      <c r="A93" s="311" t="s">
        <v>31</v>
      </c>
      <c r="B93" s="327">
        <v>5</v>
      </c>
      <c r="C93" s="327">
        <v>0</v>
      </c>
      <c r="D93" s="329">
        <f>SUM(B93:C93)</f>
        <v>5</v>
      </c>
      <c r="E93" s="341">
        <v>1</v>
      </c>
      <c r="F93" s="360"/>
      <c r="G93" s="344"/>
      <c r="H93" s="344"/>
      <c r="I93" s="331"/>
    </row>
    <row r="94" spans="1:13">
      <c r="A94" s="311" t="s">
        <v>32</v>
      </c>
      <c r="B94" s="327">
        <v>120</v>
      </c>
      <c r="C94" s="327">
        <v>12</v>
      </c>
      <c r="D94" s="329">
        <f t="shared" si="7"/>
        <v>132</v>
      </c>
      <c r="E94" s="341">
        <v>1</v>
      </c>
      <c r="F94" s="360"/>
      <c r="G94" s="344"/>
      <c r="H94" s="344"/>
      <c r="I94" s="331"/>
    </row>
    <row r="95" spans="1:13">
      <c r="A95" s="311" t="s">
        <v>33</v>
      </c>
      <c r="B95" s="327">
        <v>15</v>
      </c>
      <c r="C95" s="327">
        <v>2</v>
      </c>
      <c r="D95" s="329">
        <f t="shared" si="7"/>
        <v>17</v>
      </c>
      <c r="E95" s="341">
        <v>1</v>
      </c>
      <c r="F95" s="360"/>
      <c r="G95" s="344"/>
      <c r="H95" s="344"/>
      <c r="I95" s="331"/>
    </row>
    <row r="96" spans="1:13">
      <c r="A96" s="311" t="s">
        <v>34</v>
      </c>
      <c r="B96" s="327">
        <v>204</v>
      </c>
      <c r="C96" s="327">
        <v>18</v>
      </c>
      <c r="D96" s="329">
        <f t="shared" si="7"/>
        <v>222</v>
      </c>
      <c r="E96" s="341">
        <v>2</v>
      </c>
      <c r="F96" s="360"/>
      <c r="G96" s="344"/>
      <c r="H96" s="344"/>
      <c r="I96" s="331"/>
    </row>
    <row r="97" spans="1:16">
      <c r="A97" s="311" t="s">
        <v>35</v>
      </c>
      <c r="B97" s="327">
        <v>43</v>
      </c>
      <c r="C97" s="327">
        <v>4</v>
      </c>
      <c r="D97" s="329">
        <f>SUM(B97:C97)</f>
        <v>47</v>
      </c>
      <c r="E97" s="341">
        <v>2</v>
      </c>
      <c r="F97" s="360"/>
      <c r="G97" s="344"/>
      <c r="H97" s="344"/>
      <c r="I97" s="331"/>
    </row>
    <row r="98" spans="1:16">
      <c r="A98" s="311" t="s">
        <v>36</v>
      </c>
      <c r="B98" s="327">
        <v>81</v>
      </c>
      <c r="C98" s="327">
        <v>9</v>
      </c>
      <c r="D98" s="329">
        <f t="shared" si="7"/>
        <v>90</v>
      </c>
      <c r="E98" s="341">
        <v>2</v>
      </c>
      <c r="F98" s="360"/>
      <c r="G98" s="344"/>
      <c r="H98" s="344"/>
      <c r="I98" s="331"/>
    </row>
    <row r="99" spans="1:16">
      <c r="A99" s="311" t="s">
        <v>37</v>
      </c>
      <c r="B99" s="327">
        <v>0</v>
      </c>
      <c r="C99" s="327">
        <v>0</v>
      </c>
      <c r="D99" s="329">
        <f t="shared" si="7"/>
        <v>0</v>
      </c>
      <c r="E99" s="341">
        <v>0</v>
      </c>
      <c r="F99" s="360"/>
      <c r="G99" s="344"/>
      <c r="H99" s="344"/>
      <c r="I99" s="331"/>
    </row>
    <row r="100" spans="1:16">
      <c r="A100" s="311" t="s">
        <v>38</v>
      </c>
      <c r="B100" s="327">
        <v>152</v>
      </c>
      <c r="C100" s="327">
        <v>13</v>
      </c>
      <c r="D100" s="329">
        <f t="shared" si="7"/>
        <v>165</v>
      </c>
      <c r="E100" s="341">
        <v>3</v>
      </c>
      <c r="F100" s="360"/>
      <c r="G100" s="344"/>
      <c r="H100" s="344"/>
      <c r="I100" s="331"/>
    </row>
    <row r="101" spans="1:16">
      <c r="A101" s="311" t="s">
        <v>39</v>
      </c>
      <c r="B101" s="327">
        <v>259</v>
      </c>
      <c r="C101" s="327">
        <v>29</v>
      </c>
      <c r="D101" s="329">
        <f t="shared" si="7"/>
        <v>288</v>
      </c>
      <c r="E101" s="341">
        <v>5</v>
      </c>
      <c r="F101" s="360"/>
      <c r="G101" s="344"/>
      <c r="H101" s="344"/>
      <c r="I101" s="331"/>
    </row>
    <row r="102" spans="1:16">
      <c r="A102" s="311" t="s">
        <v>40</v>
      </c>
      <c r="B102" s="327">
        <v>193</v>
      </c>
      <c r="C102" s="327">
        <v>38</v>
      </c>
      <c r="D102" s="329">
        <f t="shared" si="7"/>
        <v>231</v>
      </c>
      <c r="E102" s="341">
        <v>5</v>
      </c>
      <c r="F102" s="360"/>
      <c r="G102" s="344"/>
      <c r="H102" s="344"/>
      <c r="I102" s="361"/>
      <c r="J102" s="330"/>
      <c r="K102" s="330"/>
      <c r="L102" s="330"/>
      <c r="M102" s="330"/>
      <c r="N102" s="330"/>
      <c r="O102" s="330"/>
      <c r="P102" s="330"/>
    </row>
    <row r="103" spans="1:16">
      <c r="A103" s="311" t="s">
        <v>41</v>
      </c>
      <c r="B103" s="327">
        <v>188</v>
      </c>
      <c r="C103" s="327">
        <v>10</v>
      </c>
      <c r="D103" s="329">
        <f t="shared" si="7"/>
        <v>198</v>
      </c>
      <c r="E103" s="341">
        <v>4</v>
      </c>
      <c r="F103" s="360"/>
      <c r="G103" s="344"/>
      <c r="H103" s="344"/>
      <c r="I103" s="324"/>
      <c r="J103" s="362"/>
      <c r="K103" s="362"/>
      <c r="L103" s="362"/>
      <c r="M103" s="362"/>
      <c r="N103" s="362"/>
      <c r="O103" s="362"/>
    </row>
    <row r="104" spans="1:16">
      <c r="A104" s="311" t="s">
        <v>42</v>
      </c>
      <c r="B104" s="327">
        <v>66</v>
      </c>
      <c r="C104" s="327">
        <v>2</v>
      </c>
      <c r="D104" s="329">
        <f t="shared" si="7"/>
        <v>68</v>
      </c>
      <c r="E104" s="341">
        <v>1</v>
      </c>
      <c r="F104" s="360"/>
      <c r="G104" s="344"/>
      <c r="H104" s="344"/>
      <c r="I104" s="331"/>
    </row>
    <row r="105" spans="1:16">
      <c r="A105" s="311" t="s">
        <v>43</v>
      </c>
      <c r="B105" s="327">
        <v>34</v>
      </c>
      <c r="C105" s="327">
        <v>0</v>
      </c>
      <c r="D105" s="329">
        <f t="shared" si="7"/>
        <v>34</v>
      </c>
      <c r="E105" s="341">
        <v>1</v>
      </c>
      <c r="F105" s="360"/>
      <c r="G105" s="344"/>
      <c r="H105" s="344"/>
    </row>
    <row r="106" spans="1:16">
      <c r="A106" s="313" t="s">
        <v>0</v>
      </c>
      <c r="B106" s="329">
        <f>SUM(B90:B105)</f>
        <v>2083</v>
      </c>
      <c r="C106" s="329">
        <f>SUM(C90:C105)</f>
        <v>204</v>
      </c>
      <c r="D106" s="329">
        <f t="shared" si="7"/>
        <v>2287</v>
      </c>
      <c r="E106" s="342">
        <f>SUM(E90:E105)</f>
        <v>39</v>
      </c>
      <c r="F106" s="363"/>
      <c r="G106" s="344"/>
      <c r="H106" s="344"/>
    </row>
    <row r="107" spans="1:16">
      <c r="A107" s="315" t="s">
        <v>1</v>
      </c>
      <c r="B107" s="343">
        <f>B106/D106</f>
        <v>0.9108001749016178</v>
      </c>
      <c r="C107" s="343">
        <f>C106/D106</f>
        <v>8.919982509838216E-2</v>
      </c>
      <c r="D107" s="323"/>
      <c r="E107" s="344"/>
      <c r="F107" s="363"/>
      <c r="G107" s="344"/>
      <c r="H107" s="344"/>
    </row>
    <row r="108" spans="1:16">
      <c r="A108" s="315" t="s">
        <v>128</v>
      </c>
      <c r="B108" s="345">
        <v>39</v>
      </c>
      <c r="C108" s="345">
        <v>37</v>
      </c>
      <c r="D108" s="346"/>
      <c r="E108" s="347"/>
      <c r="F108" s="344"/>
      <c r="G108" s="344"/>
      <c r="H108" s="344"/>
    </row>
    <row r="109" spans="1:16">
      <c r="A109" s="313"/>
      <c r="B109" s="346"/>
      <c r="C109" s="346"/>
      <c r="D109" s="346"/>
      <c r="E109" s="347"/>
      <c r="F109" s="344"/>
      <c r="G109" s="344"/>
      <c r="H109" s="344"/>
    </row>
    <row r="110" spans="1:16" ht="15">
      <c r="A110" s="829" t="s">
        <v>149</v>
      </c>
      <c r="B110" s="829"/>
      <c r="C110" s="829"/>
      <c r="D110" s="829"/>
      <c r="E110" s="364"/>
      <c r="F110" s="364"/>
      <c r="G110" s="364"/>
      <c r="H110" s="365"/>
    </row>
    <row r="111" spans="1:16">
      <c r="A111" s="366"/>
      <c r="B111" s="338" t="s">
        <v>64</v>
      </c>
      <c r="C111" s="367" t="s">
        <v>125</v>
      </c>
      <c r="D111" s="368" t="s">
        <v>73</v>
      </c>
      <c r="E111" s="345"/>
      <c r="F111" s="338"/>
    </row>
    <row r="112" spans="1:16">
      <c r="A112" s="311" t="s">
        <v>27</v>
      </c>
      <c r="B112" s="327">
        <v>1</v>
      </c>
      <c r="C112" s="369">
        <v>3</v>
      </c>
      <c r="D112" s="342">
        <f>SUM(B112:C112)</f>
        <v>4</v>
      </c>
      <c r="E112" s="335"/>
      <c r="F112" s="327"/>
    </row>
    <row r="113" spans="1:9">
      <c r="A113" s="311" t="s">
        <v>28</v>
      </c>
      <c r="B113" s="327"/>
      <c r="C113" s="369">
        <v>1</v>
      </c>
      <c r="D113" s="342">
        <f t="shared" ref="D113:D127" si="8">SUM(B113:C113)</f>
        <v>1</v>
      </c>
      <c r="E113" s="335"/>
      <c r="F113" s="327"/>
    </row>
    <row r="114" spans="1:9">
      <c r="A114" s="311" t="s">
        <v>30</v>
      </c>
      <c r="B114" s="327"/>
      <c r="C114" s="369">
        <v>6</v>
      </c>
      <c r="D114" s="342">
        <f t="shared" si="8"/>
        <v>6</v>
      </c>
      <c r="E114" s="335"/>
      <c r="F114" s="327"/>
    </row>
    <row r="115" spans="1:9">
      <c r="A115" s="311" t="s">
        <v>31</v>
      </c>
      <c r="B115" s="327"/>
      <c r="C115" s="369">
        <v>1</v>
      </c>
      <c r="D115" s="342">
        <f t="shared" si="8"/>
        <v>1</v>
      </c>
      <c r="E115" s="335"/>
      <c r="F115" s="327"/>
    </row>
    <row r="116" spans="1:9">
      <c r="A116" s="311" t="s">
        <v>32</v>
      </c>
      <c r="B116" s="327"/>
      <c r="C116" s="369">
        <v>1</v>
      </c>
      <c r="D116" s="342">
        <f t="shared" si="8"/>
        <v>1</v>
      </c>
      <c r="E116" s="335"/>
      <c r="F116" s="327"/>
    </row>
    <row r="117" spans="1:9">
      <c r="A117" s="311" t="s">
        <v>33</v>
      </c>
      <c r="B117" s="327"/>
      <c r="C117" s="369">
        <v>1</v>
      </c>
      <c r="D117" s="342">
        <f t="shared" si="8"/>
        <v>1</v>
      </c>
      <c r="E117" s="335"/>
      <c r="F117" s="327"/>
    </row>
    <row r="118" spans="1:9">
      <c r="A118" s="311" t="s">
        <v>34</v>
      </c>
      <c r="B118" s="327"/>
      <c r="C118" s="369">
        <v>1</v>
      </c>
      <c r="D118" s="342">
        <f t="shared" si="8"/>
        <v>1</v>
      </c>
      <c r="E118" s="335"/>
      <c r="F118" s="344"/>
    </row>
    <row r="119" spans="1:9">
      <c r="A119" s="311" t="s">
        <v>35</v>
      </c>
      <c r="B119" s="327"/>
      <c r="C119" s="369">
        <v>2</v>
      </c>
      <c r="D119" s="342">
        <f t="shared" si="8"/>
        <v>2</v>
      </c>
      <c r="E119" s="335"/>
      <c r="F119" s="327"/>
    </row>
    <row r="120" spans="1:9">
      <c r="A120" s="311" t="s">
        <v>36</v>
      </c>
      <c r="B120" s="327">
        <v>1</v>
      </c>
      <c r="C120" s="369">
        <v>1</v>
      </c>
      <c r="D120" s="342">
        <f t="shared" si="8"/>
        <v>2</v>
      </c>
      <c r="E120" s="335"/>
      <c r="F120" s="327"/>
    </row>
    <row r="121" spans="1:9">
      <c r="A121" s="311" t="s">
        <v>37</v>
      </c>
      <c r="B121" s="369"/>
      <c r="C121" s="369">
        <v>0</v>
      </c>
      <c r="D121" s="342">
        <f t="shared" si="8"/>
        <v>0</v>
      </c>
      <c r="E121" s="335"/>
      <c r="F121" s="327"/>
    </row>
    <row r="122" spans="1:9">
      <c r="A122" s="311" t="s">
        <v>38</v>
      </c>
      <c r="B122" s="327"/>
      <c r="C122" s="369">
        <v>2</v>
      </c>
      <c r="D122" s="342">
        <f t="shared" si="8"/>
        <v>2</v>
      </c>
      <c r="E122" s="335"/>
      <c r="F122" s="327"/>
    </row>
    <row r="123" spans="1:9">
      <c r="A123" s="311" t="s">
        <v>39</v>
      </c>
      <c r="B123" s="327">
        <v>1</v>
      </c>
      <c r="C123" s="369">
        <v>4</v>
      </c>
      <c r="D123" s="342">
        <f t="shared" si="8"/>
        <v>5</v>
      </c>
      <c r="E123" s="335"/>
      <c r="F123" s="327"/>
    </row>
    <row r="124" spans="1:9">
      <c r="A124" s="311" t="s">
        <v>40</v>
      </c>
      <c r="B124" s="327"/>
      <c r="C124" s="369">
        <v>5</v>
      </c>
      <c r="D124" s="342">
        <f t="shared" si="8"/>
        <v>5</v>
      </c>
      <c r="E124" s="335"/>
      <c r="F124" s="327"/>
    </row>
    <row r="125" spans="1:9">
      <c r="A125" s="311" t="s">
        <v>41</v>
      </c>
      <c r="B125" s="327"/>
      <c r="C125" s="369">
        <v>4</v>
      </c>
      <c r="D125" s="342">
        <f t="shared" si="8"/>
        <v>4</v>
      </c>
      <c r="E125" s="335"/>
      <c r="F125" s="327"/>
    </row>
    <row r="126" spans="1:9">
      <c r="A126" s="311" t="s">
        <v>42</v>
      </c>
      <c r="B126" s="327"/>
      <c r="C126" s="369">
        <v>0</v>
      </c>
      <c r="D126" s="342">
        <f t="shared" si="8"/>
        <v>0</v>
      </c>
      <c r="E126" s="335"/>
      <c r="F126" s="327"/>
    </row>
    <row r="127" spans="1:9" s="324" customFormat="1">
      <c r="A127" s="311" t="s">
        <v>43</v>
      </c>
      <c r="B127" s="327"/>
      <c r="C127" s="369">
        <v>1</v>
      </c>
      <c r="D127" s="342">
        <f t="shared" si="8"/>
        <v>1</v>
      </c>
      <c r="E127" s="335"/>
      <c r="F127" s="327"/>
      <c r="I127" s="307"/>
    </row>
    <row r="128" spans="1:9">
      <c r="A128" s="313" t="s">
        <v>0</v>
      </c>
      <c r="B128" s="329">
        <f>SUM(B112:B127)</f>
        <v>3</v>
      </c>
      <c r="C128" s="329">
        <f>SUM(C112:C127)</f>
        <v>33</v>
      </c>
      <c r="D128" s="342">
        <f>SUM(D112:D127)</f>
        <v>36</v>
      </c>
      <c r="E128" s="358"/>
      <c r="F128" s="329"/>
    </row>
    <row r="129" spans="1:17">
      <c r="A129" s="315" t="s">
        <v>1</v>
      </c>
      <c r="B129" s="370">
        <f>B128/D128</f>
        <v>8.3333333333333329E-2</v>
      </c>
      <c r="C129" s="370">
        <f>C128/D128</f>
        <v>0.91666666666666663</v>
      </c>
      <c r="D129" s="353"/>
      <c r="E129" s="353"/>
      <c r="F129" s="353"/>
      <c r="G129" s="354"/>
      <c r="H129" s="323"/>
    </row>
    <row r="130" spans="1:17">
      <c r="A130" s="315"/>
      <c r="B130" s="351"/>
      <c r="C130" s="351"/>
      <c r="D130" s="351"/>
      <c r="E130" s="351"/>
      <c r="F130" s="371"/>
      <c r="G130" s="371"/>
    </row>
    <row r="131" spans="1:17" ht="15">
      <c r="A131" s="830" t="s">
        <v>238</v>
      </c>
      <c r="B131" s="830"/>
      <c r="C131" s="830"/>
      <c r="D131" s="830"/>
      <c r="E131" s="372"/>
      <c r="F131" s="372"/>
      <c r="G131" s="372"/>
      <c r="H131" s="372"/>
    </row>
    <row r="132" spans="1:17">
      <c r="A132" s="344"/>
      <c r="B132" s="373" t="s">
        <v>12</v>
      </c>
      <c r="C132" s="374" t="s">
        <v>11</v>
      </c>
      <c r="D132" s="375" t="s">
        <v>0</v>
      </c>
    </row>
    <row r="133" spans="1:17">
      <c r="A133" s="311" t="s">
        <v>27</v>
      </c>
      <c r="B133" s="327">
        <v>46</v>
      </c>
      <c r="C133" s="328">
        <v>2</v>
      </c>
      <c r="D133" s="329">
        <f>SUM(B133:C133)</f>
        <v>48</v>
      </c>
    </row>
    <row r="134" spans="1:17">
      <c r="A134" s="311" t="s">
        <v>28</v>
      </c>
      <c r="B134" s="327">
        <v>6</v>
      </c>
      <c r="C134" s="328">
        <v>1</v>
      </c>
      <c r="D134" s="329">
        <f t="shared" ref="D134:D149" si="9">SUM(B134:C134)</f>
        <v>7</v>
      </c>
    </row>
    <row r="135" spans="1:17">
      <c r="A135" s="311" t="s">
        <v>30</v>
      </c>
      <c r="B135" s="327">
        <v>40</v>
      </c>
      <c r="C135" s="328">
        <v>2</v>
      </c>
      <c r="D135" s="329">
        <f t="shared" si="9"/>
        <v>42</v>
      </c>
    </row>
    <row r="136" spans="1:17">
      <c r="A136" s="311" t="s">
        <v>31</v>
      </c>
      <c r="B136" s="327">
        <v>0</v>
      </c>
      <c r="C136" s="328">
        <v>0</v>
      </c>
      <c r="D136" s="329">
        <f t="shared" si="9"/>
        <v>0</v>
      </c>
    </row>
    <row r="137" spans="1:17">
      <c r="A137" s="311" t="s">
        <v>32</v>
      </c>
      <c r="B137" s="327">
        <v>8</v>
      </c>
      <c r="C137" s="328">
        <v>1</v>
      </c>
      <c r="D137" s="329">
        <f t="shared" si="9"/>
        <v>9</v>
      </c>
    </row>
    <row r="138" spans="1:17">
      <c r="A138" s="311" t="s">
        <v>33</v>
      </c>
      <c r="B138" s="327">
        <v>3</v>
      </c>
      <c r="C138" s="328">
        <v>0</v>
      </c>
      <c r="D138" s="329">
        <f t="shared" si="9"/>
        <v>3</v>
      </c>
    </row>
    <row r="139" spans="1:17">
      <c r="A139" s="311" t="s">
        <v>34</v>
      </c>
      <c r="B139" s="327">
        <v>21</v>
      </c>
      <c r="C139" s="328">
        <v>3</v>
      </c>
      <c r="D139" s="329">
        <f t="shared" si="9"/>
        <v>24</v>
      </c>
    </row>
    <row r="140" spans="1:17">
      <c r="A140" s="311" t="s">
        <v>35</v>
      </c>
      <c r="B140" s="327">
        <v>3</v>
      </c>
      <c r="C140" s="328">
        <v>0</v>
      </c>
      <c r="D140" s="329">
        <f t="shared" si="9"/>
        <v>3</v>
      </c>
    </row>
    <row r="141" spans="1:17">
      <c r="A141" s="311" t="s">
        <v>36</v>
      </c>
      <c r="B141" s="327">
        <v>4</v>
      </c>
      <c r="C141" s="328">
        <v>0</v>
      </c>
      <c r="D141" s="329">
        <f t="shared" si="9"/>
        <v>4</v>
      </c>
    </row>
    <row r="142" spans="1:17">
      <c r="A142" s="311" t="s">
        <v>37</v>
      </c>
      <c r="B142" s="327">
        <v>0</v>
      </c>
      <c r="C142" s="328">
        <v>0</v>
      </c>
      <c r="D142" s="329">
        <f t="shared" si="9"/>
        <v>0</v>
      </c>
      <c r="J142" s="330"/>
      <c r="K142" s="330"/>
      <c r="L142" s="330"/>
      <c r="M142" s="330"/>
      <c r="N142" s="330"/>
      <c r="O142" s="330"/>
      <c r="P142" s="330"/>
      <c r="Q142" s="330"/>
    </row>
    <row r="143" spans="1:17">
      <c r="A143" s="311" t="s">
        <v>38</v>
      </c>
      <c r="B143" s="327">
        <v>15</v>
      </c>
      <c r="C143" s="328">
        <v>0</v>
      </c>
      <c r="D143" s="329">
        <f t="shared" si="9"/>
        <v>15</v>
      </c>
      <c r="J143" s="362"/>
      <c r="K143" s="362"/>
      <c r="L143" s="362"/>
      <c r="M143" s="362"/>
      <c r="N143" s="362"/>
      <c r="O143" s="362"/>
    </row>
    <row r="144" spans="1:17">
      <c r="A144" s="311" t="s">
        <v>39</v>
      </c>
      <c r="B144" s="327">
        <v>58</v>
      </c>
      <c r="C144" s="328">
        <v>5</v>
      </c>
      <c r="D144" s="329">
        <f t="shared" si="9"/>
        <v>63</v>
      </c>
    </row>
    <row r="145" spans="1:12">
      <c r="A145" s="311" t="s">
        <v>40</v>
      </c>
      <c r="B145" s="327">
        <v>37</v>
      </c>
      <c r="C145" s="328">
        <v>12</v>
      </c>
      <c r="D145" s="329">
        <f t="shared" si="9"/>
        <v>49</v>
      </c>
    </row>
    <row r="146" spans="1:12">
      <c r="A146" s="311" t="s">
        <v>41</v>
      </c>
      <c r="B146" s="327">
        <v>22</v>
      </c>
      <c r="C146" s="328">
        <v>1</v>
      </c>
      <c r="D146" s="329">
        <f t="shared" si="9"/>
        <v>23</v>
      </c>
    </row>
    <row r="147" spans="1:12">
      <c r="A147" s="311" t="s">
        <v>42</v>
      </c>
      <c r="B147" s="327">
        <v>3</v>
      </c>
      <c r="C147" s="328">
        <v>1</v>
      </c>
      <c r="D147" s="329">
        <f t="shared" si="9"/>
        <v>4</v>
      </c>
    </row>
    <row r="148" spans="1:12">
      <c r="A148" s="311" t="s">
        <v>43</v>
      </c>
      <c r="B148" s="327">
        <v>7</v>
      </c>
      <c r="C148" s="328">
        <v>0</v>
      </c>
      <c r="D148" s="329">
        <f t="shared" si="9"/>
        <v>7</v>
      </c>
    </row>
    <row r="149" spans="1:12">
      <c r="A149" s="313" t="s">
        <v>0</v>
      </c>
      <c r="B149" s="329">
        <f>SUM(B133:B148)</f>
        <v>273</v>
      </c>
      <c r="C149" s="329">
        <f>SUM(C133:C148)</f>
        <v>28</v>
      </c>
      <c r="D149" s="329">
        <f t="shared" si="9"/>
        <v>301</v>
      </c>
      <c r="E149" s="351"/>
      <c r="F149" s="371"/>
      <c r="G149" s="371"/>
      <c r="H149" s="371"/>
      <c r="I149" s="371"/>
    </row>
    <row r="150" spans="1:12">
      <c r="A150" s="315" t="s">
        <v>1</v>
      </c>
      <c r="B150" s="354">
        <f>B149/D149</f>
        <v>0.90697674418604646</v>
      </c>
      <c r="C150" s="354">
        <f>C149/D149</f>
        <v>9.3023255813953487E-2</v>
      </c>
      <c r="D150" s="354"/>
      <c r="E150" s="351"/>
      <c r="F150" s="371"/>
      <c r="G150" s="371"/>
      <c r="H150" s="371"/>
      <c r="I150" s="371"/>
    </row>
    <row r="151" spans="1:12">
      <c r="A151" s="315" t="s">
        <v>128</v>
      </c>
      <c r="B151" s="376">
        <v>31</v>
      </c>
      <c r="C151" s="376">
        <v>29</v>
      </c>
      <c r="D151" s="376"/>
      <c r="E151" s="351"/>
      <c r="F151" s="371"/>
      <c r="G151" s="371"/>
      <c r="H151" s="371"/>
      <c r="I151" s="371"/>
    </row>
    <row r="152" spans="1:12">
      <c r="A152" s="377"/>
      <c r="C152" s="378"/>
    </row>
    <row r="153" spans="1:12" ht="15">
      <c r="A153" s="829" t="s">
        <v>243</v>
      </c>
      <c r="B153" s="829"/>
      <c r="C153" s="829"/>
      <c r="D153" s="829"/>
      <c r="E153" s="829"/>
      <c r="F153" s="829"/>
      <c r="G153" s="829"/>
      <c r="H153" s="829"/>
      <c r="I153" s="829"/>
      <c r="J153" s="829"/>
      <c r="K153" s="829"/>
    </row>
    <row r="154" spans="1:12" ht="40.5">
      <c r="A154" s="379"/>
      <c r="B154" s="380" t="s">
        <v>61</v>
      </c>
      <c r="C154" s="380" t="s">
        <v>9</v>
      </c>
      <c r="D154" s="380" t="s">
        <v>59</v>
      </c>
      <c r="E154" s="380" t="s">
        <v>10</v>
      </c>
      <c r="F154" s="380" t="s">
        <v>80</v>
      </c>
      <c r="G154" s="380" t="s">
        <v>60</v>
      </c>
      <c r="H154" s="380" t="s">
        <v>89</v>
      </c>
      <c r="I154" s="380" t="s">
        <v>79</v>
      </c>
      <c r="J154" s="380" t="s">
        <v>81</v>
      </c>
      <c r="K154" s="381" t="s">
        <v>0</v>
      </c>
    </row>
    <row r="155" spans="1:12">
      <c r="A155" s="311" t="s">
        <v>27</v>
      </c>
      <c r="B155" s="328">
        <v>0</v>
      </c>
      <c r="C155" s="327">
        <v>1</v>
      </c>
      <c r="D155" s="327">
        <v>14</v>
      </c>
      <c r="E155" s="327">
        <v>0</v>
      </c>
      <c r="F155" s="327">
        <v>0</v>
      </c>
      <c r="G155" s="327">
        <v>30</v>
      </c>
      <c r="H155" s="327">
        <v>2</v>
      </c>
      <c r="I155" s="327">
        <v>0</v>
      </c>
      <c r="J155" s="327">
        <v>1</v>
      </c>
      <c r="K155" s="329">
        <f t="shared" ref="K155:K170" si="10">SUM(B155:J155)</f>
        <v>48</v>
      </c>
      <c r="L155" s="352" t="s">
        <v>27</v>
      </c>
    </row>
    <row r="156" spans="1:12">
      <c r="A156" s="311" t="s">
        <v>28</v>
      </c>
      <c r="B156" s="327">
        <v>0</v>
      </c>
      <c r="C156" s="327">
        <v>0</v>
      </c>
      <c r="D156" s="327">
        <v>1</v>
      </c>
      <c r="E156" s="327">
        <v>0</v>
      </c>
      <c r="F156" s="327">
        <v>0</v>
      </c>
      <c r="G156" s="327">
        <v>6</v>
      </c>
      <c r="H156" s="327">
        <v>0</v>
      </c>
      <c r="I156" s="327">
        <v>0</v>
      </c>
      <c r="J156" s="327">
        <v>0</v>
      </c>
      <c r="K156" s="329">
        <f t="shared" si="10"/>
        <v>7</v>
      </c>
      <c r="L156" s="352" t="s">
        <v>28</v>
      </c>
    </row>
    <row r="157" spans="1:12">
      <c r="A157" s="311" t="s">
        <v>30</v>
      </c>
      <c r="B157" s="328">
        <v>1</v>
      </c>
      <c r="C157" s="327">
        <v>1</v>
      </c>
      <c r="D157" s="327">
        <v>6</v>
      </c>
      <c r="E157" s="327">
        <v>4</v>
      </c>
      <c r="F157" s="327">
        <v>0</v>
      </c>
      <c r="G157" s="327">
        <v>20</v>
      </c>
      <c r="H157" s="327">
        <v>1</v>
      </c>
      <c r="I157" s="327">
        <v>0</v>
      </c>
      <c r="J157" s="327">
        <v>1</v>
      </c>
      <c r="K157" s="329">
        <f t="shared" si="10"/>
        <v>34</v>
      </c>
      <c r="L157" s="352" t="s">
        <v>30</v>
      </c>
    </row>
    <row r="158" spans="1:12">
      <c r="A158" s="311" t="s">
        <v>31</v>
      </c>
      <c r="B158" s="328">
        <v>0</v>
      </c>
      <c r="C158" s="327">
        <v>0</v>
      </c>
      <c r="D158" s="327">
        <v>0</v>
      </c>
      <c r="E158" s="327">
        <v>0</v>
      </c>
      <c r="F158" s="327">
        <v>0</v>
      </c>
      <c r="G158" s="327">
        <v>0</v>
      </c>
      <c r="H158" s="327">
        <v>0</v>
      </c>
      <c r="I158" s="327">
        <v>0</v>
      </c>
      <c r="J158" s="327">
        <v>0</v>
      </c>
      <c r="K158" s="329">
        <f t="shared" si="10"/>
        <v>0</v>
      </c>
      <c r="L158" s="352" t="s">
        <v>31</v>
      </c>
    </row>
    <row r="159" spans="1:12">
      <c r="A159" s="311" t="s">
        <v>32</v>
      </c>
      <c r="B159" s="328">
        <v>0</v>
      </c>
      <c r="C159" s="327">
        <v>0</v>
      </c>
      <c r="D159" s="327">
        <v>0</v>
      </c>
      <c r="E159" s="327">
        <v>0</v>
      </c>
      <c r="F159" s="327">
        <v>0</v>
      </c>
      <c r="G159" s="327">
        <v>8</v>
      </c>
      <c r="H159" s="327">
        <v>1</v>
      </c>
      <c r="I159" s="327"/>
      <c r="J159" s="327"/>
      <c r="K159" s="329">
        <f t="shared" si="10"/>
        <v>9</v>
      </c>
      <c r="L159" s="352" t="s">
        <v>32</v>
      </c>
    </row>
    <row r="160" spans="1:12">
      <c r="A160" s="311" t="s">
        <v>33</v>
      </c>
      <c r="B160" s="328">
        <v>0</v>
      </c>
      <c r="C160" s="327">
        <v>0</v>
      </c>
      <c r="D160" s="327">
        <v>1</v>
      </c>
      <c r="E160" s="327">
        <v>0</v>
      </c>
      <c r="F160" s="327">
        <v>0</v>
      </c>
      <c r="G160" s="327">
        <v>2</v>
      </c>
      <c r="H160" s="327"/>
      <c r="I160" s="327"/>
      <c r="J160" s="327"/>
      <c r="K160" s="329">
        <f t="shared" si="10"/>
        <v>3</v>
      </c>
      <c r="L160" s="352" t="s">
        <v>33</v>
      </c>
    </row>
    <row r="161" spans="1:12">
      <c r="A161" s="311" t="s">
        <v>34</v>
      </c>
      <c r="B161" s="328">
        <v>0</v>
      </c>
      <c r="C161" s="327">
        <v>2</v>
      </c>
      <c r="D161" s="327">
        <v>1</v>
      </c>
      <c r="E161" s="327">
        <v>0</v>
      </c>
      <c r="F161" s="327">
        <v>0</v>
      </c>
      <c r="G161" s="327">
        <v>24</v>
      </c>
      <c r="H161" s="327">
        <v>9</v>
      </c>
      <c r="I161" s="327">
        <v>9</v>
      </c>
      <c r="J161" s="327">
        <v>9</v>
      </c>
      <c r="K161" s="329">
        <f t="shared" si="10"/>
        <v>54</v>
      </c>
      <c r="L161" s="352" t="s">
        <v>34</v>
      </c>
    </row>
    <row r="162" spans="1:12">
      <c r="A162" s="311" t="s">
        <v>35</v>
      </c>
      <c r="B162" s="328">
        <v>0</v>
      </c>
      <c r="C162" s="327">
        <v>0</v>
      </c>
      <c r="D162" s="327">
        <v>0</v>
      </c>
      <c r="E162" s="327">
        <v>0</v>
      </c>
      <c r="F162" s="327">
        <v>0</v>
      </c>
      <c r="G162" s="327">
        <v>1</v>
      </c>
      <c r="H162" s="327"/>
      <c r="I162" s="327"/>
      <c r="J162" s="327"/>
      <c r="K162" s="329">
        <f t="shared" si="10"/>
        <v>1</v>
      </c>
      <c r="L162" s="352" t="s">
        <v>35</v>
      </c>
    </row>
    <row r="163" spans="1:12">
      <c r="A163" s="311" t="s">
        <v>36</v>
      </c>
      <c r="B163" s="328">
        <v>0</v>
      </c>
      <c r="C163" s="327">
        <v>0</v>
      </c>
      <c r="D163" s="327">
        <v>1</v>
      </c>
      <c r="E163" s="327">
        <v>0</v>
      </c>
      <c r="F163" s="327">
        <v>0</v>
      </c>
      <c r="G163" s="327">
        <v>9</v>
      </c>
      <c r="H163" s="327"/>
      <c r="I163" s="327"/>
      <c r="J163" s="327"/>
      <c r="K163" s="329">
        <f t="shared" si="10"/>
        <v>10</v>
      </c>
      <c r="L163" s="352" t="s">
        <v>36</v>
      </c>
    </row>
    <row r="164" spans="1:12">
      <c r="A164" s="311" t="s">
        <v>37</v>
      </c>
      <c r="B164" s="328">
        <v>0</v>
      </c>
      <c r="C164" s="327">
        <v>0</v>
      </c>
      <c r="D164" s="327">
        <v>0</v>
      </c>
      <c r="E164" s="327">
        <v>0</v>
      </c>
      <c r="F164" s="327">
        <v>0</v>
      </c>
      <c r="K164" s="329">
        <f t="shared" si="10"/>
        <v>0</v>
      </c>
      <c r="L164" s="352" t="s">
        <v>37</v>
      </c>
    </row>
    <row r="165" spans="1:12">
      <c r="A165" s="311" t="s">
        <v>38</v>
      </c>
      <c r="B165" s="328">
        <v>0</v>
      </c>
      <c r="C165" s="327">
        <v>0</v>
      </c>
      <c r="D165" s="327">
        <v>2</v>
      </c>
      <c r="E165" s="327">
        <v>0</v>
      </c>
      <c r="F165" s="327">
        <v>0</v>
      </c>
      <c r="G165" s="327">
        <v>22</v>
      </c>
      <c r="H165" s="327"/>
      <c r="I165" s="327"/>
      <c r="J165" s="327">
        <v>2</v>
      </c>
      <c r="K165" s="329">
        <f>SUM(B165:J165)</f>
        <v>26</v>
      </c>
      <c r="L165" s="352" t="s">
        <v>38</v>
      </c>
    </row>
    <row r="166" spans="1:12">
      <c r="A166" s="311" t="s">
        <v>39</v>
      </c>
      <c r="B166" s="328">
        <v>1</v>
      </c>
      <c r="C166" s="327">
        <v>1</v>
      </c>
      <c r="D166" s="327">
        <v>15</v>
      </c>
      <c r="E166" s="327">
        <v>4</v>
      </c>
      <c r="F166" s="327">
        <v>0</v>
      </c>
      <c r="G166" s="327">
        <v>41</v>
      </c>
      <c r="H166" s="327">
        <v>1</v>
      </c>
      <c r="I166" s="327"/>
      <c r="J166" s="327"/>
      <c r="K166" s="329">
        <f t="shared" si="10"/>
        <v>63</v>
      </c>
      <c r="L166" s="352" t="s">
        <v>39</v>
      </c>
    </row>
    <row r="167" spans="1:12">
      <c r="A167" s="311" t="s">
        <v>40</v>
      </c>
      <c r="B167" s="328">
        <v>0</v>
      </c>
      <c r="C167" s="327">
        <v>1</v>
      </c>
      <c r="D167" s="327">
        <v>5</v>
      </c>
      <c r="E167" s="327">
        <v>0</v>
      </c>
      <c r="F167" s="327">
        <v>0</v>
      </c>
      <c r="G167" s="327">
        <v>31</v>
      </c>
      <c r="H167" s="327">
        <v>3</v>
      </c>
      <c r="I167" s="327">
        <v>0</v>
      </c>
      <c r="J167" s="327">
        <v>7</v>
      </c>
      <c r="K167" s="329">
        <f t="shared" si="10"/>
        <v>47</v>
      </c>
      <c r="L167" s="352" t="s">
        <v>40</v>
      </c>
    </row>
    <row r="168" spans="1:12">
      <c r="A168" s="311" t="s">
        <v>41</v>
      </c>
      <c r="B168" s="328">
        <v>0</v>
      </c>
      <c r="C168" s="327"/>
      <c r="D168" s="327"/>
      <c r="E168" s="327"/>
      <c r="F168" s="327">
        <v>0</v>
      </c>
      <c r="G168" s="327">
        <v>15</v>
      </c>
      <c r="H168" s="327"/>
      <c r="I168" s="327"/>
      <c r="J168" s="327"/>
      <c r="K168" s="329">
        <f t="shared" si="10"/>
        <v>15</v>
      </c>
      <c r="L168" s="352" t="s">
        <v>41</v>
      </c>
    </row>
    <row r="169" spans="1:12">
      <c r="A169" s="311" t="s">
        <v>42</v>
      </c>
      <c r="B169" s="328">
        <v>0</v>
      </c>
      <c r="C169" s="327"/>
      <c r="D169" s="327"/>
      <c r="E169" s="327"/>
      <c r="F169" s="327">
        <v>0</v>
      </c>
      <c r="G169" s="327">
        <v>4</v>
      </c>
      <c r="H169" s="327"/>
      <c r="I169" s="327"/>
      <c r="J169" s="327"/>
      <c r="K169" s="329">
        <f t="shared" si="10"/>
        <v>4</v>
      </c>
      <c r="L169" s="352" t="s">
        <v>42</v>
      </c>
    </row>
    <row r="170" spans="1:12">
      <c r="A170" s="311" t="s">
        <v>43</v>
      </c>
      <c r="B170" s="328"/>
      <c r="C170" s="327"/>
      <c r="D170" s="327"/>
      <c r="E170" s="327"/>
      <c r="F170" s="327">
        <v>0</v>
      </c>
      <c r="G170" s="327">
        <v>0</v>
      </c>
      <c r="H170" s="327"/>
      <c r="I170" s="327"/>
      <c r="J170" s="327">
        <v>7</v>
      </c>
      <c r="K170" s="329">
        <f t="shared" si="10"/>
        <v>7</v>
      </c>
      <c r="L170" s="352" t="s">
        <v>43</v>
      </c>
    </row>
    <row r="171" spans="1:12">
      <c r="A171" s="313" t="s">
        <v>0</v>
      </c>
      <c r="B171" s="329">
        <f t="shared" ref="B171:F171" si="11">SUM(B155:B170)</f>
        <v>2</v>
      </c>
      <c r="C171" s="329">
        <f t="shared" si="11"/>
        <v>6</v>
      </c>
      <c r="D171" s="329">
        <f t="shared" si="11"/>
        <v>46</v>
      </c>
      <c r="E171" s="329">
        <f t="shared" si="11"/>
        <v>8</v>
      </c>
      <c r="F171" s="329">
        <f t="shared" si="11"/>
        <v>0</v>
      </c>
      <c r="G171" s="329">
        <f>SUM(G155:G170)</f>
        <v>213</v>
      </c>
      <c r="H171" s="329">
        <f t="shared" ref="H171:J171" si="12">SUM(H155:H170)</f>
        <v>17</v>
      </c>
      <c r="I171" s="329">
        <f t="shared" si="12"/>
        <v>9</v>
      </c>
      <c r="J171" s="329">
        <f t="shared" si="12"/>
        <v>27</v>
      </c>
      <c r="K171" s="329">
        <f>SUM(B171:I171)</f>
        <v>301</v>
      </c>
      <c r="L171" s="352" t="s">
        <v>0</v>
      </c>
    </row>
    <row r="172" spans="1:12">
      <c r="A172" s="315" t="s">
        <v>1</v>
      </c>
      <c r="B172" s="382">
        <f>B171/K171</f>
        <v>6.6445182724252493E-3</v>
      </c>
      <c r="C172" s="343">
        <f>C171/K171</f>
        <v>1.9933554817275746E-2</v>
      </c>
      <c r="D172" s="343">
        <f>D171/K171</f>
        <v>0.15282392026578073</v>
      </c>
      <c r="E172" s="343">
        <f>E171/K171</f>
        <v>2.6578073089700997E-2</v>
      </c>
      <c r="F172" s="382">
        <v>0</v>
      </c>
      <c r="G172" s="343">
        <f>G171/K171</f>
        <v>0.70764119601328901</v>
      </c>
      <c r="H172" s="354">
        <f>H171/K171</f>
        <v>5.647840531561462E-2</v>
      </c>
      <c r="I172" s="343"/>
      <c r="J172" s="354">
        <f>J171/K171</f>
        <v>8.9700996677740868E-2</v>
      </c>
      <c r="K172" s="335"/>
      <c r="L172" s="352" t="s">
        <v>1</v>
      </c>
    </row>
    <row r="173" spans="1:12">
      <c r="A173" s="315" t="s">
        <v>128</v>
      </c>
      <c r="B173" s="335">
        <v>21</v>
      </c>
      <c r="C173" s="335">
        <v>22</v>
      </c>
      <c r="D173" s="335">
        <v>23</v>
      </c>
      <c r="E173" s="335">
        <v>24</v>
      </c>
      <c r="F173" s="335">
        <v>21</v>
      </c>
      <c r="G173" s="335">
        <v>30</v>
      </c>
      <c r="H173" s="335">
        <v>22</v>
      </c>
      <c r="I173" s="335">
        <v>20</v>
      </c>
      <c r="J173" s="335">
        <v>22</v>
      </c>
      <c r="K173" s="333"/>
      <c r="L173" s="315" t="s">
        <v>107</v>
      </c>
    </row>
    <row r="174" spans="1:12">
      <c r="A174" s="352"/>
      <c r="B174" s="383"/>
      <c r="C174" s="384"/>
      <c r="D174" s="384"/>
      <c r="E174" s="384"/>
      <c r="F174" s="384"/>
      <c r="G174" s="384"/>
      <c r="H174" s="385"/>
      <c r="I174" s="362"/>
    </row>
    <row r="175" spans="1:12" ht="15">
      <c r="A175" s="829" t="s">
        <v>239</v>
      </c>
      <c r="B175" s="829"/>
      <c r="C175" s="829"/>
      <c r="F175" s="828"/>
      <c r="G175" s="828"/>
      <c r="H175" s="828"/>
    </row>
    <row r="176" spans="1:12" ht="39">
      <c r="A176" s="322"/>
      <c r="B176" s="373" t="s">
        <v>115</v>
      </c>
      <c r="C176" s="373" t="s">
        <v>114</v>
      </c>
      <c r="F176" s="386"/>
      <c r="G176" s="387"/>
      <c r="H176" s="388"/>
    </row>
    <row r="177" spans="1:11">
      <c r="A177" s="352" t="s">
        <v>27</v>
      </c>
      <c r="B177" s="385">
        <v>3</v>
      </c>
      <c r="C177" s="389">
        <v>8</v>
      </c>
      <c r="D177" s="330"/>
      <c r="F177" s="311"/>
      <c r="G177" s="327"/>
      <c r="H177" s="328"/>
    </row>
    <row r="178" spans="1:11">
      <c r="A178" s="352" t="s">
        <v>28</v>
      </c>
      <c r="B178" s="385">
        <v>1</v>
      </c>
      <c r="C178" s="389">
        <v>7</v>
      </c>
      <c r="D178" s="330"/>
      <c r="F178" s="311"/>
      <c r="G178" s="327"/>
      <c r="H178" s="328"/>
    </row>
    <row r="179" spans="1:11">
      <c r="A179" s="352" t="s">
        <v>30</v>
      </c>
      <c r="B179" s="385">
        <v>3</v>
      </c>
      <c r="C179" s="389">
        <v>9</v>
      </c>
      <c r="D179" s="330"/>
      <c r="F179" s="311"/>
      <c r="G179" s="327"/>
      <c r="H179" s="328"/>
    </row>
    <row r="180" spans="1:11">
      <c r="A180" s="352" t="s">
        <v>31</v>
      </c>
      <c r="B180" s="385">
        <v>0</v>
      </c>
      <c r="C180" s="389">
        <v>0</v>
      </c>
      <c r="D180" s="330"/>
      <c r="F180" s="311"/>
      <c r="G180" s="327"/>
      <c r="H180" s="328"/>
    </row>
    <row r="181" spans="1:11">
      <c r="A181" s="352" t="s">
        <v>32</v>
      </c>
      <c r="B181" s="385">
        <v>0</v>
      </c>
      <c r="C181" s="389">
        <v>0</v>
      </c>
      <c r="D181" s="330"/>
      <c r="F181" s="311"/>
      <c r="G181" s="327"/>
      <c r="H181" s="328"/>
    </row>
    <row r="182" spans="1:11">
      <c r="A182" s="352" t="s">
        <v>33</v>
      </c>
      <c r="B182" s="385">
        <v>1</v>
      </c>
      <c r="C182" s="389"/>
      <c r="D182" s="330"/>
      <c r="F182" s="311"/>
      <c r="G182" s="327"/>
      <c r="H182" s="328"/>
    </row>
    <row r="183" spans="1:11">
      <c r="A183" s="352" t="s">
        <v>34</v>
      </c>
      <c r="B183" s="385">
        <v>1</v>
      </c>
      <c r="C183" s="389">
        <v>2</v>
      </c>
      <c r="D183" s="330"/>
      <c r="F183" s="311"/>
      <c r="G183" s="327"/>
      <c r="H183" s="328"/>
    </row>
    <row r="184" spans="1:11">
      <c r="A184" s="352" t="s">
        <v>35</v>
      </c>
      <c r="B184" s="385">
        <v>1</v>
      </c>
      <c r="C184" s="389">
        <v>2</v>
      </c>
      <c r="D184" s="330"/>
      <c r="F184" s="311"/>
      <c r="G184" s="327"/>
      <c r="H184" s="328"/>
    </row>
    <row r="185" spans="1:11">
      <c r="A185" s="352" t="s">
        <v>36</v>
      </c>
      <c r="B185" s="385">
        <v>2</v>
      </c>
      <c r="C185" s="389">
        <v>5</v>
      </c>
      <c r="D185" s="330"/>
      <c r="F185" s="311"/>
      <c r="G185" s="327"/>
      <c r="H185" s="328"/>
      <c r="J185" s="362"/>
      <c r="K185" s="362"/>
    </row>
    <row r="186" spans="1:11">
      <c r="A186" s="352" t="s">
        <v>37</v>
      </c>
      <c r="B186" s="385">
        <v>0</v>
      </c>
      <c r="C186" s="389">
        <v>0</v>
      </c>
      <c r="D186" s="330"/>
      <c r="F186" s="311"/>
      <c r="G186" s="327"/>
      <c r="H186" s="328"/>
    </row>
    <row r="187" spans="1:11">
      <c r="A187" s="352" t="s">
        <v>38</v>
      </c>
      <c r="B187" s="385">
        <v>1</v>
      </c>
      <c r="C187" s="389">
        <v>3</v>
      </c>
      <c r="D187" s="330"/>
      <c r="F187" s="311"/>
      <c r="G187" s="327"/>
      <c r="H187" s="328"/>
    </row>
    <row r="188" spans="1:11">
      <c r="A188" s="352" t="s">
        <v>39</v>
      </c>
      <c r="B188" s="385">
        <v>3</v>
      </c>
      <c r="C188" s="389">
        <v>3</v>
      </c>
      <c r="D188" s="330"/>
      <c r="F188" s="311"/>
      <c r="G188" s="327"/>
      <c r="H188" s="328"/>
    </row>
    <row r="189" spans="1:11">
      <c r="A189" s="352" t="s">
        <v>40</v>
      </c>
      <c r="B189" s="385">
        <v>4</v>
      </c>
      <c r="C189" s="389">
        <v>4</v>
      </c>
      <c r="D189" s="330"/>
      <c r="F189" s="311"/>
      <c r="G189" s="327"/>
      <c r="H189" s="328"/>
    </row>
    <row r="190" spans="1:11">
      <c r="A190" s="352" t="s">
        <v>41</v>
      </c>
      <c r="B190" s="385">
        <v>1</v>
      </c>
      <c r="C190" s="389">
        <v>6</v>
      </c>
      <c r="D190" s="330"/>
      <c r="F190" s="311"/>
      <c r="G190" s="327"/>
      <c r="H190" s="328"/>
    </row>
    <row r="191" spans="1:11">
      <c r="A191" s="352" t="s">
        <v>42</v>
      </c>
      <c r="B191" s="385">
        <v>1</v>
      </c>
      <c r="C191" s="389">
        <v>4</v>
      </c>
      <c r="D191" s="330"/>
      <c r="F191" s="311"/>
      <c r="G191" s="327"/>
      <c r="H191" s="328"/>
    </row>
    <row r="192" spans="1:11">
      <c r="A192" s="352" t="s">
        <v>43</v>
      </c>
      <c r="B192" s="385">
        <v>1</v>
      </c>
      <c r="C192" s="389">
        <v>2</v>
      </c>
      <c r="D192" s="330"/>
      <c r="F192" s="311"/>
      <c r="G192" s="327"/>
      <c r="H192" s="328"/>
    </row>
    <row r="193" spans="1:8">
      <c r="A193" s="313" t="s">
        <v>0</v>
      </c>
      <c r="B193" s="329">
        <f>SUM(B177:B192)</f>
        <v>23</v>
      </c>
      <c r="C193" s="329">
        <f>SUM(C177:C192)</f>
        <v>55</v>
      </c>
      <c r="D193" s="330"/>
      <c r="F193" s="311"/>
      <c r="G193" s="327"/>
      <c r="H193" s="328"/>
    </row>
    <row r="194" spans="1:8">
      <c r="A194" s="390"/>
      <c r="B194" s="391"/>
      <c r="C194" s="392"/>
    </row>
    <row r="195" spans="1:8">
      <c r="A195" s="390"/>
      <c r="B195" s="330"/>
      <c r="C195" s="393"/>
    </row>
    <row r="196" spans="1:8">
      <c r="A196" s="390"/>
      <c r="B196" s="330"/>
      <c r="C196" s="393"/>
    </row>
    <row r="197" spans="1:8">
      <c r="A197" s="390"/>
      <c r="B197" s="330"/>
      <c r="C197" s="393"/>
    </row>
    <row r="198" spans="1:8">
      <c r="A198" s="390"/>
      <c r="B198" s="330"/>
      <c r="C198" s="393"/>
    </row>
    <row r="199" spans="1:8">
      <c r="A199" s="390"/>
      <c r="B199" s="330"/>
      <c r="C199" s="393"/>
    </row>
    <row r="200" spans="1:8">
      <c r="A200" s="390"/>
      <c r="B200" s="330"/>
      <c r="C200" s="393"/>
    </row>
    <row r="201" spans="1:8">
      <c r="A201" s="390"/>
      <c r="B201" s="330"/>
      <c r="C201" s="393"/>
    </row>
    <row r="202" spans="1:8">
      <c r="A202" s="390"/>
      <c r="B202" s="330"/>
      <c r="C202" s="330"/>
    </row>
    <row r="203" spans="1:8">
      <c r="A203" s="394"/>
      <c r="B203" s="395"/>
    </row>
    <row r="204" spans="1:8">
      <c r="A204" s="394"/>
    </row>
  </sheetData>
  <mergeCells count="12">
    <mergeCell ref="A1:L1"/>
    <mergeCell ref="F175:H175"/>
    <mergeCell ref="A175:C175"/>
    <mergeCell ref="A153:K153"/>
    <mergeCell ref="A110:D110"/>
    <mergeCell ref="A131:D131"/>
    <mergeCell ref="A88:E88"/>
    <mergeCell ref="A66:L66"/>
    <mergeCell ref="A2:E2"/>
    <mergeCell ref="B3:C3"/>
    <mergeCell ref="A44:H44"/>
    <mergeCell ref="A24:D24"/>
  </mergeCells>
  <phoneticPr fontId="1" type="noConversion"/>
  <printOptions horizontalCentered="1" gridLines="1"/>
  <pageMargins left="0.75" right="0.75" top="0.75" bottom="0.75" header="0.5" footer="0.5"/>
  <pageSetup scale="73" orientation="landscape" r:id="rId1"/>
  <headerFooter alignWithMargins="0">
    <oddHeader>&amp;C&amp;"Arial Black,Regular"&amp;U&amp;Z&amp;F&amp;R&amp;"Arial Black,Regular"&amp;A</oddHeader>
    <oddFooter xml:space="preserve">&amp;C&amp;"Arial,Bold"&amp;UPage &amp;P of &amp;N&amp;R&amp;"Arial,Bold"&amp;U&amp;D </oddFooter>
  </headerFooter>
  <rowBreaks count="4" manualBreakCount="4">
    <brk id="43" max="11" man="1"/>
    <brk id="87" max="11" man="1"/>
    <brk id="130" max="11" man="1"/>
    <brk id="174" max="11" man="1"/>
  </rowBreaks>
  <ignoredErrors>
    <ignoredError sqref="K8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U118"/>
  <sheetViews>
    <sheetView zoomScaleNormal="100" workbookViewId="0">
      <pane ySplit="1" topLeftCell="A107" activePane="bottomLeft" state="frozen"/>
      <selection pane="bottomLeft" activeCell="B27" sqref="B27:D27"/>
    </sheetView>
  </sheetViews>
  <sheetFormatPr defaultRowHeight="12.75"/>
  <cols>
    <col min="1" max="1" width="42.85546875" style="566" customWidth="1"/>
    <col min="2" max="2" width="14.5703125" style="566" customWidth="1"/>
    <col min="3" max="4" width="13.7109375" style="566" customWidth="1"/>
    <col min="5" max="6" width="12.85546875" style="566" customWidth="1"/>
    <col min="7" max="7" width="12.42578125" style="566" customWidth="1"/>
    <col min="8" max="8" width="13.140625" style="566" customWidth="1"/>
    <col min="9" max="9" width="9" style="566" customWidth="1"/>
    <col min="10" max="10" width="9.7109375" style="566" customWidth="1"/>
    <col min="11" max="11" width="10.28515625" style="566" customWidth="1"/>
    <col min="12" max="13" width="9.140625" style="566"/>
    <col min="14" max="14" width="10.5703125" style="566" customWidth="1"/>
    <col min="15" max="16384" width="9.140625" style="566"/>
  </cols>
  <sheetData>
    <row r="1" spans="1:11" ht="15.75">
      <c r="A1" s="836" t="s">
        <v>94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</row>
    <row r="2" spans="1:11">
      <c r="A2" s="567"/>
      <c r="B2" s="567"/>
      <c r="C2" s="567"/>
      <c r="D2" s="567"/>
      <c r="E2" s="567"/>
      <c r="F2" s="568"/>
      <c r="G2" s="568"/>
      <c r="H2" s="568"/>
      <c r="I2" s="568"/>
      <c r="J2" s="568"/>
      <c r="K2" s="568"/>
    </row>
    <row r="3" spans="1:11" ht="15">
      <c r="A3" s="835" t="s">
        <v>166</v>
      </c>
      <c r="B3" s="835"/>
      <c r="C3" s="835"/>
      <c r="D3" s="835"/>
      <c r="E3" s="835"/>
      <c r="H3" s="568"/>
      <c r="I3" s="568"/>
      <c r="J3" s="568"/>
      <c r="K3" s="568"/>
    </row>
    <row r="4" spans="1:11" ht="13.5">
      <c r="A4" s="569"/>
      <c r="B4" s="618" t="s">
        <v>162</v>
      </c>
      <c r="C4" s="838" t="s">
        <v>165</v>
      </c>
      <c r="D4" s="839"/>
      <c r="E4" s="840" t="s">
        <v>167</v>
      </c>
      <c r="H4" s="568"/>
      <c r="I4" s="568"/>
      <c r="J4" s="568"/>
      <c r="K4" s="568"/>
    </row>
    <row r="5" spans="1:11">
      <c r="A5" s="570"/>
      <c r="B5" s="619" t="s">
        <v>62</v>
      </c>
      <c r="C5" s="620" t="s">
        <v>123</v>
      </c>
      <c r="D5" s="621" t="s">
        <v>161</v>
      </c>
      <c r="E5" s="839"/>
      <c r="F5" s="571"/>
      <c r="H5" s="568"/>
      <c r="I5" s="568"/>
      <c r="J5" s="568"/>
      <c r="K5" s="568"/>
    </row>
    <row r="6" spans="1:11">
      <c r="A6" s="572" t="s">
        <v>27</v>
      </c>
      <c r="B6" s="573">
        <v>305</v>
      </c>
      <c r="C6" s="574">
        <v>35</v>
      </c>
      <c r="D6" s="575">
        <v>30</v>
      </c>
      <c r="E6" s="575">
        <v>203</v>
      </c>
      <c r="F6" s="571"/>
      <c r="H6" s="568"/>
      <c r="I6" s="568"/>
      <c r="J6" s="568"/>
      <c r="K6" s="568"/>
    </row>
    <row r="7" spans="1:11">
      <c r="A7" s="572" t="s">
        <v>28</v>
      </c>
      <c r="B7" s="573">
        <v>119</v>
      </c>
      <c r="C7" s="574">
        <v>2</v>
      </c>
      <c r="D7" s="575">
        <v>1</v>
      </c>
      <c r="E7" s="575">
        <v>48</v>
      </c>
      <c r="F7" s="571"/>
      <c r="H7" s="568"/>
      <c r="I7" s="568"/>
      <c r="J7" s="568"/>
      <c r="K7" s="568"/>
    </row>
    <row r="8" spans="1:11">
      <c r="A8" s="572" t="s">
        <v>29</v>
      </c>
      <c r="B8" s="573">
        <v>0</v>
      </c>
      <c r="C8" s="574">
        <v>0</v>
      </c>
      <c r="D8" s="575">
        <v>0</v>
      </c>
      <c r="E8" s="575">
        <v>0</v>
      </c>
      <c r="F8" s="571"/>
      <c r="H8" s="568"/>
      <c r="I8" s="568"/>
      <c r="J8" s="568"/>
      <c r="K8" s="568"/>
    </row>
    <row r="9" spans="1:11">
      <c r="A9" s="572" t="s">
        <v>30</v>
      </c>
      <c r="B9" s="573">
        <v>287</v>
      </c>
      <c r="C9" s="574">
        <v>16</v>
      </c>
      <c r="D9" s="575">
        <v>15</v>
      </c>
      <c r="E9" s="575">
        <v>183</v>
      </c>
      <c r="F9" s="571"/>
      <c r="H9" s="568"/>
      <c r="I9" s="568"/>
      <c r="J9" s="568"/>
      <c r="K9" s="568"/>
    </row>
    <row r="10" spans="1:11">
      <c r="A10" s="576" t="s">
        <v>31</v>
      </c>
      <c r="B10" s="577">
        <v>209</v>
      </c>
      <c r="C10" s="578">
        <v>5</v>
      </c>
      <c r="D10" s="578">
        <v>5</v>
      </c>
      <c r="E10" s="578">
        <v>149</v>
      </c>
      <c r="F10" s="571"/>
      <c r="H10" s="568"/>
      <c r="I10" s="568"/>
      <c r="J10" s="568"/>
      <c r="K10" s="568"/>
    </row>
    <row r="11" spans="1:11">
      <c r="A11" s="572" t="s">
        <v>32</v>
      </c>
      <c r="B11" s="573">
        <v>104</v>
      </c>
      <c r="C11" s="574">
        <v>6</v>
      </c>
      <c r="D11" s="575">
        <v>7</v>
      </c>
      <c r="E11" s="575">
        <v>60</v>
      </c>
      <c r="F11" s="571"/>
      <c r="H11" s="568"/>
      <c r="I11" s="568"/>
      <c r="J11" s="568"/>
      <c r="K11" s="568"/>
    </row>
    <row r="12" spans="1:11">
      <c r="A12" s="572" t="s">
        <v>33</v>
      </c>
      <c r="B12" s="573">
        <v>314</v>
      </c>
      <c r="C12" s="574">
        <v>23</v>
      </c>
      <c r="D12" s="575">
        <v>24</v>
      </c>
      <c r="E12" s="575">
        <v>33</v>
      </c>
      <c r="F12" s="571"/>
      <c r="H12" s="568"/>
      <c r="I12" s="568"/>
      <c r="J12" s="568"/>
      <c r="K12" s="568"/>
    </row>
    <row r="13" spans="1:11">
      <c r="A13" s="572" t="s">
        <v>34</v>
      </c>
      <c r="B13" s="573">
        <v>198</v>
      </c>
      <c r="C13" s="574">
        <v>2</v>
      </c>
      <c r="D13" s="575">
        <v>2</v>
      </c>
      <c r="E13" s="575">
        <v>139</v>
      </c>
      <c r="F13" s="571"/>
      <c r="H13" s="568"/>
      <c r="I13" s="568"/>
      <c r="J13" s="568"/>
      <c r="K13" s="568"/>
    </row>
    <row r="14" spans="1:11">
      <c r="A14" s="572" t="s">
        <v>35</v>
      </c>
      <c r="B14" s="573">
        <v>476</v>
      </c>
      <c r="C14" s="574">
        <v>11</v>
      </c>
      <c r="D14" s="575">
        <v>9</v>
      </c>
      <c r="E14" s="575">
        <v>103</v>
      </c>
      <c r="F14" s="571"/>
      <c r="H14" s="568"/>
      <c r="I14" s="568"/>
      <c r="J14" s="568"/>
      <c r="K14" s="568"/>
    </row>
    <row r="15" spans="1:11">
      <c r="A15" s="572" t="s">
        <v>36</v>
      </c>
      <c r="B15" s="573">
        <v>269</v>
      </c>
      <c r="C15" s="574">
        <v>14</v>
      </c>
      <c r="D15" s="575">
        <v>10</v>
      </c>
      <c r="E15" s="575">
        <v>116</v>
      </c>
      <c r="F15" s="571"/>
      <c r="H15" s="568"/>
      <c r="I15" s="568"/>
      <c r="J15" s="568"/>
      <c r="K15" s="568"/>
    </row>
    <row r="16" spans="1:11">
      <c r="A16" s="572" t="s">
        <v>37</v>
      </c>
      <c r="B16" s="573">
        <v>15</v>
      </c>
      <c r="C16" s="574">
        <v>0</v>
      </c>
      <c r="D16" s="575">
        <v>0</v>
      </c>
      <c r="E16" s="575">
        <v>21</v>
      </c>
      <c r="F16" s="571"/>
      <c r="H16" s="568"/>
      <c r="I16" s="568"/>
      <c r="J16" s="568"/>
      <c r="K16" s="568"/>
    </row>
    <row r="17" spans="1:11">
      <c r="A17" s="572" t="s">
        <v>38</v>
      </c>
      <c r="B17" s="573">
        <v>358</v>
      </c>
      <c r="C17" s="574">
        <v>26</v>
      </c>
      <c r="D17" s="575">
        <v>25</v>
      </c>
      <c r="E17" s="575">
        <v>228</v>
      </c>
      <c r="F17" s="571"/>
      <c r="H17" s="568"/>
      <c r="I17" s="568"/>
      <c r="J17" s="568"/>
      <c r="K17" s="568"/>
    </row>
    <row r="18" spans="1:11">
      <c r="A18" s="572" t="s">
        <v>39</v>
      </c>
      <c r="B18" s="573">
        <v>467</v>
      </c>
      <c r="C18" s="574">
        <v>9</v>
      </c>
      <c r="D18" s="575">
        <v>13</v>
      </c>
      <c r="E18" s="575">
        <v>238</v>
      </c>
      <c r="F18" s="571"/>
      <c r="H18" s="568"/>
      <c r="I18" s="568"/>
      <c r="J18" s="568"/>
      <c r="K18" s="568"/>
    </row>
    <row r="19" spans="1:11">
      <c r="A19" s="572" t="s">
        <v>40</v>
      </c>
      <c r="B19" s="573">
        <v>604</v>
      </c>
      <c r="C19" s="574">
        <v>27</v>
      </c>
      <c r="D19" s="575">
        <v>42</v>
      </c>
      <c r="E19" s="575">
        <v>288</v>
      </c>
      <c r="F19" s="571"/>
      <c r="H19" s="568"/>
      <c r="I19" s="568"/>
      <c r="J19" s="568"/>
      <c r="K19" s="568"/>
    </row>
    <row r="20" spans="1:11">
      <c r="A20" s="572" t="s">
        <v>41</v>
      </c>
      <c r="B20" s="573">
        <v>228</v>
      </c>
      <c r="C20" s="574">
        <v>18</v>
      </c>
      <c r="D20" s="575">
        <v>20</v>
      </c>
      <c r="E20" s="575">
        <v>194</v>
      </c>
      <c r="F20" s="571"/>
      <c r="H20" s="568"/>
      <c r="I20" s="568"/>
      <c r="J20" s="568"/>
      <c r="K20" s="568"/>
    </row>
    <row r="21" spans="1:11">
      <c r="A21" s="572" t="s">
        <v>42</v>
      </c>
      <c r="B21" s="573">
        <v>14</v>
      </c>
      <c r="C21" s="574">
        <v>2</v>
      </c>
      <c r="D21" s="575">
        <v>1</v>
      </c>
      <c r="E21" s="575">
        <v>25</v>
      </c>
      <c r="F21" s="571"/>
      <c r="H21" s="568"/>
      <c r="I21" s="568"/>
      <c r="J21" s="568"/>
      <c r="K21" s="568"/>
    </row>
    <row r="22" spans="1:11">
      <c r="A22" s="579" t="s">
        <v>43</v>
      </c>
      <c r="B22" s="573">
        <v>47</v>
      </c>
      <c r="C22" s="574">
        <v>7</v>
      </c>
      <c r="D22" s="575">
        <v>6</v>
      </c>
      <c r="E22" s="575">
        <v>50</v>
      </c>
      <c r="G22" s="575"/>
      <c r="H22" s="568"/>
      <c r="I22" s="568"/>
      <c r="J22" s="568"/>
      <c r="K22" s="568"/>
    </row>
    <row r="23" spans="1:11">
      <c r="A23" s="580" t="s">
        <v>0</v>
      </c>
      <c r="B23" s="581">
        <f>SUM(B6:B22)</f>
        <v>4014</v>
      </c>
      <c r="C23" s="581">
        <f>SUM(C6:C22)</f>
        <v>203</v>
      </c>
      <c r="D23" s="581">
        <f>SUM(D6:D22)</f>
        <v>210</v>
      </c>
      <c r="E23" s="581">
        <f>SUM(E6:E22)</f>
        <v>2078</v>
      </c>
      <c r="G23" s="582"/>
      <c r="H23" s="568"/>
      <c r="I23" s="568"/>
      <c r="J23" s="568"/>
      <c r="K23" s="568"/>
    </row>
    <row r="24" spans="1:11">
      <c r="A24" s="583" t="s">
        <v>128</v>
      </c>
      <c r="B24" s="584">
        <v>140</v>
      </c>
      <c r="C24" s="574">
        <v>138</v>
      </c>
      <c r="D24" s="575">
        <v>138</v>
      </c>
      <c r="E24" s="575">
        <v>136</v>
      </c>
      <c r="G24" s="582"/>
      <c r="H24" s="568"/>
      <c r="I24" s="568"/>
      <c r="J24" s="568"/>
      <c r="K24" s="568"/>
    </row>
    <row r="25" spans="1:11">
      <c r="D25" s="584"/>
      <c r="H25" s="568"/>
      <c r="I25" s="568"/>
      <c r="J25" s="568"/>
      <c r="K25" s="568"/>
    </row>
    <row r="26" spans="1:11" ht="15">
      <c r="A26" s="835" t="s">
        <v>163</v>
      </c>
      <c r="B26" s="835"/>
      <c r="C26" s="835"/>
      <c r="D26" s="835"/>
      <c r="E26" s="585"/>
      <c r="F26" s="585"/>
      <c r="G26" s="585"/>
      <c r="H26" s="568"/>
      <c r="I26" s="568"/>
      <c r="J26" s="568"/>
      <c r="K26" s="568"/>
    </row>
    <row r="27" spans="1:11">
      <c r="B27" s="586" t="s">
        <v>12</v>
      </c>
      <c r="C27" s="586" t="s">
        <v>11</v>
      </c>
      <c r="D27" s="587" t="s">
        <v>0</v>
      </c>
      <c r="E27" s="588"/>
      <c r="F27" s="588"/>
      <c r="G27" s="587"/>
      <c r="H27" s="568"/>
      <c r="I27" s="568"/>
      <c r="J27" s="568"/>
      <c r="K27" s="568"/>
    </row>
    <row r="28" spans="1:11">
      <c r="A28" s="589" t="s">
        <v>27</v>
      </c>
      <c r="B28" s="575">
        <v>251</v>
      </c>
      <c r="C28" s="575">
        <v>18</v>
      </c>
      <c r="D28" s="590">
        <f t="shared" ref="D28:D45" si="0">B28+C28</f>
        <v>269</v>
      </c>
      <c r="E28" s="591"/>
      <c r="F28" s="591"/>
      <c r="G28" s="591"/>
      <c r="H28" s="568"/>
      <c r="I28" s="568"/>
      <c r="J28" s="568"/>
      <c r="K28" s="568"/>
    </row>
    <row r="29" spans="1:11">
      <c r="A29" s="589" t="s">
        <v>28</v>
      </c>
      <c r="B29" s="575">
        <v>114</v>
      </c>
      <c r="C29" s="575">
        <v>4</v>
      </c>
      <c r="D29" s="590">
        <f t="shared" si="0"/>
        <v>118</v>
      </c>
      <c r="E29" s="591"/>
      <c r="F29" s="591"/>
      <c r="G29" s="591"/>
      <c r="H29" s="568"/>
      <c r="I29" s="568"/>
      <c r="J29" s="568"/>
      <c r="K29" s="568"/>
    </row>
    <row r="30" spans="1:11">
      <c r="A30" s="589" t="s">
        <v>29</v>
      </c>
      <c r="B30" s="575">
        <v>0</v>
      </c>
      <c r="C30" s="575">
        <v>0</v>
      </c>
      <c r="D30" s="590">
        <f t="shared" si="0"/>
        <v>0</v>
      </c>
      <c r="E30" s="591"/>
      <c r="F30" s="591"/>
      <c r="G30" s="591"/>
      <c r="H30" s="568"/>
      <c r="I30" s="568"/>
      <c r="J30" s="568"/>
      <c r="K30" s="568"/>
    </row>
    <row r="31" spans="1:11">
      <c r="A31" s="589" t="s">
        <v>30</v>
      </c>
      <c r="B31" s="575">
        <v>223</v>
      </c>
      <c r="C31" s="575">
        <v>24</v>
      </c>
      <c r="D31" s="590">
        <f t="shared" si="0"/>
        <v>247</v>
      </c>
      <c r="E31" s="591"/>
      <c r="F31" s="591"/>
      <c r="G31" s="591"/>
      <c r="H31" s="568"/>
      <c r="I31" s="568"/>
      <c r="J31" s="568"/>
      <c r="K31" s="568"/>
    </row>
    <row r="32" spans="1:11">
      <c r="A32" s="592" t="s">
        <v>31</v>
      </c>
      <c r="B32" s="593">
        <v>202</v>
      </c>
      <c r="C32" s="593">
        <v>6</v>
      </c>
      <c r="D32" s="593">
        <f t="shared" si="0"/>
        <v>208</v>
      </c>
      <c r="E32" s="591"/>
      <c r="F32" s="591"/>
      <c r="G32" s="591"/>
      <c r="H32" s="568"/>
      <c r="I32" s="568"/>
      <c r="J32" s="568"/>
      <c r="K32" s="568"/>
    </row>
    <row r="33" spans="1:11">
      <c r="A33" s="589" t="s">
        <v>32</v>
      </c>
      <c r="B33" s="575">
        <v>92</v>
      </c>
      <c r="C33" s="575">
        <v>5</v>
      </c>
      <c r="D33" s="590">
        <f t="shared" si="0"/>
        <v>97</v>
      </c>
      <c r="E33" s="591"/>
      <c r="F33" s="591"/>
      <c r="G33" s="591"/>
      <c r="H33" s="568"/>
      <c r="I33" s="568"/>
      <c r="J33" s="568"/>
      <c r="K33" s="568"/>
    </row>
    <row r="34" spans="1:11">
      <c r="A34" s="589" t="s">
        <v>33</v>
      </c>
      <c r="B34" s="575">
        <v>287</v>
      </c>
      <c r="C34" s="575">
        <v>15</v>
      </c>
      <c r="D34" s="590">
        <f t="shared" si="0"/>
        <v>302</v>
      </c>
      <c r="E34" s="591"/>
      <c r="F34" s="591"/>
      <c r="G34" s="591"/>
      <c r="H34" s="568"/>
      <c r="I34" s="568"/>
      <c r="J34" s="568"/>
      <c r="K34" s="568"/>
    </row>
    <row r="35" spans="1:11">
      <c r="A35" s="589" t="s">
        <v>34</v>
      </c>
      <c r="B35" s="575">
        <v>232</v>
      </c>
      <c r="C35" s="575">
        <v>18</v>
      </c>
      <c r="D35" s="590">
        <f t="shared" si="0"/>
        <v>250</v>
      </c>
      <c r="E35" s="591"/>
      <c r="F35" s="591"/>
      <c r="G35" s="591"/>
      <c r="H35" s="568"/>
      <c r="I35" s="568"/>
      <c r="J35" s="568"/>
      <c r="K35" s="568"/>
    </row>
    <row r="36" spans="1:11">
      <c r="A36" s="589" t="s">
        <v>35</v>
      </c>
      <c r="B36" s="575">
        <v>448</v>
      </c>
      <c r="C36" s="575">
        <v>17</v>
      </c>
      <c r="D36" s="590">
        <f t="shared" si="0"/>
        <v>465</v>
      </c>
      <c r="E36" s="591"/>
      <c r="F36" s="591"/>
      <c r="G36" s="591"/>
      <c r="H36" s="568"/>
      <c r="I36" s="568"/>
      <c r="J36" s="568"/>
      <c r="K36" s="568"/>
    </row>
    <row r="37" spans="1:11">
      <c r="A37" s="589" t="s">
        <v>36</v>
      </c>
      <c r="B37" s="575">
        <v>258</v>
      </c>
      <c r="C37" s="575">
        <v>14</v>
      </c>
      <c r="D37" s="590">
        <f t="shared" si="0"/>
        <v>272</v>
      </c>
      <c r="E37" s="591"/>
      <c r="F37" s="591"/>
      <c r="G37" s="591"/>
      <c r="H37" s="568"/>
      <c r="I37" s="568"/>
      <c r="J37" s="568"/>
      <c r="K37" s="568"/>
    </row>
    <row r="38" spans="1:11">
      <c r="A38" s="589" t="s">
        <v>37</v>
      </c>
      <c r="B38" s="575">
        <v>15</v>
      </c>
      <c r="C38" s="575">
        <v>0</v>
      </c>
      <c r="D38" s="590">
        <f t="shared" si="0"/>
        <v>15</v>
      </c>
      <c r="E38" s="591"/>
      <c r="F38" s="591"/>
      <c r="G38" s="591"/>
      <c r="H38" s="568"/>
      <c r="I38" s="568"/>
      <c r="J38" s="568"/>
      <c r="K38" s="568"/>
    </row>
    <row r="39" spans="1:11">
      <c r="A39" s="589" t="s">
        <v>38</v>
      </c>
      <c r="B39" s="575">
        <v>338</v>
      </c>
      <c r="C39" s="575">
        <v>13</v>
      </c>
      <c r="D39" s="590">
        <f t="shared" si="0"/>
        <v>351</v>
      </c>
      <c r="E39" s="591"/>
      <c r="F39" s="591"/>
      <c r="G39" s="591"/>
      <c r="H39" s="568"/>
      <c r="I39" s="568"/>
      <c r="J39" s="568"/>
      <c r="K39" s="568"/>
    </row>
    <row r="40" spans="1:11">
      <c r="A40" s="589" t="s">
        <v>39</v>
      </c>
      <c r="B40" s="575">
        <v>447</v>
      </c>
      <c r="C40" s="575">
        <v>29</v>
      </c>
      <c r="D40" s="590">
        <f t="shared" si="0"/>
        <v>476</v>
      </c>
      <c r="E40" s="591"/>
      <c r="F40" s="591"/>
      <c r="G40" s="591"/>
      <c r="H40" s="568"/>
      <c r="I40" s="568"/>
      <c r="J40" s="568"/>
      <c r="K40" s="568"/>
    </row>
    <row r="41" spans="1:11">
      <c r="A41" s="589" t="s">
        <v>40</v>
      </c>
      <c r="B41" s="575">
        <v>536</v>
      </c>
      <c r="C41" s="575">
        <v>47</v>
      </c>
      <c r="D41" s="590">
        <f t="shared" si="0"/>
        <v>583</v>
      </c>
      <c r="E41" s="591"/>
      <c r="F41" s="591"/>
      <c r="G41" s="591"/>
      <c r="H41" s="568"/>
      <c r="I41" s="568"/>
      <c r="J41" s="568"/>
      <c r="K41" s="568"/>
    </row>
    <row r="42" spans="1:11">
      <c r="A42" s="589" t="s">
        <v>41</v>
      </c>
      <c r="B42" s="575">
        <v>201</v>
      </c>
      <c r="C42" s="575">
        <v>10</v>
      </c>
      <c r="D42" s="590">
        <f t="shared" si="0"/>
        <v>211</v>
      </c>
      <c r="E42" s="591"/>
      <c r="F42" s="591"/>
      <c r="G42" s="591"/>
      <c r="H42" s="568"/>
      <c r="I42" s="568"/>
      <c r="J42" s="568"/>
      <c r="K42" s="568"/>
    </row>
    <row r="43" spans="1:11">
      <c r="A43" s="589" t="s">
        <v>42</v>
      </c>
      <c r="B43" s="575">
        <v>82</v>
      </c>
      <c r="C43" s="575">
        <v>4</v>
      </c>
      <c r="D43" s="590">
        <f t="shared" si="0"/>
        <v>86</v>
      </c>
      <c r="E43" s="591"/>
      <c r="F43" s="591"/>
      <c r="G43" s="591"/>
      <c r="H43" s="568"/>
      <c r="I43" s="568"/>
      <c r="J43" s="568"/>
      <c r="K43" s="568"/>
    </row>
    <row r="44" spans="1:11">
      <c r="A44" s="589" t="s">
        <v>43</v>
      </c>
      <c r="B44" s="575">
        <v>63</v>
      </c>
      <c r="C44" s="575">
        <v>3</v>
      </c>
      <c r="D44" s="590">
        <f t="shared" si="0"/>
        <v>66</v>
      </c>
      <c r="E44" s="591"/>
      <c r="F44" s="591"/>
      <c r="G44" s="591"/>
      <c r="H44" s="568"/>
      <c r="I44" s="568"/>
      <c r="J44" s="568"/>
      <c r="K44" s="568"/>
    </row>
    <row r="45" spans="1:11">
      <c r="A45" s="594" t="s">
        <v>0</v>
      </c>
      <c r="B45" s="590">
        <f>SUM(B28:B44)</f>
        <v>3789</v>
      </c>
      <c r="C45" s="590">
        <f>SUM(C28:C44)</f>
        <v>227</v>
      </c>
      <c r="D45" s="590">
        <f t="shared" si="0"/>
        <v>4016</v>
      </c>
      <c r="E45" s="595"/>
      <c r="F45" s="595"/>
      <c r="G45" s="595"/>
      <c r="H45" s="568"/>
      <c r="I45" s="568"/>
      <c r="J45" s="568"/>
      <c r="K45" s="568"/>
    </row>
    <row r="46" spans="1:11">
      <c r="A46" s="589" t="s">
        <v>1</v>
      </c>
      <c r="B46" s="582">
        <f>B45/D45</f>
        <v>0.94347609561752988</v>
      </c>
      <c r="C46" s="582">
        <f>C45/D45</f>
        <v>5.6523904382470118E-2</v>
      </c>
      <c r="E46" s="596"/>
      <c r="F46" s="596"/>
      <c r="G46" s="597"/>
      <c r="H46" s="568"/>
      <c r="I46" s="568"/>
      <c r="J46" s="568"/>
      <c r="K46" s="568"/>
    </row>
    <row r="47" spans="1:11">
      <c r="A47" s="598" t="s">
        <v>107</v>
      </c>
      <c r="B47" s="599">
        <v>143</v>
      </c>
      <c r="C47" s="599">
        <v>125</v>
      </c>
      <c r="D47" s="600"/>
      <c r="E47" s="600"/>
      <c r="F47" s="600"/>
      <c r="G47" s="600"/>
      <c r="H47" s="568"/>
      <c r="I47" s="568"/>
      <c r="J47" s="568"/>
      <c r="K47" s="568"/>
    </row>
    <row r="48" spans="1:11">
      <c r="G48" s="601"/>
      <c r="H48" s="568"/>
      <c r="I48" s="568"/>
      <c r="J48" s="568"/>
      <c r="K48" s="568"/>
    </row>
    <row r="49" spans="1:12" ht="15.75">
      <c r="A49" s="836" t="s">
        <v>164</v>
      </c>
      <c r="B49" s="836"/>
      <c r="C49" s="836"/>
      <c r="D49" s="836"/>
      <c r="E49" s="836"/>
      <c r="F49" s="836"/>
      <c r="G49" s="836"/>
      <c r="H49" s="836"/>
      <c r="I49" s="836"/>
      <c r="J49" s="836"/>
      <c r="K49" s="836"/>
    </row>
    <row r="50" spans="1:12" ht="15">
      <c r="A50" s="602"/>
      <c r="B50" s="837" t="s">
        <v>14</v>
      </c>
      <c r="C50" s="837"/>
      <c r="D50" s="837"/>
      <c r="E50" s="837" t="s">
        <v>16</v>
      </c>
      <c r="F50" s="837"/>
      <c r="G50" s="837"/>
      <c r="H50" s="837" t="s">
        <v>44</v>
      </c>
      <c r="I50" s="837"/>
      <c r="J50" s="837"/>
      <c r="K50" s="603"/>
    </row>
    <row r="51" spans="1:12" ht="30">
      <c r="A51" s="604"/>
      <c r="B51" s="605" t="s">
        <v>15</v>
      </c>
      <c r="C51" s="605" t="s">
        <v>95</v>
      </c>
      <c r="D51" s="605" t="s">
        <v>13</v>
      </c>
      <c r="E51" s="606" t="s">
        <v>15</v>
      </c>
      <c r="F51" s="606" t="s">
        <v>95</v>
      </c>
      <c r="G51" s="605" t="s">
        <v>13</v>
      </c>
      <c r="H51" s="606" t="s">
        <v>15</v>
      </c>
      <c r="I51" s="605" t="s">
        <v>95</v>
      </c>
      <c r="J51" s="605" t="s">
        <v>13</v>
      </c>
      <c r="K51" s="607" t="s">
        <v>0</v>
      </c>
    </row>
    <row r="52" spans="1:12">
      <c r="A52" s="589" t="s">
        <v>27</v>
      </c>
      <c r="B52" s="575">
        <v>116</v>
      </c>
      <c r="C52" s="575">
        <v>29</v>
      </c>
      <c r="D52" s="575">
        <f>B52+C52</f>
        <v>145</v>
      </c>
      <c r="E52" s="575">
        <v>167</v>
      </c>
      <c r="F52" s="574">
        <v>4</v>
      </c>
      <c r="G52" s="575">
        <f>E52+F52</f>
        <v>171</v>
      </c>
      <c r="H52" s="575">
        <v>11</v>
      </c>
      <c r="I52" s="575">
        <v>9</v>
      </c>
      <c r="J52" s="575">
        <f>H52+I52</f>
        <v>20</v>
      </c>
      <c r="K52" s="590">
        <f>D52+G52+J52</f>
        <v>336</v>
      </c>
      <c r="L52" s="575"/>
    </row>
    <row r="53" spans="1:12">
      <c r="A53" s="589" t="s">
        <v>28</v>
      </c>
      <c r="B53" s="575">
        <v>28</v>
      </c>
      <c r="C53" s="575">
        <v>5</v>
      </c>
      <c r="D53" s="575">
        <f t="shared" ref="D53:D69" si="1">B53+C53</f>
        <v>33</v>
      </c>
      <c r="E53" s="575">
        <v>79</v>
      </c>
      <c r="F53" s="574">
        <v>13</v>
      </c>
      <c r="G53" s="575">
        <f>E53+F53</f>
        <v>92</v>
      </c>
      <c r="H53" s="575">
        <v>13</v>
      </c>
      <c r="I53" s="575">
        <v>9</v>
      </c>
      <c r="J53" s="575">
        <f t="shared" ref="J53:J69" si="2">H53+I53</f>
        <v>22</v>
      </c>
      <c r="K53" s="590">
        <f t="shared" ref="K53:K69" si="3">D53+G53+J53</f>
        <v>147</v>
      </c>
      <c r="L53" s="575"/>
    </row>
    <row r="54" spans="1:12">
      <c r="A54" s="589" t="s">
        <v>29</v>
      </c>
      <c r="B54" s="575">
        <v>0</v>
      </c>
      <c r="C54" s="575">
        <v>0</v>
      </c>
      <c r="D54" s="575">
        <f t="shared" si="1"/>
        <v>0</v>
      </c>
      <c r="E54" s="575">
        <v>0</v>
      </c>
      <c r="F54" s="574">
        <v>0</v>
      </c>
      <c r="G54" s="575">
        <f t="shared" ref="G54:G69" si="4">E54+F54</f>
        <v>0</v>
      </c>
      <c r="H54" s="574">
        <v>0</v>
      </c>
      <c r="I54" s="574">
        <v>0</v>
      </c>
      <c r="J54" s="575">
        <f t="shared" si="2"/>
        <v>0</v>
      </c>
      <c r="K54" s="590">
        <v>0</v>
      </c>
      <c r="L54" s="575"/>
    </row>
    <row r="55" spans="1:12">
      <c r="A55" s="589" t="s">
        <v>30</v>
      </c>
      <c r="B55" s="575">
        <v>92</v>
      </c>
      <c r="C55" s="575">
        <v>39</v>
      </c>
      <c r="D55" s="575">
        <f t="shared" si="1"/>
        <v>131</v>
      </c>
      <c r="E55" s="575">
        <v>136</v>
      </c>
      <c r="F55" s="574">
        <v>2</v>
      </c>
      <c r="G55" s="575">
        <f t="shared" si="4"/>
        <v>138</v>
      </c>
      <c r="H55" s="575">
        <v>1</v>
      </c>
      <c r="I55" s="575">
        <v>0</v>
      </c>
      <c r="J55" s="575">
        <f t="shared" si="2"/>
        <v>1</v>
      </c>
      <c r="K55" s="590">
        <f>D55+G55+J56</f>
        <v>272</v>
      </c>
      <c r="L55" s="575"/>
    </row>
    <row r="56" spans="1:12">
      <c r="A56" s="592" t="s">
        <v>31</v>
      </c>
      <c r="B56" s="593">
        <v>37</v>
      </c>
      <c r="C56" s="593">
        <v>16</v>
      </c>
      <c r="D56" s="593">
        <f t="shared" si="1"/>
        <v>53</v>
      </c>
      <c r="E56" s="593">
        <v>147</v>
      </c>
      <c r="F56" s="593">
        <v>2</v>
      </c>
      <c r="G56" s="593">
        <f t="shared" si="4"/>
        <v>149</v>
      </c>
      <c r="H56" s="593">
        <v>3</v>
      </c>
      <c r="I56" s="593">
        <v>0</v>
      </c>
      <c r="J56" s="593">
        <f t="shared" si="2"/>
        <v>3</v>
      </c>
      <c r="K56" s="593">
        <f>D56+G56+J57</f>
        <v>273</v>
      </c>
      <c r="L56" s="575"/>
    </row>
    <row r="57" spans="1:12">
      <c r="A57" s="589" t="s">
        <v>32</v>
      </c>
      <c r="B57" s="575">
        <v>36</v>
      </c>
      <c r="C57" s="575">
        <v>11</v>
      </c>
      <c r="D57" s="575">
        <f t="shared" si="1"/>
        <v>47</v>
      </c>
      <c r="E57" s="575">
        <v>78</v>
      </c>
      <c r="F57" s="574">
        <v>1</v>
      </c>
      <c r="G57" s="575">
        <f t="shared" si="4"/>
        <v>79</v>
      </c>
      <c r="H57" s="574">
        <v>70</v>
      </c>
      <c r="I57" s="575">
        <v>1</v>
      </c>
      <c r="J57" s="575">
        <f t="shared" si="2"/>
        <v>71</v>
      </c>
      <c r="K57" s="590">
        <f>D57+G57+J58</f>
        <v>133</v>
      </c>
      <c r="L57" s="575"/>
    </row>
    <row r="58" spans="1:12">
      <c r="A58" s="589" t="s">
        <v>33</v>
      </c>
      <c r="B58" s="575">
        <v>38</v>
      </c>
      <c r="C58" s="575">
        <v>17</v>
      </c>
      <c r="D58" s="575">
        <f t="shared" si="1"/>
        <v>55</v>
      </c>
      <c r="E58" s="575">
        <v>237</v>
      </c>
      <c r="F58" s="574">
        <v>4</v>
      </c>
      <c r="G58" s="575">
        <f t="shared" si="4"/>
        <v>241</v>
      </c>
      <c r="H58" s="574">
        <v>7</v>
      </c>
      <c r="I58" s="575">
        <v>0</v>
      </c>
      <c r="J58" s="575">
        <f t="shared" si="2"/>
        <v>7</v>
      </c>
      <c r="K58" s="590">
        <f>D58+G58+J59</f>
        <v>297</v>
      </c>
      <c r="L58" s="575"/>
    </row>
    <row r="59" spans="1:12">
      <c r="A59" s="589" t="s">
        <v>34</v>
      </c>
      <c r="B59" s="575">
        <v>71</v>
      </c>
      <c r="C59" s="575">
        <v>64</v>
      </c>
      <c r="D59" s="575">
        <f t="shared" si="1"/>
        <v>135</v>
      </c>
      <c r="E59" s="575">
        <v>107</v>
      </c>
      <c r="F59" s="574">
        <v>6</v>
      </c>
      <c r="G59" s="575">
        <f t="shared" si="4"/>
        <v>113</v>
      </c>
      <c r="H59" s="574">
        <v>1</v>
      </c>
      <c r="I59" s="575">
        <v>0</v>
      </c>
      <c r="J59" s="575">
        <f t="shared" si="2"/>
        <v>1</v>
      </c>
      <c r="K59" s="590">
        <f t="shared" si="3"/>
        <v>249</v>
      </c>
      <c r="L59" s="575"/>
    </row>
    <row r="60" spans="1:12">
      <c r="A60" s="589" t="s">
        <v>35</v>
      </c>
      <c r="B60" s="575">
        <v>32</v>
      </c>
      <c r="C60" s="575">
        <v>49</v>
      </c>
      <c r="D60" s="575">
        <f t="shared" si="1"/>
        <v>81</v>
      </c>
      <c r="E60" s="575">
        <v>381</v>
      </c>
      <c r="F60" s="574">
        <v>1</v>
      </c>
      <c r="G60" s="575">
        <f t="shared" si="4"/>
        <v>382</v>
      </c>
      <c r="H60" s="574">
        <v>2</v>
      </c>
      <c r="I60" s="575">
        <v>0</v>
      </c>
      <c r="J60" s="575">
        <f t="shared" si="2"/>
        <v>2</v>
      </c>
      <c r="K60" s="590">
        <f t="shared" si="3"/>
        <v>465</v>
      </c>
      <c r="L60" s="575"/>
    </row>
    <row r="61" spans="1:12">
      <c r="A61" s="589" t="s">
        <v>36</v>
      </c>
      <c r="B61" s="575">
        <v>109</v>
      </c>
      <c r="C61" s="575">
        <v>24</v>
      </c>
      <c r="D61" s="575">
        <f t="shared" si="1"/>
        <v>133</v>
      </c>
      <c r="E61" s="575">
        <v>119</v>
      </c>
      <c r="F61" s="574">
        <v>18</v>
      </c>
      <c r="G61" s="575">
        <f t="shared" si="4"/>
        <v>137</v>
      </c>
      <c r="H61" s="574">
        <v>35</v>
      </c>
      <c r="I61" s="575">
        <v>0</v>
      </c>
      <c r="J61" s="575">
        <f t="shared" si="2"/>
        <v>35</v>
      </c>
      <c r="K61" s="590">
        <f t="shared" si="3"/>
        <v>305</v>
      </c>
      <c r="L61" s="575"/>
    </row>
    <row r="62" spans="1:12">
      <c r="A62" s="589" t="s">
        <v>37</v>
      </c>
      <c r="B62" s="575">
        <v>0</v>
      </c>
      <c r="C62" s="575">
        <v>1</v>
      </c>
      <c r="D62" s="575">
        <f t="shared" si="1"/>
        <v>1</v>
      </c>
      <c r="E62" s="575">
        <v>10</v>
      </c>
      <c r="F62" s="574">
        <v>0</v>
      </c>
      <c r="G62" s="575">
        <f t="shared" si="4"/>
        <v>10</v>
      </c>
      <c r="H62" s="574">
        <v>4</v>
      </c>
      <c r="I62" s="575">
        <v>0</v>
      </c>
      <c r="J62" s="575">
        <f t="shared" si="2"/>
        <v>4</v>
      </c>
      <c r="K62" s="590">
        <f t="shared" si="3"/>
        <v>15</v>
      </c>
      <c r="L62" s="575"/>
    </row>
    <row r="63" spans="1:12">
      <c r="A63" s="589" t="s">
        <v>38</v>
      </c>
      <c r="B63" s="575">
        <v>68</v>
      </c>
      <c r="C63" s="575">
        <v>44</v>
      </c>
      <c r="D63" s="575">
        <f t="shared" si="1"/>
        <v>112</v>
      </c>
      <c r="E63" s="575">
        <v>232</v>
      </c>
      <c r="F63" s="574">
        <v>1</v>
      </c>
      <c r="G63" s="575">
        <f t="shared" si="4"/>
        <v>233</v>
      </c>
      <c r="H63" s="574">
        <v>6</v>
      </c>
      <c r="I63" s="575">
        <v>0</v>
      </c>
      <c r="J63" s="575">
        <f t="shared" si="2"/>
        <v>6</v>
      </c>
      <c r="K63" s="590">
        <f t="shared" si="3"/>
        <v>351</v>
      </c>
      <c r="L63" s="575"/>
    </row>
    <row r="64" spans="1:12">
      <c r="A64" s="589" t="s">
        <v>39</v>
      </c>
      <c r="B64" s="575">
        <v>143</v>
      </c>
      <c r="C64" s="575">
        <v>62</v>
      </c>
      <c r="D64" s="575">
        <f t="shared" si="1"/>
        <v>205</v>
      </c>
      <c r="E64" s="575">
        <v>274</v>
      </c>
      <c r="F64" s="574">
        <v>6</v>
      </c>
      <c r="G64" s="575">
        <f t="shared" si="4"/>
        <v>280</v>
      </c>
      <c r="H64" s="574">
        <v>15</v>
      </c>
      <c r="I64" s="575">
        <v>0</v>
      </c>
      <c r="J64" s="575">
        <f t="shared" si="2"/>
        <v>15</v>
      </c>
      <c r="K64" s="590">
        <f t="shared" si="3"/>
        <v>500</v>
      </c>
      <c r="L64" s="575"/>
    </row>
    <row r="65" spans="1:21">
      <c r="A65" s="589" t="s">
        <v>40</v>
      </c>
      <c r="B65" s="575">
        <v>188</v>
      </c>
      <c r="C65" s="575">
        <v>56</v>
      </c>
      <c r="D65" s="575">
        <f t="shared" si="1"/>
        <v>244</v>
      </c>
      <c r="E65" s="575">
        <v>332</v>
      </c>
      <c r="F65" s="574">
        <v>19</v>
      </c>
      <c r="G65" s="575">
        <f t="shared" si="4"/>
        <v>351</v>
      </c>
      <c r="H65" s="574">
        <v>5</v>
      </c>
      <c r="I65" s="575">
        <v>0</v>
      </c>
      <c r="J65" s="575">
        <f t="shared" si="2"/>
        <v>5</v>
      </c>
      <c r="K65" s="590">
        <f t="shared" si="3"/>
        <v>600</v>
      </c>
      <c r="L65" s="575"/>
    </row>
    <row r="66" spans="1:21">
      <c r="A66" s="589" t="s">
        <v>41</v>
      </c>
      <c r="B66" s="575">
        <v>81</v>
      </c>
      <c r="C66" s="575">
        <v>30</v>
      </c>
      <c r="D66" s="575">
        <f t="shared" si="1"/>
        <v>111</v>
      </c>
      <c r="E66" s="575">
        <v>85</v>
      </c>
      <c r="F66" s="574">
        <v>4</v>
      </c>
      <c r="G66" s="575">
        <f t="shared" si="4"/>
        <v>89</v>
      </c>
      <c r="H66" s="574">
        <v>0</v>
      </c>
      <c r="I66" s="575">
        <v>0</v>
      </c>
      <c r="J66" s="575">
        <f t="shared" si="2"/>
        <v>0</v>
      </c>
      <c r="K66" s="590">
        <f t="shared" si="3"/>
        <v>200</v>
      </c>
      <c r="L66" s="575"/>
    </row>
    <row r="67" spans="1:21">
      <c r="A67" s="589" t="s">
        <v>42</v>
      </c>
      <c r="B67" s="575">
        <v>16</v>
      </c>
      <c r="C67" s="575">
        <v>10</v>
      </c>
      <c r="D67" s="575">
        <f t="shared" si="1"/>
        <v>26</v>
      </c>
      <c r="E67" s="575">
        <v>57</v>
      </c>
      <c r="F67" s="574">
        <v>0</v>
      </c>
      <c r="G67" s="575">
        <f t="shared" si="4"/>
        <v>57</v>
      </c>
      <c r="H67" s="574">
        <v>3</v>
      </c>
      <c r="I67" s="575">
        <v>0</v>
      </c>
      <c r="J67" s="575">
        <f t="shared" si="2"/>
        <v>3</v>
      </c>
      <c r="K67" s="590">
        <f t="shared" si="3"/>
        <v>86</v>
      </c>
      <c r="L67" s="575"/>
    </row>
    <row r="68" spans="1:21">
      <c r="A68" s="589" t="s">
        <v>43</v>
      </c>
      <c r="B68" s="575">
        <v>29</v>
      </c>
      <c r="C68" s="575">
        <v>12</v>
      </c>
      <c r="D68" s="575">
        <f t="shared" si="1"/>
        <v>41</v>
      </c>
      <c r="E68" s="575">
        <v>22</v>
      </c>
      <c r="F68" s="574">
        <v>3</v>
      </c>
      <c r="G68" s="575">
        <f t="shared" si="4"/>
        <v>25</v>
      </c>
      <c r="H68" s="575">
        <v>0</v>
      </c>
      <c r="I68" s="575">
        <v>0</v>
      </c>
      <c r="J68" s="575">
        <f t="shared" si="2"/>
        <v>0</v>
      </c>
      <c r="K68" s="590">
        <f t="shared" si="3"/>
        <v>66</v>
      </c>
      <c r="L68" s="575"/>
    </row>
    <row r="69" spans="1:21">
      <c r="A69" s="594" t="s">
        <v>0</v>
      </c>
      <c r="B69" s="590">
        <f>SUM(B52:B68)</f>
        <v>1084</v>
      </c>
      <c r="C69" s="590">
        <f>SUM(C52:C68)</f>
        <v>469</v>
      </c>
      <c r="D69" s="590">
        <f t="shared" si="1"/>
        <v>1553</v>
      </c>
      <c r="E69" s="590">
        <f>SUM(E52:E68)</f>
        <v>2463</v>
      </c>
      <c r="F69" s="590">
        <f>SUM(F52:F68)</f>
        <v>84</v>
      </c>
      <c r="G69" s="590">
        <f t="shared" si="4"/>
        <v>2547</v>
      </c>
      <c r="H69" s="590">
        <f>SUM(H52:H68)</f>
        <v>176</v>
      </c>
      <c r="I69" s="590">
        <f>SUM(I52:I68)</f>
        <v>19</v>
      </c>
      <c r="J69" s="590">
        <f t="shared" si="2"/>
        <v>195</v>
      </c>
      <c r="K69" s="590">
        <f t="shared" si="3"/>
        <v>4295</v>
      </c>
      <c r="L69" s="575"/>
      <c r="M69" s="575"/>
      <c r="N69" s="575"/>
      <c r="O69" s="575"/>
      <c r="P69" s="575"/>
      <c r="Q69" s="575"/>
      <c r="R69" s="575"/>
      <c r="S69" s="575"/>
      <c r="T69" s="575"/>
      <c r="U69" s="575"/>
    </row>
    <row r="70" spans="1:21">
      <c r="A70" s="589" t="s">
        <v>21</v>
      </c>
      <c r="B70" s="582">
        <f>B69/D69</f>
        <v>0.69800386349001931</v>
      </c>
      <c r="C70" s="582">
        <f>C69/D69</f>
        <v>0.30199613650998069</v>
      </c>
      <c r="D70" s="582"/>
      <c r="E70" s="582">
        <f>E69/G69</f>
        <v>0.96702002355712602</v>
      </c>
      <c r="F70" s="582">
        <f>F69/G69</f>
        <v>3.2979976442873968E-2</v>
      </c>
      <c r="G70" s="582"/>
      <c r="H70" s="582">
        <f>H69/J69</f>
        <v>0.90256410256410258</v>
      </c>
      <c r="I70" s="582">
        <f>I69/J69</f>
        <v>9.7435897435897437E-2</v>
      </c>
      <c r="L70" s="582"/>
      <c r="M70" s="582"/>
      <c r="N70" s="582"/>
      <c r="O70" s="582"/>
      <c r="P70" s="582"/>
      <c r="Q70" s="582"/>
      <c r="R70" s="582"/>
      <c r="S70" s="582"/>
    </row>
    <row r="71" spans="1:21">
      <c r="A71" s="598" t="s">
        <v>107</v>
      </c>
      <c r="B71" s="599">
        <v>125</v>
      </c>
      <c r="C71" s="599">
        <v>121</v>
      </c>
      <c r="D71" s="599"/>
      <c r="E71" s="599">
        <v>145</v>
      </c>
      <c r="F71" s="599">
        <v>101</v>
      </c>
      <c r="G71" s="599"/>
      <c r="H71" s="599">
        <v>98</v>
      </c>
      <c r="I71" s="599">
        <v>91</v>
      </c>
      <c r="J71" s="599"/>
      <c r="K71" s="599"/>
      <c r="L71" s="582"/>
      <c r="M71" s="582"/>
      <c r="N71" s="582"/>
      <c r="O71" s="582"/>
      <c r="P71" s="582"/>
      <c r="Q71" s="582"/>
      <c r="R71" s="582"/>
      <c r="S71" s="582"/>
    </row>
    <row r="72" spans="1:21">
      <c r="A72" s="597"/>
    </row>
    <row r="74" spans="1:21" ht="15">
      <c r="A74" s="835" t="s">
        <v>194</v>
      </c>
      <c r="B74" s="835"/>
      <c r="C74" s="835"/>
      <c r="D74" s="835"/>
      <c r="E74" s="835"/>
      <c r="F74" s="835"/>
      <c r="G74" s="835"/>
      <c r="H74" s="835"/>
      <c r="I74" s="835"/>
      <c r="J74" s="835"/>
      <c r="K74" s="835"/>
    </row>
    <row r="75" spans="1:21" ht="40.5">
      <c r="A75" s="589"/>
      <c r="B75" s="608" t="s">
        <v>8</v>
      </c>
      <c r="C75" s="608" t="s">
        <v>9</v>
      </c>
      <c r="D75" s="608" t="s">
        <v>59</v>
      </c>
      <c r="E75" s="608" t="s">
        <v>10</v>
      </c>
      <c r="F75" s="608" t="s">
        <v>80</v>
      </c>
      <c r="G75" s="608" t="s">
        <v>60</v>
      </c>
      <c r="H75" s="605" t="s">
        <v>96</v>
      </c>
      <c r="I75" s="605" t="s">
        <v>79</v>
      </c>
      <c r="J75" s="608" t="s">
        <v>81</v>
      </c>
      <c r="K75" s="609" t="s">
        <v>0</v>
      </c>
    </row>
    <row r="76" spans="1:21">
      <c r="A76" s="589" t="s">
        <v>27</v>
      </c>
      <c r="B76" s="575">
        <v>0</v>
      </c>
      <c r="C76" s="575">
        <v>5</v>
      </c>
      <c r="D76" s="575">
        <v>27</v>
      </c>
      <c r="E76" s="574">
        <v>3</v>
      </c>
      <c r="F76" s="574">
        <v>0</v>
      </c>
      <c r="G76" s="574">
        <v>264</v>
      </c>
      <c r="H76" s="574">
        <v>0</v>
      </c>
      <c r="I76" s="574">
        <v>0</v>
      </c>
      <c r="J76" s="574">
        <v>0</v>
      </c>
      <c r="K76" s="590">
        <f>SUM(B76:J76)</f>
        <v>299</v>
      </c>
      <c r="L76" s="589" t="s">
        <v>27</v>
      </c>
    </row>
    <row r="77" spans="1:21">
      <c r="A77" s="589" t="s">
        <v>28</v>
      </c>
      <c r="B77" s="575">
        <v>1</v>
      </c>
      <c r="C77" s="575">
        <v>2</v>
      </c>
      <c r="D77" s="575">
        <v>9</v>
      </c>
      <c r="E77" s="574">
        <v>2</v>
      </c>
      <c r="F77" s="574">
        <v>0</v>
      </c>
      <c r="G77" s="574">
        <v>94</v>
      </c>
      <c r="H77" s="574">
        <v>0</v>
      </c>
      <c r="I77" s="574">
        <v>0</v>
      </c>
      <c r="J77" s="574">
        <v>0</v>
      </c>
      <c r="K77" s="590">
        <f t="shared" ref="K77:K92" si="5">SUM(B77:J77)</f>
        <v>108</v>
      </c>
      <c r="L77" s="589" t="s">
        <v>28</v>
      </c>
    </row>
    <row r="78" spans="1:21">
      <c r="A78" s="589" t="s">
        <v>29</v>
      </c>
      <c r="B78" s="575">
        <v>0</v>
      </c>
      <c r="C78" s="575">
        <v>0</v>
      </c>
      <c r="D78" s="575">
        <v>0</v>
      </c>
      <c r="E78" s="574">
        <v>0</v>
      </c>
      <c r="F78" s="574">
        <v>0</v>
      </c>
      <c r="G78" s="574">
        <v>0</v>
      </c>
      <c r="H78" s="574">
        <v>0</v>
      </c>
      <c r="I78" s="574">
        <v>0</v>
      </c>
      <c r="J78" s="574">
        <v>0</v>
      </c>
      <c r="K78" s="590">
        <f t="shared" si="5"/>
        <v>0</v>
      </c>
      <c r="L78" s="589" t="s">
        <v>29</v>
      </c>
    </row>
    <row r="79" spans="1:21">
      <c r="A79" s="589" t="s">
        <v>30</v>
      </c>
      <c r="B79" s="575">
        <v>1</v>
      </c>
      <c r="C79" s="575">
        <v>7</v>
      </c>
      <c r="D79" s="574">
        <v>18</v>
      </c>
      <c r="E79" s="574">
        <v>6</v>
      </c>
      <c r="F79" s="574">
        <v>0</v>
      </c>
      <c r="G79" s="574">
        <v>222</v>
      </c>
      <c r="H79" s="574">
        <v>0</v>
      </c>
      <c r="I79" s="574">
        <v>0</v>
      </c>
      <c r="J79" s="574">
        <v>14</v>
      </c>
      <c r="K79" s="590">
        <f t="shared" si="5"/>
        <v>268</v>
      </c>
      <c r="L79" s="589" t="s">
        <v>30</v>
      </c>
    </row>
    <row r="80" spans="1:21">
      <c r="A80" s="592" t="s">
        <v>31</v>
      </c>
      <c r="B80" s="593">
        <v>0</v>
      </c>
      <c r="C80" s="593">
        <v>1</v>
      </c>
      <c r="D80" s="593">
        <v>33</v>
      </c>
      <c r="E80" s="593">
        <v>1</v>
      </c>
      <c r="F80" s="593">
        <v>0</v>
      </c>
      <c r="G80" s="593">
        <v>127</v>
      </c>
      <c r="H80" s="593">
        <v>0</v>
      </c>
      <c r="I80" s="593">
        <v>0</v>
      </c>
      <c r="J80" s="593">
        <v>0</v>
      </c>
      <c r="K80" s="593">
        <f t="shared" si="5"/>
        <v>162</v>
      </c>
      <c r="L80" s="592" t="s">
        <v>31</v>
      </c>
    </row>
    <row r="81" spans="1:16">
      <c r="A81" s="589" t="s">
        <v>32</v>
      </c>
      <c r="B81" s="575">
        <v>0</v>
      </c>
      <c r="C81" s="575">
        <v>1</v>
      </c>
      <c r="D81" s="574">
        <v>2</v>
      </c>
      <c r="E81" s="574">
        <v>2</v>
      </c>
      <c r="F81" s="574">
        <v>0</v>
      </c>
      <c r="G81" s="574">
        <v>92</v>
      </c>
      <c r="H81" s="574">
        <v>1</v>
      </c>
      <c r="I81" s="574">
        <v>0</v>
      </c>
      <c r="J81" s="574">
        <v>0</v>
      </c>
      <c r="K81" s="590">
        <f t="shared" si="5"/>
        <v>98</v>
      </c>
      <c r="L81" s="589" t="s">
        <v>32</v>
      </c>
    </row>
    <row r="82" spans="1:16">
      <c r="A82" s="589" t="s">
        <v>33</v>
      </c>
      <c r="B82" s="575">
        <v>1</v>
      </c>
      <c r="C82" s="575">
        <v>3</v>
      </c>
      <c r="D82" s="574">
        <v>60</v>
      </c>
      <c r="E82" s="574">
        <v>3</v>
      </c>
      <c r="F82" s="574">
        <v>0</v>
      </c>
      <c r="G82" s="574">
        <v>236</v>
      </c>
      <c r="H82" s="574">
        <v>0</v>
      </c>
      <c r="I82" s="574">
        <v>0</v>
      </c>
      <c r="J82" s="574">
        <v>0</v>
      </c>
      <c r="K82" s="590">
        <f t="shared" si="5"/>
        <v>303</v>
      </c>
      <c r="L82" s="589" t="s">
        <v>33</v>
      </c>
    </row>
    <row r="83" spans="1:16">
      <c r="A83" s="589" t="s">
        <v>34</v>
      </c>
      <c r="B83" s="575">
        <v>1</v>
      </c>
      <c r="C83" s="575">
        <v>6</v>
      </c>
      <c r="D83" s="574">
        <v>15</v>
      </c>
      <c r="E83" s="574">
        <v>10</v>
      </c>
      <c r="F83" s="574">
        <v>9</v>
      </c>
      <c r="G83" s="574">
        <v>225</v>
      </c>
      <c r="H83" s="574">
        <v>0</v>
      </c>
      <c r="I83" s="574">
        <v>0</v>
      </c>
      <c r="J83" s="574">
        <v>1</v>
      </c>
      <c r="K83" s="590">
        <f t="shared" si="5"/>
        <v>267</v>
      </c>
      <c r="L83" s="589" t="s">
        <v>34</v>
      </c>
    </row>
    <row r="84" spans="1:16">
      <c r="A84" s="589" t="s">
        <v>35</v>
      </c>
      <c r="B84" s="575">
        <v>0</v>
      </c>
      <c r="C84" s="575">
        <v>0</v>
      </c>
      <c r="D84" s="574">
        <v>71</v>
      </c>
      <c r="E84" s="574">
        <v>0</v>
      </c>
      <c r="F84" s="574">
        <v>0</v>
      </c>
      <c r="G84" s="574">
        <v>345</v>
      </c>
      <c r="H84" s="574">
        <v>0</v>
      </c>
      <c r="I84" s="574">
        <v>0</v>
      </c>
      <c r="J84" s="574">
        <v>0</v>
      </c>
      <c r="K84" s="590">
        <f t="shared" si="5"/>
        <v>416</v>
      </c>
      <c r="L84" s="589" t="s">
        <v>35</v>
      </c>
    </row>
    <row r="85" spans="1:16">
      <c r="A85" s="589" t="s">
        <v>36</v>
      </c>
      <c r="B85" s="575">
        <v>1</v>
      </c>
      <c r="C85" s="575">
        <v>11</v>
      </c>
      <c r="D85" s="574">
        <v>20</v>
      </c>
      <c r="E85" s="574">
        <v>1</v>
      </c>
      <c r="F85" s="574">
        <v>2</v>
      </c>
      <c r="G85" s="574">
        <v>220</v>
      </c>
      <c r="H85" s="574">
        <v>2</v>
      </c>
      <c r="I85" s="574">
        <v>0</v>
      </c>
      <c r="J85" s="574">
        <v>0</v>
      </c>
      <c r="K85" s="590">
        <f t="shared" si="5"/>
        <v>257</v>
      </c>
      <c r="L85" s="589" t="s">
        <v>36</v>
      </c>
    </row>
    <row r="86" spans="1:16">
      <c r="A86" s="589" t="s">
        <v>37</v>
      </c>
      <c r="B86" s="575">
        <v>1</v>
      </c>
      <c r="C86" s="575">
        <v>0</v>
      </c>
      <c r="D86" s="574">
        <v>0</v>
      </c>
      <c r="E86" s="574">
        <v>1</v>
      </c>
      <c r="F86" s="574"/>
      <c r="G86" s="574">
        <v>13</v>
      </c>
      <c r="H86" s="574">
        <v>0</v>
      </c>
      <c r="I86" s="574">
        <v>0</v>
      </c>
      <c r="J86" s="574">
        <v>0</v>
      </c>
      <c r="K86" s="590">
        <f t="shared" si="5"/>
        <v>15</v>
      </c>
      <c r="L86" s="589" t="s">
        <v>37</v>
      </c>
    </row>
    <row r="87" spans="1:16">
      <c r="A87" s="589" t="s">
        <v>38</v>
      </c>
      <c r="B87" s="575">
        <v>0</v>
      </c>
      <c r="C87" s="575">
        <v>2</v>
      </c>
      <c r="D87" s="574">
        <v>45</v>
      </c>
      <c r="E87" s="574">
        <v>0</v>
      </c>
      <c r="F87" s="574">
        <v>0</v>
      </c>
      <c r="G87" s="574">
        <v>296</v>
      </c>
      <c r="H87" s="574">
        <v>0</v>
      </c>
      <c r="I87" s="574">
        <v>1</v>
      </c>
      <c r="J87" s="574">
        <v>0</v>
      </c>
      <c r="K87" s="590">
        <f t="shared" si="5"/>
        <v>344</v>
      </c>
      <c r="L87" s="589" t="s">
        <v>38</v>
      </c>
    </row>
    <row r="88" spans="1:16">
      <c r="A88" s="589" t="s">
        <v>39</v>
      </c>
      <c r="B88" s="575">
        <v>2</v>
      </c>
      <c r="C88" s="575">
        <v>6</v>
      </c>
      <c r="D88" s="574">
        <v>46</v>
      </c>
      <c r="E88" s="574">
        <v>4</v>
      </c>
      <c r="F88" s="574">
        <v>0</v>
      </c>
      <c r="G88" s="574">
        <v>408</v>
      </c>
      <c r="H88" s="574">
        <v>0</v>
      </c>
      <c r="I88" s="574">
        <v>0</v>
      </c>
      <c r="J88" s="574">
        <v>0</v>
      </c>
      <c r="K88" s="590">
        <f t="shared" si="5"/>
        <v>466</v>
      </c>
      <c r="L88" s="589" t="s">
        <v>39</v>
      </c>
    </row>
    <row r="89" spans="1:16">
      <c r="A89" s="589" t="s">
        <v>40</v>
      </c>
      <c r="B89" s="575">
        <v>3</v>
      </c>
      <c r="C89" s="575">
        <v>17</v>
      </c>
      <c r="D89" s="574">
        <v>70</v>
      </c>
      <c r="E89" s="574">
        <v>47</v>
      </c>
      <c r="F89" s="574">
        <v>2</v>
      </c>
      <c r="G89" s="574">
        <v>460</v>
      </c>
      <c r="H89" s="574">
        <v>2</v>
      </c>
      <c r="I89" s="574">
        <v>1</v>
      </c>
      <c r="J89" s="574">
        <v>0</v>
      </c>
      <c r="K89" s="590">
        <f t="shared" si="5"/>
        <v>602</v>
      </c>
      <c r="L89" s="589" t="s">
        <v>40</v>
      </c>
    </row>
    <row r="90" spans="1:16">
      <c r="A90" s="589" t="s">
        <v>41</v>
      </c>
      <c r="B90" s="575">
        <v>0</v>
      </c>
      <c r="C90" s="575">
        <v>2</v>
      </c>
      <c r="D90" s="574">
        <v>44</v>
      </c>
      <c r="E90" s="574">
        <v>0</v>
      </c>
      <c r="F90" s="574">
        <v>0</v>
      </c>
      <c r="G90" s="574">
        <v>165</v>
      </c>
      <c r="H90" s="574">
        <v>0</v>
      </c>
      <c r="I90" s="574">
        <v>0</v>
      </c>
      <c r="J90" s="574">
        <v>0</v>
      </c>
      <c r="K90" s="590">
        <f t="shared" si="5"/>
        <v>211</v>
      </c>
      <c r="L90" s="589" t="s">
        <v>41</v>
      </c>
    </row>
    <row r="91" spans="1:16">
      <c r="A91" s="589" t="s">
        <v>42</v>
      </c>
      <c r="B91" s="575">
        <v>1</v>
      </c>
      <c r="C91" s="575">
        <v>2</v>
      </c>
      <c r="D91" s="574">
        <v>0</v>
      </c>
      <c r="E91" s="574">
        <v>0</v>
      </c>
      <c r="F91" s="574">
        <v>0</v>
      </c>
      <c r="G91" s="574">
        <v>83</v>
      </c>
      <c r="H91" s="574">
        <v>0</v>
      </c>
      <c r="I91" s="574">
        <v>0</v>
      </c>
      <c r="J91" s="574">
        <v>0</v>
      </c>
      <c r="K91" s="590">
        <f t="shared" si="5"/>
        <v>86</v>
      </c>
      <c r="L91" s="589" t="s">
        <v>42</v>
      </c>
    </row>
    <row r="92" spans="1:16">
      <c r="A92" s="589" t="s">
        <v>43</v>
      </c>
      <c r="B92" s="575">
        <v>0</v>
      </c>
      <c r="C92" s="575">
        <v>2</v>
      </c>
      <c r="D92" s="574">
        <v>18</v>
      </c>
      <c r="E92" s="574">
        <v>2</v>
      </c>
      <c r="F92" s="574">
        <v>0</v>
      </c>
      <c r="G92" s="574">
        <v>41</v>
      </c>
      <c r="H92" s="574">
        <v>0</v>
      </c>
      <c r="I92" s="574">
        <v>0</v>
      </c>
      <c r="J92" s="574">
        <v>0</v>
      </c>
      <c r="K92" s="590">
        <f t="shared" si="5"/>
        <v>63</v>
      </c>
      <c r="L92" s="589" t="s">
        <v>43</v>
      </c>
    </row>
    <row r="93" spans="1:16">
      <c r="A93" s="594" t="s">
        <v>0</v>
      </c>
      <c r="B93" s="590">
        <f t="shared" ref="B93:J93" si="6">SUM(B76:B92)</f>
        <v>12</v>
      </c>
      <c r="C93" s="590">
        <f t="shared" si="6"/>
        <v>67</v>
      </c>
      <c r="D93" s="590">
        <f t="shared" si="6"/>
        <v>478</v>
      </c>
      <c r="E93" s="590">
        <f t="shared" si="6"/>
        <v>82</v>
      </c>
      <c r="F93" s="590">
        <f t="shared" si="6"/>
        <v>13</v>
      </c>
      <c r="G93" s="590">
        <f t="shared" si="6"/>
        <v>3291</v>
      </c>
      <c r="H93" s="590">
        <f t="shared" si="6"/>
        <v>5</v>
      </c>
      <c r="I93" s="590">
        <f t="shared" si="6"/>
        <v>2</v>
      </c>
      <c r="J93" s="590">
        <f t="shared" si="6"/>
        <v>15</v>
      </c>
      <c r="K93" s="590">
        <f>SUM(B93:J93)</f>
        <v>3965</v>
      </c>
      <c r="L93" s="594" t="s">
        <v>0</v>
      </c>
      <c r="M93" s="575"/>
      <c r="N93" s="575"/>
      <c r="O93" s="575"/>
      <c r="P93" s="575"/>
    </row>
    <row r="94" spans="1:16">
      <c r="A94" s="589" t="s">
        <v>1</v>
      </c>
      <c r="B94" s="610">
        <f>B93/K93</f>
        <v>3.0264817150063052E-3</v>
      </c>
      <c r="C94" s="582">
        <f>C93/K93</f>
        <v>1.6897856242118536E-2</v>
      </c>
      <c r="D94" s="582">
        <f>D93/K93</f>
        <v>0.12055485498108449</v>
      </c>
      <c r="E94" s="582">
        <f>E93/K93</f>
        <v>2.068095838587642E-2</v>
      </c>
      <c r="F94" s="611">
        <f>F93/K93</f>
        <v>3.2786885245901639E-3</v>
      </c>
      <c r="G94" s="612">
        <f>G93/K93</f>
        <v>0.83001261034047924</v>
      </c>
      <c r="H94" s="611">
        <f>H93/K93</f>
        <v>1.2610340479192938E-3</v>
      </c>
      <c r="I94" s="613"/>
      <c r="J94" s="611">
        <f>J93/K93</f>
        <v>3.7831021437578815E-3</v>
      </c>
      <c r="K94" s="575"/>
      <c r="L94" s="589" t="s">
        <v>1</v>
      </c>
      <c r="M94" s="582"/>
      <c r="N94" s="582"/>
      <c r="O94" s="613"/>
    </row>
    <row r="95" spans="1:16">
      <c r="A95" s="598" t="s">
        <v>107</v>
      </c>
      <c r="B95" s="600">
        <v>94</v>
      </c>
      <c r="C95" s="600">
        <v>96</v>
      </c>
      <c r="D95" s="600">
        <v>118</v>
      </c>
      <c r="E95" s="600">
        <v>94</v>
      </c>
      <c r="F95" s="600">
        <v>92</v>
      </c>
      <c r="G95" s="600">
        <v>139</v>
      </c>
      <c r="H95" s="600">
        <v>93</v>
      </c>
      <c r="I95" s="575">
        <v>91</v>
      </c>
      <c r="J95" s="575">
        <v>92</v>
      </c>
      <c r="L95" s="598" t="s">
        <v>107</v>
      </c>
    </row>
    <row r="96" spans="1:16" ht="15">
      <c r="A96" s="614"/>
    </row>
    <row r="97" spans="1:4" ht="15">
      <c r="A97" s="835" t="s">
        <v>195</v>
      </c>
      <c r="B97" s="835"/>
      <c r="C97" s="835"/>
      <c r="D97" s="835"/>
    </row>
    <row r="98" spans="1:4">
      <c r="B98" s="615" t="s">
        <v>168</v>
      </c>
      <c r="C98" s="615" t="s">
        <v>169</v>
      </c>
      <c r="D98" s="587" t="s">
        <v>0</v>
      </c>
    </row>
    <row r="99" spans="1:4">
      <c r="A99" s="589" t="s">
        <v>27</v>
      </c>
      <c r="B99" s="575">
        <v>87</v>
      </c>
      <c r="C99" s="575">
        <v>8</v>
      </c>
      <c r="D99" s="590">
        <f>SUM(B99:C99)</f>
        <v>95</v>
      </c>
    </row>
    <row r="100" spans="1:4">
      <c r="A100" s="589" t="s">
        <v>28</v>
      </c>
      <c r="B100" s="575">
        <v>37</v>
      </c>
      <c r="C100" s="575">
        <v>9</v>
      </c>
      <c r="D100" s="590">
        <f t="shared" ref="D100:D116" si="7">SUM(B100:C100)</f>
        <v>46</v>
      </c>
    </row>
    <row r="101" spans="1:4">
      <c r="A101" s="589" t="s">
        <v>29</v>
      </c>
      <c r="B101" s="575">
        <v>0</v>
      </c>
      <c r="C101" s="575">
        <v>0</v>
      </c>
      <c r="D101" s="590">
        <f t="shared" si="7"/>
        <v>0</v>
      </c>
    </row>
    <row r="102" spans="1:4">
      <c r="A102" s="589" t="s">
        <v>30</v>
      </c>
      <c r="B102" s="575">
        <v>85</v>
      </c>
      <c r="C102" s="575">
        <v>13</v>
      </c>
      <c r="D102" s="590">
        <f t="shared" si="7"/>
        <v>98</v>
      </c>
    </row>
    <row r="103" spans="1:4">
      <c r="A103" s="592" t="s">
        <v>31</v>
      </c>
      <c r="B103" s="593">
        <v>37</v>
      </c>
      <c r="C103" s="593">
        <v>8</v>
      </c>
      <c r="D103" s="593">
        <f t="shared" si="7"/>
        <v>45</v>
      </c>
    </row>
    <row r="104" spans="1:4">
      <c r="A104" s="589" t="s">
        <v>32</v>
      </c>
      <c r="B104" s="575">
        <v>25</v>
      </c>
      <c r="C104" s="575">
        <v>9</v>
      </c>
      <c r="D104" s="590">
        <f t="shared" si="7"/>
        <v>34</v>
      </c>
    </row>
    <row r="105" spans="1:4">
      <c r="A105" s="589" t="s">
        <v>33</v>
      </c>
      <c r="B105" s="575">
        <v>16</v>
      </c>
      <c r="C105" s="575">
        <v>22</v>
      </c>
      <c r="D105" s="590">
        <f t="shared" si="7"/>
        <v>38</v>
      </c>
    </row>
    <row r="106" spans="1:4">
      <c r="A106" s="589" t="s">
        <v>34</v>
      </c>
      <c r="B106" s="575">
        <v>55</v>
      </c>
      <c r="C106" s="575">
        <v>7</v>
      </c>
      <c r="D106" s="590">
        <f t="shared" si="7"/>
        <v>62</v>
      </c>
    </row>
    <row r="107" spans="1:4">
      <c r="A107" s="589" t="s">
        <v>35</v>
      </c>
      <c r="B107" s="575">
        <v>94</v>
      </c>
      <c r="C107" s="575">
        <v>35</v>
      </c>
      <c r="D107" s="590">
        <f t="shared" si="7"/>
        <v>129</v>
      </c>
    </row>
    <row r="108" spans="1:4">
      <c r="A108" s="589" t="s">
        <v>36</v>
      </c>
      <c r="B108" s="575">
        <v>48</v>
      </c>
      <c r="C108" s="575">
        <v>25</v>
      </c>
      <c r="D108" s="590">
        <f t="shared" si="7"/>
        <v>73</v>
      </c>
    </row>
    <row r="109" spans="1:4">
      <c r="A109" s="589" t="s">
        <v>37</v>
      </c>
      <c r="B109" s="575">
        <v>1</v>
      </c>
      <c r="C109" s="575">
        <v>3</v>
      </c>
      <c r="D109" s="590">
        <f t="shared" si="7"/>
        <v>4</v>
      </c>
    </row>
    <row r="110" spans="1:4">
      <c r="A110" s="589" t="s">
        <v>38</v>
      </c>
      <c r="B110" s="575">
        <v>75</v>
      </c>
      <c r="C110" s="575">
        <v>19</v>
      </c>
      <c r="D110" s="590">
        <f t="shared" si="7"/>
        <v>94</v>
      </c>
    </row>
    <row r="111" spans="1:4">
      <c r="A111" s="589" t="s">
        <v>39</v>
      </c>
      <c r="B111" s="575">
        <v>161</v>
      </c>
      <c r="C111" s="575">
        <v>23</v>
      </c>
      <c r="D111" s="590">
        <f t="shared" si="7"/>
        <v>184</v>
      </c>
    </row>
    <row r="112" spans="1:4">
      <c r="A112" s="589" t="s">
        <v>40</v>
      </c>
      <c r="B112" s="575">
        <v>108</v>
      </c>
      <c r="C112" s="575">
        <v>33</v>
      </c>
      <c r="D112" s="590">
        <f t="shared" si="7"/>
        <v>141</v>
      </c>
    </row>
    <row r="113" spans="1:4">
      <c r="A113" s="589" t="s">
        <v>41</v>
      </c>
      <c r="B113" s="575">
        <v>63</v>
      </c>
      <c r="C113" s="575">
        <v>5</v>
      </c>
      <c r="D113" s="590">
        <f t="shared" si="7"/>
        <v>68</v>
      </c>
    </row>
    <row r="114" spans="1:4">
      <c r="A114" s="589" t="s">
        <v>42</v>
      </c>
      <c r="B114" s="575">
        <v>29</v>
      </c>
      <c r="C114" s="575">
        <v>1</v>
      </c>
      <c r="D114" s="590">
        <f t="shared" si="7"/>
        <v>30</v>
      </c>
    </row>
    <row r="115" spans="1:4">
      <c r="A115" s="589" t="s">
        <v>43</v>
      </c>
      <c r="B115" s="575">
        <v>25</v>
      </c>
      <c r="C115" s="575">
        <v>2</v>
      </c>
      <c r="D115" s="590">
        <f t="shared" si="7"/>
        <v>27</v>
      </c>
    </row>
    <row r="116" spans="1:4">
      <c r="A116" s="594" t="s">
        <v>0</v>
      </c>
      <c r="B116" s="590">
        <f>SUM(B99:B115)</f>
        <v>946</v>
      </c>
      <c r="C116" s="590">
        <f>SUM(C99:C115)</f>
        <v>222</v>
      </c>
      <c r="D116" s="590">
        <f t="shared" si="7"/>
        <v>1168</v>
      </c>
    </row>
    <row r="117" spans="1:4">
      <c r="A117" s="598" t="s">
        <v>1</v>
      </c>
      <c r="B117" s="616">
        <f>B116/D116</f>
        <v>0.80993150684931503</v>
      </c>
      <c r="C117" s="616">
        <f>C116/D116</f>
        <v>0.19006849315068494</v>
      </c>
      <c r="D117" s="617"/>
    </row>
    <row r="118" spans="1:4">
      <c r="A118" s="598" t="s">
        <v>107</v>
      </c>
      <c r="B118" s="599">
        <v>135</v>
      </c>
      <c r="C118" s="600">
        <v>129</v>
      </c>
    </row>
  </sheetData>
  <mergeCells count="11">
    <mergeCell ref="A74:K74"/>
    <mergeCell ref="A49:K49"/>
    <mergeCell ref="A97:D97"/>
    <mergeCell ref="A26:D26"/>
    <mergeCell ref="E4:E5"/>
    <mergeCell ref="A3:E3"/>
    <mergeCell ref="A1:K1"/>
    <mergeCell ref="B50:D50"/>
    <mergeCell ref="E50:G50"/>
    <mergeCell ref="H50:J50"/>
    <mergeCell ref="C4:D4"/>
  </mergeCells>
  <phoneticPr fontId="1" type="noConversion"/>
  <printOptions horizontalCentered="1" verticalCentered="1" gridLines="1"/>
  <pageMargins left="0.75" right="0.75" top="0.75" bottom="0.75" header="0.5" footer="0.5"/>
  <pageSetup scale="68" orientation="landscape" r:id="rId1"/>
  <headerFooter alignWithMargins="0">
    <oddHeader>&amp;C&amp;"Arial Black,Regular"&amp;U&amp;Z&amp;F&amp;R&amp;"Arial Black,Regular"&amp;A</oddHeader>
    <oddFooter xml:space="preserve">&amp;L&amp;"Century Gothic,Bold"&amp;16&amp;K01+024Tables 1 to 6&amp;C&amp;"Century Gothic,Bold"&amp;16&amp;K01+034Page &amp;P of &amp;N&amp;R&amp;"Century Gothic,Bold"&amp;14&amp;U&amp;K01+034&amp;D </oddFooter>
  </headerFooter>
  <rowBreaks count="2" manualBreakCount="2">
    <brk id="48" max="10" man="1"/>
    <brk id="96" max="10" man="1"/>
  </rowBreaks>
  <ignoredErrors>
    <ignoredError sqref="D69 G6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S72"/>
  <sheetViews>
    <sheetView topLeftCell="A55" zoomScaleNormal="100" workbookViewId="0">
      <selection sqref="A1:J1"/>
    </sheetView>
  </sheetViews>
  <sheetFormatPr defaultRowHeight="12.75"/>
  <cols>
    <col min="1" max="1" width="34.5703125" style="95" customWidth="1"/>
    <col min="2" max="2" width="12.140625" style="95" customWidth="1"/>
    <col min="3" max="3" width="12.85546875" style="95" customWidth="1"/>
    <col min="4" max="4" width="13.7109375" style="95" customWidth="1"/>
    <col min="5" max="5" width="9.7109375" style="95" customWidth="1"/>
    <col min="6" max="6" width="11.85546875" style="95" customWidth="1"/>
    <col min="7" max="7" width="11" style="95" customWidth="1"/>
    <col min="8" max="8" width="11.7109375" style="95" customWidth="1"/>
    <col min="9" max="9" width="12" style="95" customWidth="1"/>
    <col min="10" max="10" width="10.7109375" style="95" customWidth="1"/>
    <col min="11" max="16384" width="9.140625" style="95"/>
  </cols>
  <sheetData>
    <row r="1" spans="1:13" ht="15.75">
      <c r="A1" s="848" t="s">
        <v>54</v>
      </c>
      <c r="B1" s="848"/>
      <c r="C1" s="848"/>
      <c r="D1" s="848"/>
      <c r="E1" s="848"/>
      <c r="F1" s="848"/>
      <c r="G1" s="848"/>
      <c r="H1" s="848"/>
      <c r="I1" s="848"/>
      <c r="J1" s="848"/>
      <c r="K1" s="115"/>
    </row>
    <row r="2" spans="1:13" ht="15.75">
      <c r="A2" s="116"/>
      <c r="B2" s="116"/>
      <c r="C2" s="116"/>
      <c r="D2" s="116"/>
      <c r="E2" s="116"/>
      <c r="F2" s="116"/>
      <c r="G2" s="116"/>
      <c r="H2" s="116"/>
      <c r="I2" s="117"/>
      <c r="J2" s="117"/>
      <c r="K2" s="117"/>
    </row>
    <row r="3" spans="1:13" ht="15">
      <c r="A3" s="841" t="s">
        <v>170</v>
      </c>
      <c r="B3" s="841"/>
      <c r="C3" s="841"/>
      <c r="D3" s="841"/>
      <c r="E3" s="841"/>
      <c r="F3" s="841"/>
      <c r="G3" s="841"/>
      <c r="H3" s="841"/>
      <c r="I3" s="851"/>
      <c r="J3" s="851"/>
      <c r="K3" s="851"/>
    </row>
    <row r="4" spans="1:13">
      <c r="A4" s="118"/>
      <c r="B4" s="119"/>
      <c r="C4" s="103"/>
      <c r="D4" s="103"/>
      <c r="E4" s="103"/>
      <c r="F4" s="103"/>
      <c r="G4" s="103"/>
      <c r="H4" s="103"/>
      <c r="I4" s="103"/>
      <c r="J4" s="103"/>
      <c r="K4" s="103"/>
    </row>
    <row r="5" spans="1:13">
      <c r="A5" s="120"/>
      <c r="B5" s="843" t="s">
        <v>14</v>
      </c>
      <c r="C5" s="844"/>
      <c r="D5" s="845"/>
      <c r="E5" s="843" t="s">
        <v>16</v>
      </c>
      <c r="F5" s="846"/>
      <c r="G5" s="847"/>
      <c r="H5" s="849" t="s">
        <v>44</v>
      </c>
      <c r="I5" s="850"/>
      <c r="J5" s="851"/>
      <c r="K5" s="100"/>
      <c r="L5" s="121"/>
    </row>
    <row r="6" spans="1:13" ht="25.5">
      <c r="A6" s="108"/>
      <c r="B6" s="222" t="s">
        <v>15</v>
      </c>
      <c r="C6" s="158" t="s">
        <v>97</v>
      </c>
      <c r="D6" s="304" t="s">
        <v>13</v>
      </c>
      <c r="E6" s="222" t="s">
        <v>15</v>
      </c>
      <c r="F6" s="158" t="s">
        <v>97</v>
      </c>
      <c r="G6" s="304" t="s">
        <v>13</v>
      </c>
      <c r="H6" s="297" t="s">
        <v>15</v>
      </c>
      <c r="I6" s="298" t="s">
        <v>97</v>
      </c>
      <c r="J6" s="223" t="s">
        <v>13</v>
      </c>
      <c r="K6" s="224" t="s">
        <v>0</v>
      </c>
      <c r="L6" s="103"/>
    </row>
    <row r="7" spans="1:13">
      <c r="A7" s="122" t="s">
        <v>27</v>
      </c>
      <c r="B7" s="123">
        <v>3</v>
      </c>
      <c r="C7" s="110">
        <v>0</v>
      </c>
      <c r="D7" s="305">
        <f>B7+C7</f>
        <v>3</v>
      </c>
      <c r="E7" s="123">
        <v>1</v>
      </c>
      <c r="F7" s="110">
        <v>0</v>
      </c>
      <c r="G7" s="303">
        <f>E7+F7</f>
        <v>1</v>
      </c>
      <c r="H7" s="99">
        <v>0</v>
      </c>
      <c r="I7" s="106">
        <v>0</v>
      </c>
      <c r="J7" s="99">
        <f>H7+I7</f>
        <v>0</v>
      </c>
      <c r="K7" s="221">
        <f>SUM(D7,G7,I7,J7)</f>
        <v>4</v>
      </c>
      <c r="L7" s="103"/>
      <c r="M7" s="124"/>
    </row>
    <row r="8" spans="1:13">
      <c r="A8" s="122" t="s">
        <v>28</v>
      </c>
      <c r="B8" s="123">
        <v>0</v>
      </c>
      <c r="C8" s="110">
        <v>0</v>
      </c>
      <c r="D8" s="305">
        <f t="shared" ref="D8:D23" si="0">B8+C8</f>
        <v>0</v>
      </c>
      <c r="E8" s="123">
        <v>0</v>
      </c>
      <c r="F8" s="110">
        <v>0</v>
      </c>
      <c r="G8" s="305">
        <f t="shared" ref="G8" si="1">E8+F8</f>
        <v>0</v>
      </c>
      <c r="H8" s="99">
        <v>0</v>
      </c>
      <c r="I8" s="106">
        <v>0</v>
      </c>
      <c r="J8" s="99">
        <f t="shared" ref="J8:J24" si="2">H8+I8</f>
        <v>0</v>
      </c>
      <c r="K8" s="221">
        <f t="shared" ref="K8:K24" si="3">SUM(D8,G8,I8,J8)</f>
        <v>0</v>
      </c>
      <c r="L8" s="103"/>
      <c r="M8" s="124"/>
    </row>
    <row r="9" spans="1:13">
      <c r="A9" s="122" t="s">
        <v>29</v>
      </c>
      <c r="B9" s="123">
        <v>0</v>
      </c>
      <c r="C9" s="110">
        <v>0</v>
      </c>
      <c r="D9" s="305">
        <f t="shared" si="0"/>
        <v>0</v>
      </c>
      <c r="E9" s="123">
        <v>0</v>
      </c>
      <c r="F9" s="110">
        <v>0</v>
      </c>
      <c r="G9" s="303">
        <v>0</v>
      </c>
      <c r="H9" s="99">
        <v>0</v>
      </c>
      <c r="I9" s="106">
        <v>0</v>
      </c>
      <c r="J9" s="99">
        <f t="shared" si="2"/>
        <v>0</v>
      </c>
      <c r="K9" s="221">
        <f t="shared" si="3"/>
        <v>0</v>
      </c>
      <c r="L9" s="103"/>
      <c r="M9" s="124"/>
    </row>
    <row r="10" spans="1:13">
      <c r="A10" s="122" t="s">
        <v>30</v>
      </c>
      <c r="B10" s="123">
        <v>1</v>
      </c>
      <c r="C10" s="110">
        <v>2</v>
      </c>
      <c r="D10" s="305">
        <f t="shared" si="0"/>
        <v>3</v>
      </c>
      <c r="E10" s="123">
        <v>1</v>
      </c>
      <c r="F10" s="110">
        <v>0</v>
      </c>
      <c r="G10" s="303">
        <f>E10+F10</f>
        <v>1</v>
      </c>
      <c r="H10" s="99">
        <v>0</v>
      </c>
      <c r="I10" s="106">
        <v>0</v>
      </c>
      <c r="J10" s="99">
        <f t="shared" si="2"/>
        <v>0</v>
      </c>
      <c r="K10" s="221">
        <f t="shared" si="3"/>
        <v>4</v>
      </c>
      <c r="L10" s="103"/>
      <c r="M10" s="124"/>
    </row>
    <row r="11" spans="1:13">
      <c r="A11" s="122" t="s">
        <v>31</v>
      </c>
      <c r="B11" s="111">
        <v>2</v>
      </c>
      <c r="C11" s="110">
        <v>1</v>
      </c>
      <c r="D11" s="305">
        <f t="shared" si="0"/>
        <v>3</v>
      </c>
      <c r="E11" s="111">
        <v>2</v>
      </c>
      <c r="F11" s="110">
        <v>0</v>
      </c>
      <c r="G11" s="303">
        <f>E11+F11</f>
        <v>2</v>
      </c>
      <c r="H11" s="99">
        <v>0</v>
      </c>
      <c r="I11" s="106">
        <v>0</v>
      </c>
      <c r="J11" s="99">
        <f t="shared" si="2"/>
        <v>0</v>
      </c>
      <c r="K11" s="221">
        <f t="shared" si="3"/>
        <v>5</v>
      </c>
      <c r="L11" s="103"/>
      <c r="M11" s="124"/>
    </row>
    <row r="12" spans="1:13">
      <c r="A12" s="122" t="s">
        <v>32</v>
      </c>
      <c r="B12" s="111">
        <v>0</v>
      </c>
      <c r="C12" s="110">
        <v>1</v>
      </c>
      <c r="D12" s="305">
        <f t="shared" si="0"/>
        <v>1</v>
      </c>
      <c r="E12" s="111">
        <v>1</v>
      </c>
      <c r="F12" s="110">
        <v>0</v>
      </c>
      <c r="G12" s="303">
        <f t="shared" ref="G12:G23" si="4">E12+F12</f>
        <v>1</v>
      </c>
      <c r="H12" s="99">
        <v>0</v>
      </c>
      <c r="I12" s="106">
        <v>0</v>
      </c>
      <c r="J12" s="99">
        <f t="shared" si="2"/>
        <v>0</v>
      </c>
      <c r="K12" s="221">
        <f t="shared" si="3"/>
        <v>2</v>
      </c>
      <c r="L12" s="103"/>
      <c r="M12" s="124"/>
    </row>
    <row r="13" spans="1:13">
      <c r="A13" s="122" t="s">
        <v>33</v>
      </c>
      <c r="B13" s="123">
        <v>0</v>
      </c>
      <c r="C13" s="110">
        <v>0</v>
      </c>
      <c r="D13" s="305">
        <f t="shared" ref="D13" si="5">B13+C13</f>
        <v>0</v>
      </c>
      <c r="E13" s="111">
        <v>1</v>
      </c>
      <c r="F13" s="110">
        <v>0</v>
      </c>
      <c r="G13" s="303">
        <f t="shared" si="4"/>
        <v>1</v>
      </c>
      <c r="H13" s="99">
        <v>0</v>
      </c>
      <c r="I13" s="106">
        <v>0</v>
      </c>
      <c r="J13" s="99">
        <f t="shared" si="2"/>
        <v>0</v>
      </c>
      <c r="K13" s="221">
        <f t="shared" si="3"/>
        <v>1</v>
      </c>
      <c r="L13" s="103"/>
      <c r="M13" s="124"/>
    </row>
    <row r="14" spans="1:13">
      <c r="A14" s="122" t="s">
        <v>34</v>
      </c>
      <c r="B14" s="123">
        <v>0</v>
      </c>
      <c r="C14" s="110">
        <v>1</v>
      </c>
      <c r="D14" s="305">
        <f t="shared" si="0"/>
        <v>1</v>
      </c>
      <c r="E14" s="123"/>
      <c r="F14" s="110">
        <v>0</v>
      </c>
      <c r="G14" s="303">
        <f t="shared" si="4"/>
        <v>0</v>
      </c>
      <c r="H14" s="99">
        <v>0</v>
      </c>
      <c r="I14" s="106">
        <v>0</v>
      </c>
      <c r="J14" s="99">
        <f t="shared" si="2"/>
        <v>0</v>
      </c>
      <c r="K14" s="221">
        <f t="shared" si="3"/>
        <v>1</v>
      </c>
      <c r="L14" s="103"/>
      <c r="M14" s="124"/>
    </row>
    <row r="15" spans="1:13">
      <c r="A15" s="122" t="s">
        <v>35</v>
      </c>
      <c r="B15" s="111">
        <v>0</v>
      </c>
      <c r="C15" s="110">
        <v>3</v>
      </c>
      <c r="D15" s="305">
        <f t="shared" si="0"/>
        <v>3</v>
      </c>
      <c r="E15" s="111">
        <v>8</v>
      </c>
      <c r="F15" s="110">
        <v>0</v>
      </c>
      <c r="G15" s="303">
        <f t="shared" si="4"/>
        <v>8</v>
      </c>
      <c r="H15" s="99">
        <v>0</v>
      </c>
      <c r="I15" s="106">
        <v>0</v>
      </c>
      <c r="J15" s="99">
        <f t="shared" si="2"/>
        <v>0</v>
      </c>
      <c r="K15" s="221">
        <f t="shared" si="3"/>
        <v>11</v>
      </c>
      <c r="L15" s="103"/>
      <c r="M15" s="124"/>
    </row>
    <row r="16" spans="1:13" ht="15">
      <c r="A16" s="122" t="s">
        <v>174</v>
      </c>
      <c r="B16" s="111">
        <v>2</v>
      </c>
      <c r="C16" s="110">
        <v>2</v>
      </c>
      <c r="D16" s="305">
        <f t="shared" si="0"/>
        <v>4</v>
      </c>
      <c r="E16" s="111">
        <v>2</v>
      </c>
      <c r="F16" s="110">
        <v>0</v>
      </c>
      <c r="G16" s="303">
        <f t="shared" si="4"/>
        <v>2</v>
      </c>
      <c r="H16" s="99">
        <v>0</v>
      </c>
      <c r="I16" s="106">
        <v>0</v>
      </c>
      <c r="J16" s="99">
        <f t="shared" si="2"/>
        <v>0</v>
      </c>
      <c r="K16" s="221">
        <f t="shared" si="3"/>
        <v>6</v>
      </c>
      <c r="L16" s="103"/>
      <c r="M16" s="124"/>
    </row>
    <row r="17" spans="1:19">
      <c r="A17" s="122" t="s">
        <v>37</v>
      </c>
      <c r="B17" s="123">
        <v>0</v>
      </c>
      <c r="C17" s="110">
        <v>0</v>
      </c>
      <c r="D17" s="305">
        <f t="shared" ref="D17" si="6">B17+C17</f>
        <v>0</v>
      </c>
      <c r="E17" s="111"/>
      <c r="F17" s="110">
        <v>0</v>
      </c>
      <c r="G17" s="303">
        <f t="shared" si="4"/>
        <v>0</v>
      </c>
      <c r="H17" s="99">
        <v>0</v>
      </c>
      <c r="I17" s="106">
        <v>0</v>
      </c>
      <c r="J17" s="99">
        <f t="shared" si="2"/>
        <v>0</v>
      </c>
      <c r="K17" s="221">
        <f t="shared" si="3"/>
        <v>0</v>
      </c>
      <c r="L17" s="103"/>
      <c r="M17" s="124"/>
    </row>
    <row r="18" spans="1:19">
      <c r="A18" s="122" t="s">
        <v>38</v>
      </c>
      <c r="B18" s="111">
        <v>3</v>
      </c>
      <c r="C18" s="110">
        <v>3</v>
      </c>
      <c r="D18" s="305">
        <f t="shared" si="0"/>
        <v>6</v>
      </c>
      <c r="E18" s="111">
        <v>4</v>
      </c>
      <c r="F18" s="110">
        <v>1</v>
      </c>
      <c r="G18" s="303">
        <f t="shared" si="4"/>
        <v>5</v>
      </c>
      <c r="H18" s="99">
        <v>0</v>
      </c>
      <c r="I18" s="106">
        <v>0</v>
      </c>
      <c r="J18" s="99">
        <f t="shared" si="2"/>
        <v>0</v>
      </c>
      <c r="K18" s="221">
        <f t="shared" si="3"/>
        <v>11</v>
      </c>
      <c r="L18" s="103"/>
      <c r="M18" s="124"/>
    </row>
    <row r="19" spans="1:19">
      <c r="A19" s="122" t="s">
        <v>39</v>
      </c>
      <c r="B19" s="111">
        <v>6</v>
      </c>
      <c r="C19" s="110">
        <v>6</v>
      </c>
      <c r="D19" s="305">
        <f t="shared" si="0"/>
        <v>12</v>
      </c>
      <c r="E19" s="111">
        <v>1</v>
      </c>
      <c r="F19" s="110">
        <v>0</v>
      </c>
      <c r="G19" s="303">
        <f t="shared" si="4"/>
        <v>1</v>
      </c>
      <c r="H19" s="99">
        <v>0</v>
      </c>
      <c r="I19" s="106">
        <v>0</v>
      </c>
      <c r="J19" s="99">
        <f t="shared" si="2"/>
        <v>0</v>
      </c>
      <c r="K19" s="221">
        <f t="shared" si="3"/>
        <v>13</v>
      </c>
      <c r="L19" s="103"/>
      <c r="M19" s="124"/>
    </row>
    <row r="20" spans="1:19">
      <c r="A20" s="122" t="s">
        <v>40</v>
      </c>
      <c r="B20" s="111">
        <v>2</v>
      </c>
      <c r="C20" s="110">
        <v>2</v>
      </c>
      <c r="D20" s="305">
        <f t="shared" si="0"/>
        <v>4</v>
      </c>
      <c r="E20" s="111">
        <v>4</v>
      </c>
      <c r="F20" s="110">
        <v>0</v>
      </c>
      <c r="G20" s="303">
        <f t="shared" si="4"/>
        <v>4</v>
      </c>
      <c r="H20" s="99">
        <v>0</v>
      </c>
      <c r="I20" s="106">
        <v>0</v>
      </c>
      <c r="J20" s="99">
        <f t="shared" si="2"/>
        <v>0</v>
      </c>
      <c r="K20" s="221">
        <f t="shared" si="3"/>
        <v>8</v>
      </c>
      <c r="L20" s="103"/>
      <c r="M20" s="124"/>
    </row>
    <row r="21" spans="1:19">
      <c r="A21" s="122" t="s">
        <v>41</v>
      </c>
      <c r="B21" s="111">
        <v>1</v>
      </c>
      <c r="C21" s="110">
        <v>2</v>
      </c>
      <c r="D21" s="305">
        <f t="shared" si="0"/>
        <v>3</v>
      </c>
      <c r="E21" s="111">
        <v>2</v>
      </c>
      <c r="F21" s="110">
        <v>0</v>
      </c>
      <c r="G21" s="303">
        <f t="shared" si="4"/>
        <v>2</v>
      </c>
      <c r="H21" s="99">
        <v>0</v>
      </c>
      <c r="I21" s="106">
        <v>0</v>
      </c>
      <c r="J21" s="99">
        <f t="shared" si="2"/>
        <v>0</v>
      </c>
      <c r="K21" s="221">
        <f t="shared" si="3"/>
        <v>5</v>
      </c>
      <c r="L21" s="103"/>
      <c r="M21" s="124"/>
    </row>
    <row r="22" spans="1:19">
      <c r="A22" s="122" t="s">
        <v>42</v>
      </c>
      <c r="B22" s="123">
        <v>0</v>
      </c>
      <c r="C22" s="110">
        <v>0</v>
      </c>
      <c r="D22" s="305">
        <f t="shared" si="0"/>
        <v>0</v>
      </c>
      <c r="E22" s="111"/>
      <c r="F22" s="110">
        <v>0</v>
      </c>
      <c r="G22" s="303">
        <f t="shared" si="4"/>
        <v>0</v>
      </c>
      <c r="H22" s="99">
        <v>0</v>
      </c>
      <c r="I22" s="106">
        <v>0</v>
      </c>
      <c r="J22" s="99">
        <f t="shared" si="2"/>
        <v>0</v>
      </c>
      <c r="K22" s="221">
        <f t="shared" si="3"/>
        <v>0</v>
      </c>
      <c r="L22" s="103"/>
      <c r="M22" s="124"/>
    </row>
    <row r="23" spans="1:19">
      <c r="A23" s="122" t="s">
        <v>43</v>
      </c>
      <c r="B23" s="123">
        <v>5</v>
      </c>
      <c r="C23" s="110">
        <v>1</v>
      </c>
      <c r="D23" s="305">
        <f t="shared" si="0"/>
        <v>6</v>
      </c>
      <c r="E23" s="123"/>
      <c r="F23" s="110">
        <v>0</v>
      </c>
      <c r="G23" s="303">
        <f t="shared" si="4"/>
        <v>0</v>
      </c>
      <c r="H23" s="99">
        <v>0</v>
      </c>
      <c r="I23" s="106">
        <v>0</v>
      </c>
      <c r="J23" s="99">
        <f t="shared" si="2"/>
        <v>0</v>
      </c>
      <c r="K23" s="221">
        <f t="shared" si="3"/>
        <v>6</v>
      </c>
      <c r="L23" s="103"/>
      <c r="M23" s="124"/>
    </row>
    <row r="24" spans="1:19">
      <c r="A24" s="225" t="s">
        <v>0</v>
      </c>
      <c r="B24" s="114">
        <f>SUM(B7:B23)</f>
        <v>25</v>
      </c>
      <c r="C24" s="221">
        <f>SUM(C7:C23)</f>
        <v>24</v>
      </c>
      <c r="D24" s="303">
        <f>SUM(D7:D23)</f>
        <v>49</v>
      </c>
      <c r="E24" s="114">
        <f>SUM(E7:E23)</f>
        <v>27</v>
      </c>
      <c r="F24" s="221">
        <f t="shared" ref="F24:G24" si="7">SUM(F7:F23)</f>
        <v>1</v>
      </c>
      <c r="G24" s="303">
        <f t="shared" si="7"/>
        <v>28</v>
      </c>
      <c r="H24" s="99">
        <v>0</v>
      </c>
      <c r="I24" s="106">
        <v>0</v>
      </c>
      <c r="J24" s="99">
        <f t="shared" si="2"/>
        <v>0</v>
      </c>
      <c r="K24" s="221">
        <f t="shared" si="3"/>
        <v>77</v>
      </c>
      <c r="L24" s="110"/>
      <c r="M24" s="124"/>
      <c r="N24" s="99"/>
      <c r="O24" s="99"/>
      <c r="P24" s="99"/>
      <c r="Q24" s="99"/>
      <c r="R24" s="99"/>
      <c r="S24" s="99"/>
    </row>
    <row r="25" spans="1:19">
      <c r="A25" s="125" t="s">
        <v>21</v>
      </c>
      <c r="B25" s="126">
        <f>B24/K24</f>
        <v>0.32467532467532467</v>
      </c>
      <c r="C25" s="127">
        <f>C24/K24</f>
        <v>0.31168831168831168</v>
      </c>
      <c r="D25" s="306"/>
      <c r="E25" s="126">
        <f>E24/K24</f>
        <v>0.35064935064935066</v>
      </c>
      <c r="F25" s="127">
        <f>F24/K24</f>
        <v>1.2987012987012988E-2</v>
      </c>
      <c r="G25" s="306"/>
      <c r="H25" s="127"/>
      <c r="I25" s="128"/>
      <c r="J25" s="129"/>
      <c r="K25" s="96"/>
      <c r="L25" s="121"/>
      <c r="M25" s="107"/>
      <c r="N25" s="107"/>
      <c r="O25" s="107"/>
      <c r="P25" s="107"/>
      <c r="Q25" s="107"/>
      <c r="R25" s="107"/>
      <c r="S25" s="107"/>
    </row>
    <row r="26" spans="1:19">
      <c r="A26" s="130" t="s">
        <v>107</v>
      </c>
      <c r="B26" s="112">
        <v>34</v>
      </c>
      <c r="C26" s="105">
        <v>30</v>
      </c>
      <c r="D26" s="305"/>
      <c r="E26" s="112">
        <v>30</v>
      </c>
      <c r="F26" s="105">
        <v>18</v>
      </c>
      <c r="G26" s="113"/>
      <c r="H26" s="105"/>
      <c r="I26" s="105"/>
      <c r="J26" s="105"/>
      <c r="K26" s="96"/>
      <c r="L26" s="121"/>
      <c r="M26" s="107"/>
      <c r="N26" s="107"/>
      <c r="O26" s="107"/>
      <c r="P26" s="107"/>
      <c r="Q26" s="107"/>
      <c r="R26" s="107"/>
      <c r="S26" s="107"/>
    </row>
    <row r="27" spans="1:19" ht="15">
      <c r="A27" s="131"/>
      <c r="B27" s="132"/>
      <c r="C27" s="132"/>
      <c r="D27" s="132"/>
      <c r="E27" s="132"/>
      <c r="F27" s="132"/>
      <c r="G27" s="132"/>
      <c r="H27" s="132"/>
      <c r="I27" s="132"/>
      <c r="J27" s="96"/>
      <c r="K27" s="96"/>
    </row>
    <row r="28" spans="1:19" ht="15">
      <c r="A28" s="842" t="s">
        <v>172</v>
      </c>
      <c r="B28" s="842"/>
      <c r="C28" s="842"/>
      <c r="D28" s="842"/>
      <c r="E28" s="842"/>
      <c r="F28" s="842"/>
      <c r="G28" s="842"/>
      <c r="H28" s="133"/>
      <c r="I28" s="133"/>
      <c r="J28" s="133"/>
      <c r="K28" s="96"/>
    </row>
    <row r="29" spans="1:19" ht="13.5">
      <c r="A29" s="104"/>
      <c r="B29" s="134" t="s">
        <v>171</v>
      </c>
      <c r="C29" s="134" t="s">
        <v>22</v>
      </c>
      <c r="D29" s="135" t="s">
        <v>23</v>
      </c>
      <c r="E29" s="135" t="s">
        <v>55</v>
      </c>
      <c r="F29" s="136" t="s">
        <v>56</v>
      </c>
      <c r="G29" s="226" t="s">
        <v>0</v>
      </c>
      <c r="H29" s="137"/>
      <c r="I29" s="138"/>
      <c r="J29" s="138"/>
      <c r="K29" s="138"/>
    </row>
    <row r="30" spans="1:19">
      <c r="A30" s="139" t="s">
        <v>27</v>
      </c>
      <c r="B30" s="140">
        <v>11</v>
      </c>
      <c r="C30" s="140">
        <v>9</v>
      </c>
      <c r="D30" s="141">
        <v>9</v>
      </c>
      <c r="E30" s="141">
        <v>3</v>
      </c>
      <c r="F30" s="140">
        <v>1</v>
      </c>
      <c r="G30" s="109">
        <f>SUM(B30:F30)</f>
        <v>33</v>
      </c>
      <c r="H30" s="142"/>
      <c r="I30" s="99"/>
    </row>
    <row r="31" spans="1:19">
      <c r="A31" s="139" t="s">
        <v>28</v>
      </c>
      <c r="B31" s="140">
        <v>0</v>
      </c>
      <c r="C31" s="140">
        <v>0</v>
      </c>
      <c r="D31" s="141">
        <v>0</v>
      </c>
      <c r="E31" s="141">
        <v>0</v>
      </c>
      <c r="F31" s="140">
        <v>0</v>
      </c>
      <c r="G31" s="109">
        <f t="shared" ref="G31:G46" si="8">SUM(B31:F31)</f>
        <v>0</v>
      </c>
      <c r="H31" s="142"/>
      <c r="I31" s="99"/>
    </row>
    <row r="32" spans="1:19">
      <c r="A32" s="139" t="s">
        <v>29</v>
      </c>
      <c r="B32" s="140">
        <v>0</v>
      </c>
      <c r="C32" s="140">
        <v>0</v>
      </c>
      <c r="D32" s="141">
        <v>0</v>
      </c>
      <c r="E32" s="141">
        <v>0</v>
      </c>
      <c r="F32" s="140">
        <v>0</v>
      </c>
      <c r="G32" s="109">
        <f t="shared" si="8"/>
        <v>0</v>
      </c>
      <c r="H32" s="142"/>
      <c r="I32" s="99"/>
    </row>
    <row r="33" spans="1:16">
      <c r="A33" s="139" t="s">
        <v>30</v>
      </c>
      <c r="B33" s="140">
        <v>0</v>
      </c>
      <c r="C33" s="140">
        <v>0</v>
      </c>
      <c r="D33" s="141">
        <v>2</v>
      </c>
      <c r="E33" s="141">
        <v>1</v>
      </c>
      <c r="F33" s="143">
        <v>1</v>
      </c>
      <c r="G33" s="109">
        <f t="shared" si="8"/>
        <v>4</v>
      </c>
      <c r="H33" s="142"/>
      <c r="I33" s="99"/>
    </row>
    <row r="34" spans="1:16">
      <c r="A34" s="139" t="s">
        <v>31</v>
      </c>
      <c r="B34" s="140">
        <v>4</v>
      </c>
      <c r="C34" s="140">
        <v>1</v>
      </c>
      <c r="D34" s="141">
        <v>2</v>
      </c>
      <c r="E34" s="143">
        <v>2</v>
      </c>
      <c r="F34" s="143">
        <v>0</v>
      </c>
      <c r="G34" s="109">
        <f t="shared" si="8"/>
        <v>9</v>
      </c>
      <c r="H34" s="142"/>
      <c r="I34" s="99"/>
    </row>
    <row r="35" spans="1:16">
      <c r="A35" s="139" t="s">
        <v>32</v>
      </c>
      <c r="B35" s="140">
        <v>0</v>
      </c>
      <c r="C35" s="140">
        <v>1</v>
      </c>
      <c r="D35" s="141">
        <v>1</v>
      </c>
      <c r="E35" s="141">
        <v>0</v>
      </c>
      <c r="F35" s="140">
        <v>0</v>
      </c>
      <c r="G35" s="109">
        <f t="shared" si="8"/>
        <v>2</v>
      </c>
      <c r="H35" s="142"/>
      <c r="I35" s="99"/>
    </row>
    <row r="36" spans="1:16">
      <c r="A36" s="139" t="s">
        <v>33</v>
      </c>
      <c r="B36" s="140">
        <v>8</v>
      </c>
      <c r="C36" s="140">
        <v>5</v>
      </c>
      <c r="D36" s="141">
        <v>11</v>
      </c>
      <c r="E36" s="143">
        <v>4</v>
      </c>
      <c r="F36" s="140">
        <v>0</v>
      </c>
      <c r="G36" s="109">
        <f t="shared" si="8"/>
        <v>28</v>
      </c>
      <c r="H36" s="142"/>
      <c r="I36" s="99"/>
    </row>
    <row r="37" spans="1:16">
      <c r="A37" s="139" t="s">
        <v>34</v>
      </c>
      <c r="B37" s="140">
        <v>0</v>
      </c>
      <c r="C37" s="140">
        <v>0</v>
      </c>
      <c r="D37" s="141">
        <v>1</v>
      </c>
      <c r="E37" s="143">
        <v>1</v>
      </c>
      <c r="F37" s="140">
        <v>0</v>
      </c>
      <c r="G37" s="109">
        <f t="shared" si="8"/>
        <v>2</v>
      </c>
      <c r="H37" s="142"/>
      <c r="I37" s="99"/>
    </row>
    <row r="38" spans="1:16">
      <c r="A38" s="139" t="s">
        <v>35</v>
      </c>
      <c r="B38" s="140">
        <v>23</v>
      </c>
      <c r="C38" s="140">
        <v>14</v>
      </c>
      <c r="D38" s="141">
        <v>12</v>
      </c>
      <c r="E38" s="141">
        <v>4</v>
      </c>
      <c r="F38" s="140">
        <v>0</v>
      </c>
      <c r="G38" s="109">
        <f t="shared" si="8"/>
        <v>53</v>
      </c>
      <c r="H38" s="142"/>
      <c r="I38" s="99"/>
    </row>
    <row r="39" spans="1:16">
      <c r="A39" s="139" t="s">
        <v>36</v>
      </c>
      <c r="B39" s="140">
        <v>11</v>
      </c>
      <c r="C39" s="140">
        <v>10</v>
      </c>
      <c r="D39" s="141">
        <v>10</v>
      </c>
      <c r="E39" s="143">
        <v>2</v>
      </c>
      <c r="F39" s="143">
        <v>0</v>
      </c>
      <c r="G39" s="109">
        <f t="shared" si="8"/>
        <v>33</v>
      </c>
      <c r="H39" s="142"/>
      <c r="I39" s="99"/>
    </row>
    <row r="40" spans="1:16">
      <c r="A40" s="139" t="s">
        <v>37</v>
      </c>
      <c r="B40" s="140">
        <v>2</v>
      </c>
      <c r="C40" s="140">
        <v>0</v>
      </c>
      <c r="D40" s="141">
        <v>1</v>
      </c>
      <c r="E40" s="143">
        <v>0</v>
      </c>
      <c r="F40" s="140">
        <v>0</v>
      </c>
      <c r="G40" s="109">
        <f t="shared" si="8"/>
        <v>3</v>
      </c>
      <c r="H40" s="142"/>
      <c r="I40" s="99"/>
    </row>
    <row r="41" spans="1:16">
      <c r="A41" s="139" t="s">
        <v>38</v>
      </c>
      <c r="B41" s="140">
        <v>2</v>
      </c>
      <c r="C41" s="140">
        <v>4</v>
      </c>
      <c r="D41" s="141">
        <v>7</v>
      </c>
      <c r="E41" s="143">
        <v>3</v>
      </c>
      <c r="F41" s="140">
        <v>2</v>
      </c>
      <c r="G41" s="109">
        <f t="shared" si="8"/>
        <v>18</v>
      </c>
      <c r="H41" s="142"/>
      <c r="I41" s="99"/>
    </row>
    <row r="42" spans="1:16">
      <c r="A42" s="139" t="s">
        <v>39</v>
      </c>
      <c r="B42" s="140">
        <v>18</v>
      </c>
      <c r="C42" s="140">
        <v>11</v>
      </c>
      <c r="D42" s="141">
        <v>13</v>
      </c>
      <c r="E42" s="143">
        <v>5</v>
      </c>
      <c r="F42" s="140">
        <v>0</v>
      </c>
      <c r="G42" s="109">
        <f t="shared" si="8"/>
        <v>47</v>
      </c>
      <c r="H42" s="142"/>
      <c r="I42" s="99"/>
    </row>
    <row r="43" spans="1:16">
      <c r="A43" s="139" t="s">
        <v>40</v>
      </c>
      <c r="B43" s="140">
        <v>4</v>
      </c>
      <c r="C43" s="140">
        <v>10</v>
      </c>
      <c r="D43" s="141">
        <v>5</v>
      </c>
      <c r="E43" s="143">
        <v>2</v>
      </c>
      <c r="F43" s="143">
        <v>1</v>
      </c>
      <c r="G43" s="109">
        <f t="shared" si="8"/>
        <v>22</v>
      </c>
      <c r="H43" s="142"/>
      <c r="I43" s="99"/>
    </row>
    <row r="44" spans="1:16">
      <c r="A44" s="139" t="s">
        <v>41</v>
      </c>
      <c r="B44" s="140">
        <v>13</v>
      </c>
      <c r="C44" s="140">
        <v>14</v>
      </c>
      <c r="D44" s="141">
        <v>22</v>
      </c>
      <c r="E44" s="143">
        <v>3</v>
      </c>
      <c r="F44" s="140">
        <v>1</v>
      </c>
      <c r="G44" s="109">
        <f t="shared" si="8"/>
        <v>53</v>
      </c>
      <c r="H44" s="142"/>
      <c r="I44" s="99"/>
    </row>
    <row r="45" spans="1:16">
      <c r="A45" s="139" t="s">
        <v>42</v>
      </c>
      <c r="B45" s="140">
        <v>0</v>
      </c>
      <c r="C45" s="140">
        <v>0</v>
      </c>
      <c r="D45" s="141">
        <v>0</v>
      </c>
      <c r="E45" s="143">
        <v>0</v>
      </c>
      <c r="F45" s="140">
        <v>0</v>
      </c>
      <c r="G45" s="109">
        <f t="shared" si="8"/>
        <v>0</v>
      </c>
      <c r="H45" s="142"/>
      <c r="I45" s="99"/>
    </row>
    <row r="46" spans="1:16">
      <c r="A46" s="139" t="s">
        <v>43</v>
      </c>
      <c r="B46" s="140">
        <v>4</v>
      </c>
      <c r="C46" s="140">
        <v>8</v>
      </c>
      <c r="D46" s="141">
        <v>2</v>
      </c>
      <c r="E46" s="141">
        <v>4</v>
      </c>
      <c r="F46" s="140">
        <v>2</v>
      </c>
      <c r="G46" s="109">
        <f t="shared" si="8"/>
        <v>20</v>
      </c>
      <c r="H46" s="142"/>
      <c r="I46" s="99"/>
    </row>
    <row r="47" spans="1:16">
      <c r="A47" s="225" t="s">
        <v>0</v>
      </c>
      <c r="B47" s="109">
        <f t="shared" ref="B47:G47" si="9">SUM(B30:B46)</f>
        <v>100</v>
      </c>
      <c r="C47" s="109">
        <f t="shared" si="9"/>
        <v>87</v>
      </c>
      <c r="D47" s="109">
        <f>SUM(D30:D46)</f>
        <v>98</v>
      </c>
      <c r="E47" s="109">
        <f>SUM(E30:E46)</f>
        <v>34</v>
      </c>
      <c r="F47" s="109">
        <f t="shared" si="9"/>
        <v>8</v>
      </c>
      <c r="G47" s="109">
        <f t="shared" si="9"/>
        <v>327</v>
      </c>
      <c r="H47" s="144"/>
      <c r="J47" s="99"/>
      <c r="K47" s="99"/>
      <c r="L47" s="99"/>
      <c r="M47" s="99"/>
      <c r="N47" s="99"/>
      <c r="O47" s="99"/>
      <c r="P47" s="99"/>
    </row>
    <row r="48" spans="1:16">
      <c r="A48" s="125" t="s">
        <v>21</v>
      </c>
      <c r="B48" s="145">
        <f>B47/G47</f>
        <v>0.3058103975535168</v>
      </c>
      <c r="C48" s="145">
        <f>C47/G47</f>
        <v>0.26605504587155965</v>
      </c>
      <c r="D48" s="145">
        <f>D47/G47</f>
        <v>0.29969418960244648</v>
      </c>
      <c r="E48" s="145">
        <f>E47/G47</f>
        <v>0.10397553516819572</v>
      </c>
      <c r="F48" s="145">
        <f>F47/G47</f>
        <v>2.4464831804281346E-2</v>
      </c>
      <c r="G48" s="146"/>
      <c r="J48" s="107"/>
      <c r="K48" s="107"/>
      <c r="L48" s="107"/>
      <c r="M48" s="107"/>
      <c r="N48" s="107"/>
    </row>
    <row r="49" spans="1:7">
      <c r="A49" s="125" t="s">
        <v>107</v>
      </c>
      <c r="B49" s="101">
        <v>31</v>
      </c>
      <c r="C49" s="101">
        <v>34</v>
      </c>
      <c r="D49" s="101">
        <v>51</v>
      </c>
      <c r="E49" s="147">
        <v>35</v>
      </c>
      <c r="F49" s="148">
        <v>23</v>
      </c>
      <c r="G49" s="128"/>
    </row>
    <row r="50" spans="1:7">
      <c r="A50" s="149"/>
      <c r="E50" s="103"/>
      <c r="F50" s="103"/>
      <c r="G50" s="103"/>
    </row>
    <row r="51" spans="1:7" ht="15">
      <c r="A51" s="841" t="s">
        <v>173</v>
      </c>
      <c r="B51" s="841"/>
      <c r="C51" s="841"/>
      <c r="D51" s="841"/>
      <c r="E51" s="841"/>
      <c r="F51" s="150"/>
    </row>
    <row r="52" spans="1:7">
      <c r="A52" s="151" t="s">
        <v>62</v>
      </c>
      <c r="B52" s="156" t="s">
        <v>98</v>
      </c>
      <c r="C52" s="156" t="s">
        <v>99</v>
      </c>
      <c r="D52" s="157" t="s">
        <v>175</v>
      </c>
      <c r="E52" s="227" t="s">
        <v>0</v>
      </c>
      <c r="F52" s="103"/>
    </row>
    <row r="53" spans="1:7">
      <c r="A53" s="151" t="s">
        <v>27</v>
      </c>
      <c r="B53" s="143">
        <v>13</v>
      </c>
      <c r="C53" s="143">
        <v>5</v>
      </c>
      <c r="D53" s="98">
        <v>21</v>
      </c>
      <c r="E53" s="228">
        <f>SUM(B53:D53)</f>
        <v>39</v>
      </c>
      <c r="F53" s="103"/>
    </row>
    <row r="54" spans="1:7">
      <c r="A54" s="151" t="s">
        <v>28</v>
      </c>
      <c r="B54" s="143">
        <v>0</v>
      </c>
      <c r="C54" s="143">
        <v>3</v>
      </c>
      <c r="D54" s="98">
        <v>1</v>
      </c>
      <c r="E54" s="228">
        <f t="shared" ref="E54:E69" si="10">SUM(B54:D54)</f>
        <v>4</v>
      </c>
      <c r="F54" s="103"/>
    </row>
    <row r="55" spans="1:7">
      <c r="A55" s="151" t="s">
        <v>29</v>
      </c>
      <c r="B55" s="143">
        <v>0</v>
      </c>
      <c r="C55" s="143">
        <v>0</v>
      </c>
      <c r="D55" s="98">
        <v>0</v>
      </c>
      <c r="E55" s="228">
        <f t="shared" si="10"/>
        <v>0</v>
      </c>
      <c r="F55" s="103"/>
    </row>
    <row r="56" spans="1:7">
      <c r="A56" s="151" t="s">
        <v>30</v>
      </c>
      <c r="B56" s="143">
        <v>7</v>
      </c>
      <c r="C56" s="143">
        <v>8</v>
      </c>
      <c r="D56" s="98">
        <v>6</v>
      </c>
      <c r="E56" s="228">
        <f t="shared" si="10"/>
        <v>21</v>
      </c>
      <c r="F56" s="103"/>
    </row>
    <row r="57" spans="1:7">
      <c r="A57" s="151" t="s">
        <v>31</v>
      </c>
      <c r="B57" s="143">
        <v>3</v>
      </c>
      <c r="C57" s="143">
        <v>6</v>
      </c>
      <c r="D57" s="98">
        <v>5</v>
      </c>
      <c r="E57" s="228">
        <f t="shared" si="10"/>
        <v>14</v>
      </c>
      <c r="F57" s="103"/>
    </row>
    <row r="58" spans="1:7">
      <c r="A58" s="151" t="s">
        <v>32</v>
      </c>
      <c r="B58" s="143">
        <v>2</v>
      </c>
      <c r="C58" s="143">
        <v>0</v>
      </c>
      <c r="D58" s="98">
        <v>2</v>
      </c>
      <c r="E58" s="228">
        <f t="shared" si="10"/>
        <v>4</v>
      </c>
      <c r="F58" s="103"/>
    </row>
    <row r="59" spans="1:7">
      <c r="A59" s="151" t="s">
        <v>33</v>
      </c>
      <c r="B59" s="143">
        <v>11</v>
      </c>
      <c r="C59" s="143">
        <v>12</v>
      </c>
      <c r="D59" s="98">
        <v>13</v>
      </c>
      <c r="E59" s="228">
        <f t="shared" si="10"/>
        <v>36</v>
      </c>
      <c r="F59" s="103"/>
    </row>
    <row r="60" spans="1:7">
      <c r="A60" s="151" t="s">
        <v>34</v>
      </c>
      <c r="B60" s="143">
        <v>15</v>
      </c>
      <c r="C60" s="143">
        <v>9</v>
      </c>
      <c r="D60" s="98">
        <v>11</v>
      </c>
      <c r="E60" s="228">
        <f t="shared" si="10"/>
        <v>35</v>
      </c>
      <c r="F60" s="103"/>
    </row>
    <row r="61" spans="1:7">
      <c r="A61" s="151" t="s">
        <v>35</v>
      </c>
      <c r="B61" s="143">
        <v>25</v>
      </c>
      <c r="C61" s="143">
        <v>19</v>
      </c>
      <c r="D61" s="98">
        <v>25</v>
      </c>
      <c r="E61" s="228">
        <f t="shared" si="10"/>
        <v>69</v>
      </c>
      <c r="F61" s="103"/>
    </row>
    <row r="62" spans="1:7">
      <c r="A62" s="151" t="s">
        <v>36</v>
      </c>
      <c r="B62" s="143">
        <v>11</v>
      </c>
      <c r="C62" s="143">
        <v>10</v>
      </c>
      <c r="D62" s="98">
        <v>9</v>
      </c>
      <c r="E62" s="228">
        <f t="shared" si="10"/>
        <v>30</v>
      </c>
      <c r="F62" s="103"/>
    </row>
    <row r="63" spans="1:7">
      <c r="A63" s="151" t="s">
        <v>37</v>
      </c>
      <c r="B63" s="143">
        <v>1</v>
      </c>
      <c r="C63" s="143">
        <v>0</v>
      </c>
      <c r="D63" s="98">
        <v>0</v>
      </c>
      <c r="E63" s="228">
        <f t="shared" si="10"/>
        <v>1</v>
      </c>
      <c r="F63" s="103"/>
    </row>
    <row r="64" spans="1:7">
      <c r="A64" s="151" t="s">
        <v>38</v>
      </c>
      <c r="B64" s="143">
        <v>16</v>
      </c>
      <c r="C64" s="143">
        <v>8</v>
      </c>
      <c r="D64" s="98">
        <v>16</v>
      </c>
      <c r="E64" s="228">
        <f t="shared" si="10"/>
        <v>40</v>
      </c>
      <c r="F64" s="103"/>
    </row>
    <row r="65" spans="1:7">
      <c r="A65" s="151" t="s">
        <v>39</v>
      </c>
      <c r="B65" s="143">
        <v>20</v>
      </c>
      <c r="C65" s="143">
        <v>8</v>
      </c>
      <c r="D65" s="98">
        <v>12</v>
      </c>
      <c r="E65" s="228">
        <f t="shared" si="10"/>
        <v>40</v>
      </c>
      <c r="F65" s="103"/>
    </row>
    <row r="66" spans="1:7">
      <c r="A66" s="151" t="s">
        <v>40</v>
      </c>
      <c r="B66" s="143">
        <v>10</v>
      </c>
      <c r="C66" s="143">
        <v>17</v>
      </c>
      <c r="D66" s="98">
        <v>13</v>
      </c>
      <c r="E66" s="228">
        <f t="shared" si="10"/>
        <v>40</v>
      </c>
      <c r="F66" s="103"/>
    </row>
    <row r="67" spans="1:7">
      <c r="A67" s="151" t="s">
        <v>41</v>
      </c>
      <c r="B67" s="143">
        <v>6</v>
      </c>
      <c r="C67" s="143">
        <v>4</v>
      </c>
      <c r="D67" s="98">
        <v>5</v>
      </c>
      <c r="E67" s="228">
        <f t="shared" si="10"/>
        <v>15</v>
      </c>
      <c r="F67" s="103"/>
    </row>
    <row r="68" spans="1:7">
      <c r="A68" s="151" t="s">
        <v>42</v>
      </c>
      <c r="B68" s="143">
        <v>0</v>
      </c>
      <c r="C68" s="143">
        <v>0</v>
      </c>
      <c r="D68" s="98">
        <v>0</v>
      </c>
      <c r="E68" s="228">
        <f t="shared" si="10"/>
        <v>0</v>
      </c>
      <c r="F68" s="103"/>
    </row>
    <row r="69" spans="1:7">
      <c r="A69" s="151" t="s">
        <v>43</v>
      </c>
      <c r="B69" s="143">
        <v>1</v>
      </c>
      <c r="C69" s="143">
        <v>2</v>
      </c>
      <c r="D69" s="98">
        <v>2</v>
      </c>
      <c r="E69" s="228">
        <f t="shared" si="10"/>
        <v>5</v>
      </c>
      <c r="F69" s="103"/>
    </row>
    <row r="70" spans="1:7">
      <c r="A70" s="229" t="s">
        <v>0</v>
      </c>
      <c r="B70" s="230">
        <f>SUM(B53:B69)</f>
        <v>141</v>
      </c>
      <c r="C70" s="230">
        <f>SUM(C53:C69)</f>
        <v>111</v>
      </c>
      <c r="D70" s="230">
        <f>SUM(D53:D69)</f>
        <v>141</v>
      </c>
      <c r="E70" s="228">
        <f>SUM(B70:D70)</f>
        <v>393</v>
      </c>
      <c r="F70" s="103"/>
      <c r="G70" s="103"/>
    </row>
    <row r="71" spans="1:7">
      <c r="A71" s="152" t="s">
        <v>21</v>
      </c>
      <c r="B71" s="153">
        <f>(B70/E70)</f>
        <v>0.35877862595419846</v>
      </c>
      <c r="C71" s="154">
        <f>C70/E70</f>
        <v>0.28244274809160308</v>
      </c>
      <c r="D71" s="97">
        <f>D70/E70</f>
        <v>0.35877862595419846</v>
      </c>
      <c r="E71" s="155"/>
      <c r="F71" s="103"/>
    </row>
    <row r="72" spans="1:7">
      <c r="A72" s="125" t="s">
        <v>107</v>
      </c>
      <c r="B72" s="147">
        <v>122</v>
      </c>
      <c r="C72" s="101">
        <v>120</v>
      </c>
      <c r="D72" s="102">
        <v>121</v>
      </c>
      <c r="E72" s="102"/>
    </row>
  </sheetData>
  <mergeCells count="7">
    <mergeCell ref="A51:E51"/>
    <mergeCell ref="A28:G28"/>
    <mergeCell ref="B5:D5"/>
    <mergeCell ref="E5:G5"/>
    <mergeCell ref="A1:J1"/>
    <mergeCell ref="H5:J5"/>
    <mergeCell ref="A3:K3"/>
  </mergeCells>
  <phoneticPr fontId="1" type="noConversion"/>
  <printOptions horizontalCentered="1" verticalCentered="1" gridLines="1"/>
  <pageMargins left="0.75" right="0.75" top="1" bottom="1" header="0.5" footer="0.5"/>
  <pageSetup scale="65" orientation="landscape" r:id="rId1"/>
  <headerFooter alignWithMargins="0">
    <oddHeader>&amp;C&amp;"Arial,Bold"&amp;U&amp;Z&amp;F&amp;R&amp;"Arial,Bold"&amp;A</oddHeader>
    <oddFooter>&amp;C&amp;"Arial,Bold"&amp;9&amp;UPage &amp;P of &amp;N&amp;R&amp;"Arial,Bold"&amp;9&amp;U&amp;D   &amp;F</oddFooter>
  </headerFooter>
  <rowBreaks count="1" manualBreakCount="1">
    <brk id="2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</sheetPr>
  <dimension ref="A1:K72"/>
  <sheetViews>
    <sheetView topLeftCell="A46" zoomScaleNormal="100" workbookViewId="0">
      <selection activeCell="A27" sqref="A27:H27"/>
    </sheetView>
  </sheetViews>
  <sheetFormatPr defaultRowHeight="12.75"/>
  <cols>
    <col min="1" max="1" width="26.28515625" style="192" bestFit="1" customWidth="1"/>
    <col min="2" max="2" width="13.42578125" style="160" customWidth="1"/>
    <col min="3" max="3" width="13" style="160" customWidth="1"/>
    <col min="4" max="4" width="11.7109375" style="160" customWidth="1"/>
    <col min="5" max="5" width="13.5703125" style="160" customWidth="1"/>
    <col min="6" max="6" width="12.5703125" style="160" customWidth="1"/>
    <col min="7" max="7" width="12.7109375" style="160" customWidth="1"/>
    <col min="8" max="8" width="12.28515625" style="160" customWidth="1"/>
    <col min="9" max="9" width="9.7109375" style="160" customWidth="1"/>
    <col min="10" max="16384" width="9.140625" style="160"/>
  </cols>
  <sheetData>
    <row r="1" spans="1:11" ht="15.75">
      <c r="A1" s="856" t="s">
        <v>57</v>
      </c>
      <c r="B1" s="857"/>
      <c r="C1" s="857"/>
      <c r="D1" s="857"/>
      <c r="E1" s="857"/>
      <c r="F1" s="857"/>
      <c r="G1" s="857"/>
      <c r="H1" s="857"/>
      <c r="I1" s="857"/>
      <c r="J1" s="159"/>
      <c r="K1" s="159"/>
    </row>
    <row r="2" spans="1:11">
      <c r="A2" s="161"/>
      <c r="B2" s="162"/>
      <c r="C2" s="162"/>
      <c r="D2" s="162"/>
      <c r="E2" s="162"/>
      <c r="F2" s="162"/>
      <c r="G2" s="162"/>
      <c r="H2" s="162"/>
      <c r="I2" s="162"/>
    </row>
    <row r="3" spans="1:11" ht="15">
      <c r="A3" s="853" t="s">
        <v>248</v>
      </c>
      <c r="B3" s="862"/>
      <c r="C3" s="862"/>
      <c r="D3" s="862"/>
      <c r="E3" s="862"/>
      <c r="F3" s="862"/>
      <c r="G3" s="862"/>
      <c r="H3" s="862"/>
      <c r="I3" s="862"/>
    </row>
    <row r="4" spans="1:11">
      <c r="A4" s="211"/>
      <c r="B4" s="858" t="s">
        <v>14</v>
      </c>
      <c r="C4" s="858"/>
      <c r="D4" s="859"/>
      <c r="E4" s="860" t="s">
        <v>16</v>
      </c>
      <c r="F4" s="858"/>
      <c r="G4" s="861"/>
      <c r="H4" s="220" t="s">
        <v>44</v>
      </c>
      <c r="I4" s="163"/>
    </row>
    <row r="5" spans="1:11">
      <c r="A5" s="164"/>
      <c r="B5" s="165" t="s">
        <v>15</v>
      </c>
      <c r="C5" s="165" t="s">
        <v>103</v>
      </c>
      <c r="D5" s="301" t="s">
        <v>13</v>
      </c>
      <c r="E5" s="214" t="s">
        <v>15</v>
      </c>
      <c r="F5" s="165" t="s">
        <v>103</v>
      </c>
      <c r="G5" s="301" t="s">
        <v>13</v>
      </c>
      <c r="H5" s="214" t="s">
        <v>15</v>
      </c>
      <c r="I5" s="166" t="s">
        <v>0</v>
      </c>
    </row>
    <row r="6" spans="1:11">
      <c r="A6" s="164" t="s">
        <v>27</v>
      </c>
      <c r="B6" s="167">
        <v>6</v>
      </c>
      <c r="C6" s="167">
        <v>0</v>
      </c>
      <c r="D6" s="300">
        <f t="shared" ref="D6:D23" si="0">B6+C6</f>
        <v>6</v>
      </c>
      <c r="E6" s="215">
        <v>6</v>
      </c>
      <c r="F6" s="168">
        <v>0</v>
      </c>
      <c r="G6" s="302">
        <f>E6+F6</f>
        <v>6</v>
      </c>
      <c r="H6" s="215">
        <v>0</v>
      </c>
      <c r="I6" s="169">
        <f t="shared" ref="I6:I23" si="1">D6+G6+H6</f>
        <v>12</v>
      </c>
    </row>
    <row r="7" spans="1:11">
      <c r="A7" s="164" t="s">
        <v>28</v>
      </c>
      <c r="B7" s="167">
        <v>2</v>
      </c>
      <c r="C7" s="167">
        <v>0</v>
      </c>
      <c r="D7" s="300">
        <f t="shared" si="0"/>
        <v>2</v>
      </c>
      <c r="E7" s="215">
        <v>5</v>
      </c>
      <c r="F7" s="168">
        <v>0</v>
      </c>
      <c r="G7" s="302">
        <f t="shared" ref="G7:G17" si="2">E7+F7</f>
        <v>5</v>
      </c>
      <c r="H7" s="215">
        <v>0</v>
      </c>
      <c r="I7" s="169">
        <f t="shared" si="1"/>
        <v>7</v>
      </c>
    </row>
    <row r="8" spans="1:11">
      <c r="A8" s="164" t="s">
        <v>29</v>
      </c>
      <c r="B8" s="167">
        <v>0</v>
      </c>
      <c r="C8" s="167">
        <v>0</v>
      </c>
      <c r="D8" s="300">
        <f t="shared" si="0"/>
        <v>0</v>
      </c>
      <c r="E8" s="215">
        <v>0</v>
      </c>
      <c r="F8" s="168">
        <v>0</v>
      </c>
      <c r="G8" s="302">
        <f t="shared" si="2"/>
        <v>0</v>
      </c>
      <c r="H8" s="215">
        <v>0</v>
      </c>
      <c r="I8" s="169">
        <f t="shared" si="1"/>
        <v>0</v>
      </c>
    </row>
    <row r="9" spans="1:11">
      <c r="A9" s="164" t="s">
        <v>30</v>
      </c>
      <c r="B9" s="167">
        <v>1</v>
      </c>
      <c r="C9" s="167">
        <v>3</v>
      </c>
      <c r="D9" s="300">
        <f t="shared" si="0"/>
        <v>4</v>
      </c>
      <c r="E9" s="215">
        <v>11</v>
      </c>
      <c r="F9" s="168">
        <v>1</v>
      </c>
      <c r="G9" s="302">
        <f t="shared" si="2"/>
        <v>12</v>
      </c>
      <c r="H9" s="215">
        <v>0</v>
      </c>
      <c r="I9" s="169">
        <f t="shared" si="1"/>
        <v>16</v>
      </c>
    </row>
    <row r="10" spans="1:11">
      <c r="A10" s="164" t="s">
        <v>31</v>
      </c>
      <c r="B10" s="167">
        <v>0</v>
      </c>
      <c r="C10" s="167">
        <v>0</v>
      </c>
      <c r="D10" s="300">
        <f t="shared" si="0"/>
        <v>0</v>
      </c>
      <c r="E10" s="216">
        <v>7</v>
      </c>
      <c r="F10" s="168">
        <v>0</v>
      </c>
      <c r="G10" s="302">
        <f>E10+F10</f>
        <v>7</v>
      </c>
      <c r="H10" s="215">
        <v>0</v>
      </c>
      <c r="I10" s="169">
        <f t="shared" si="1"/>
        <v>7</v>
      </c>
    </row>
    <row r="11" spans="1:11">
      <c r="A11" s="164" t="s">
        <v>32</v>
      </c>
      <c r="B11" s="167">
        <v>0</v>
      </c>
      <c r="C11" s="167">
        <v>0</v>
      </c>
      <c r="D11" s="300">
        <f t="shared" si="0"/>
        <v>0</v>
      </c>
      <c r="E11" s="215">
        <v>1</v>
      </c>
      <c r="F11" s="168">
        <v>0</v>
      </c>
      <c r="G11" s="302">
        <f t="shared" si="2"/>
        <v>1</v>
      </c>
      <c r="H11" s="215">
        <v>0</v>
      </c>
      <c r="I11" s="169">
        <f t="shared" si="1"/>
        <v>1</v>
      </c>
    </row>
    <row r="12" spans="1:11">
      <c r="A12" s="164" t="s">
        <v>33</v>
      </c>
      <c r="B12" s="167">
        <v>1</v>
      </c>
      <c r="C12" s="167">
        <v>0</v>
      </c>
      <c r="D12" s="300">
        <f t="shared" si="0"/>
        <v>1</v>
      </c>
      <c r="E12" s="215">
        <v>16</v>
      </c>
      <c r="F12" s="168">
        <v>0</v>
      </c>
      <c r="G12" s="302">
        <f t="shared" si="2"/>
        <v>16</v>
      </c>
      <c r="H12" s="215">
        <v>0</v>
      </c>
      <c r="I12" s="169">
        <f t="shared" si="1"/>
        <v>17</v>
      </c>
    </row>
    <row r="13" spans="1:11">
      <c r="A13" s="164" t="s">
        <v>34</v>
      </c>
      <c r="B13" s="167">
        <v>3</v>
      </c>
      <c r="C13" s="167">
        <v>1</v>
      </c>
      <c r="D13" s="300">
        <f t="shared" si="0"/>
        <v>4</v>
      </c>
      <c r="E13" s="215">
        <v>3</v>
      </c>
      <c r="F13" s="168">
        <v>0</v>
      </c>
      <c r="G13" s="302">
        <f t="shared" si="2"/>
        <v>3</v>
      </c>
      <c r="H13" s="215">
        <v>0</v>
      </c>
      <c r="I13" s="169">
        <f t="shared" si="1"/>
        <v>7</v>
      </c>
    </row>
    <row r="14" spans="1:11">
      <c r="A14" s="164" t="s">
        <v>35</v>
      </c>
      <c r="B14" s="167">
        <v>4</v>
      </c>
      <c r="C14" s="167">
        <v>0</v>
      </c>
      <c r="D14" s="300">
        <f t="shared" si="0"/>
        <v>4</v>
      </c>
      <c r="E14" s="215">
        <v>15</v>
      </c>
      <c r="F14" s="168">
        <v>0</v>
      </c>
      <c r="G14" s="302">
        <f t="shared" si="2"/>
        <v>15</v>
      </c>
      <c r="H14" s="215">
        <v>0</v>
      </c>
      <c r="I14" s="169">
        <f t="shared" si="1"/>
        <v>19</v>
      </c>
    </row>
    <row r="15" spans="1:11">
      <c r="A15" s="164" t="s">
        <v>36</v>
      </c>
      <c r="B15" s="167">
        <v>1</v>
      </c>
      <c r="C15" s="167">
        <v>0</v>
      </c>
      <c r="D15" s="300">
        <f t="shared" si="0"/>
        <v>1</v>
      </c>
      <c r="E15" s="215">
        <v>5</v>
      </c>
      <c r="F15" s="168">
        <v>0</v>
      </c>
      <c r="G15" s="302">
        <f t="shared" si="2"/>
        <v>5</v>
      </c>
      <c r="H15" s="215">
        <v>0</v>
      </c>
      <c r="I15" s="169">
        <f t="shared" si="1"/>
        <v>6</v>
      </c>
    </row>
    <row r="16" spans="1:11">
      <c r="A16" s="164" t="s">
        <v>37</v>
      </c>
      <c r="B16" s="167">
        <v>0</v>
      </c>
      <c r="C16" s="167">
        <v>0</v>
      </c>
      <c r="D16" s="300">
        <f t="shared" si="0"/>
        <v>0</v>
      </c>
      <c r="E16" s="215">
        <v>0</v>
      </c>
      <c r="F16" s="168">
        <v>0</v>
      </c>
      <c r="G16" s="302">
        <f t="shared" si="2"/>
        <v>0</v>
      </c>
      <c r="H16" s="215">
        <v>1</v>
      </c>
      <c r="I16" s="169">
        <f t="shared" si="1"/>
        <v>1</v>
      </c>
    </row>
    <row r="17" spans="1:11">
      <c r="A17" s="164" t="s">
        <v>38</v>
      </c>
      <c r="B17" s="167">
        <v>1</v>
      </c>
      <c r="C17" s="167">
        <v>2</v>
      </c>
      <c r="D17" s="300">
        <f t="shared" si="0"/>
        <v>3</v>
      </c>
      <c r="E17" s="215">
        <v>13</v>
      </c>
      <c r="F17" s="168">
        <v>0</v>
      </c>
      <c r="G17" s="302">
        <f t="shared" si="2"/>
        <v>13</v>
      </c>
      <c r="H17" s="215">
        <v>0</v>
      </c>
      <c r="I17" s="169">
        <f t="shared" si="1"/>
        <v>16</v>
      </c>
    </row>
    <row r="18" spans="1:11">
      <c r="A18" s="164" t="s">
        <v>39</v>
      </c>
      <c r="B18" s="167">
        <v>5</v>
      </c>
      <c r="C18" s="167">
        <v>2</v>
      </c>
      <c r="D18" s="300">
        <f t="shared" si="0"/>
        <v>7</v>
      </c>
      <c r="E18" s="215">
        <v>15</v>
      </c>
      <c r="F18" s="168">
        <v>0</v>
      </c>
      <c r="G18" s="302">
        <v>15</v>
      </c>
      <c r="H18" s="215">
        <v>1</v>
      </c>
      <c r="I18" s="169">
        <f t="shared" si="1"/>
        <v>23</v>
      </c>
    </row>
    <row r="19" spans="1:11">
      <c r="A19" s="164" t="s">
        <v>40</v>
      </c>
      <c r="B19" s="167">
        <v>5</v>
      </c>
      <c r="C19" s="167">
        <v>3</v>
      </c>
      <c r="D19" s="300">
        <f t="shared" si="0"/>
        <v>8</v>
      </c>
      <c r="E19" s="215">
        <v>16</v>
      </c>
      <c r="F19" s="168">
        <v>0</v>
      </c>
      <c r="G19" s="302">
        <f>E18+F19</f>
        <v>15</v>
      </c>
      <c r="H19" s="215">
        <v>0</v>
      </c>
      <c r="I19" s="169">
        <f t="shared" si="1"/>
        <v>23</v>
      </c>
    </row>
    <row r="20" spans="1:11">
      <c r="A20" s="164" t="s">
        <v>41</v>
      </c>
      <c r="B20" s="167">
        <v>3</v>
      </c>
      <c r="C20" s="167">
        <v>0</v>
      </c>
      <c r="D20" s="300">
        <f t="shared" si="0"/>
        <v>3</v>
      </c>
      <c r="E20" s="215">
        <v>5</v>
      </c>
      <c r="F20" s="168">
        <v>2</v>
      </c>
      <c r="G20" s="302">
        <f>E19+F20</f>
        <v>18</v>
      </c>
      <c r="H20" s="215">
        <v>0</v>
      </c>
      <c r="I20" s="169">
        <f t="shared" si="1"/>
        <v>21</v>
      </c>
    </row>
    <row r="21" spans="1:11">
      <c r="A21" s="164" t="s">
        <v>42</v>
      </c>
      <c r="B21" s="167">
        <v>2</v>
      </c>
      <c r="C21" s="167">
        <v>0</v>
      </c>
      <c r="D21" s="300">
        <f t="shared" si="0"/>
        <v>2</v>
      </c>
      <c r="E21" s="215">
        <v>3</v>
      </c>
      <c r="F21" s="168">
        <v>0</v>
      </c>
      <c r="G21" s="302">
        <f>E20+F21</f>
        <v>5</v>
      </c>
      <c r="H21" s="215">
        <v>3</v>
      </c>
      <c r="I21" s="169">
        <f t="shared" si="1"/>
        <v>10</v>
      </c>
    </row>
    <row r="22" spans="1:11">
      <c r="A22" s="164" t="s">
        <v>43</v>
      </c>
      <c r="B22" s="167">
        <v>0</v>
      </c>
      <c r="C22" s="167">
        <v>1</v>
      </c>
      <c r="D22" s="300">
        <f t="shared" si="0"/>
        <v>1</v>
      </c>
      <c r="E22" s="299">
        <v>2</v>
      </c>
      <c r="F22" s="168">
        <v>0</v>
      </c>
      <c r="G22" s="302">
        <f>E21+F22</f>
        <v>3</v>
      </c>
      <c r="H22" s="215">
        <v>0</v>
      </c>
      <c r="I22" s="169">
        <f t="shared" si="1"/>
        <v>4</v>
      </c>
    </row>
    <row r="23" spans="1:11">
      <c r="A23" s="170" t="s">
        <v>0</v>
      </c>
      <c r="B23" s="169">
        <f>SUM(B6:B22)</f>
        <v>34</v>
      </c>
      <c r="C23" s="169">
        <f>SUM(C6:C22)</f>
        <v>12</v>
      </c>
      <c r="D23" s="300">
        <f t="shared" si="0"/>
        <v>46</v>
      </c>
      <c r="E23" s="217">
        <f>SUM(E6:E22)</f>
        <v>123</v>
      </c>
      <c r="F23" s="169">
        <f>SUM(F6:F22)</f>
        <v>3</v>
      </c>
      <c r="G23" s="302">
        <f>SUM(G6:G22)</f>
        <v>139</v>
      </c>
      <c r="H23" s="217">
        <f>SUM(H6:H22)</f>
        <v>5</v>
      </c>
      <c r="I23" s="169">
        <f t="shared" si="1"/>
        <v>190</v>
      </c>
    </row>
    <row r="24" spans="1:11">
      <c r="A24" s="171" t="s">
        <v>1</v>
      </c>
      <c r="B24" s="172">
        <f>B23/I23</f>
        <v>0.17894736842105263</v>
      </c>
      <c r="C24" s="172">
        <f>C23/I23</f>
        <v>6.3157894736842107E-2</v>
      </c>
      <c r="D24" s="212"/>
      <c r="E24" s="218">
        <f>E23/I23</f>
        <v>0.64736842105263159</v>
      </c>
      <c r="F24" s="172">
        <f>F23/I23</f>
        <v>1.5789473684210527E-2</v>
      </c>
      <c r="G24" s="212"/>
      <c r="H24" s="218">
        <f>H23/I23</f>
        <v>2.6315789473684209E-2</v>
      </c>
      <c r="I24" s="163"/>
    </row>
    <row r="25" spans="1:11">
      <c r="A25" s="171" t="s">
        <v>107</v>
      </c>
      <c r="B25" s="174">
        <v>29</v>
      </c>
      <c r="C25" s="174">
        <v>19</v>
      </c>
      <c r="D25" s="213"/>
      <c r="E25" s="219">
        <v>70</v>
      </c>
      <c r="F25" s="174">
        <v>10</v>
      </c>
      <c r="G25" s="213"/>
      <c r="H25" s="219">
        <v>6</v>
      </c>
      <c r="I25" s="174"/>
      <c r="J25" s="175"/>
    </row>
    <row r="26" spans="1:11">
      <c r="A26" s="176"/>
      <c r="B26" s="172"/>
      <c r="C26" s="172"/>
      <c r="D26" s="173"/>
      <c r="E26" s="172"/>
      <c r="F26" s="172"/>
      <c r="G26" s="173"/>
      <c r="H26" s="177"/>
      <c r="I26" s="173"/>
      <c r="J26" s="175"/>
    </row>
    <row r="27" spans="1:11" ht="15">
      <c r="A27" s="853" t="s">
        <v>249</v>
      </c>
      <c r="B27" s="854"/>
      <c r="C27" s="854"/>
      <c r="D27" s="854"/>
      <c r="E27" s="854"/>
      <c r="F27" s="854"/>
      <c r="G27" s="854"/>
      <c r="H27" s="854"/>
      <c r="I27" s="178"/>
      <c r="J27" s="179"/>
      <c r="K27" s="180"/>
    </row>
    <row r="28" spans="1:11" ht="35.1" customHeight="1">
      <c r="A28" s="164"/>
      <c r="B28" s="205" t="s">
        <v>176</v>
      </c>
      <c r="C28" s="205" t="s">
        <v>177</v>
      </c>
      <c r="D28" s="203" t="s">
        <v>125</v>
      </c>
      <c r="E28" s="203" t="s">
        <v>18</v>
      </c>
      <c r="F28" s="203" t="s">
        <v>19</v>
      </c>
      <c r="G28" s="203" t="s">
        <v>81</v>
      </c>
      <c r="H28" s="204" t="s">
        <v>0</v>
      </c>
      <c r="K28" s="181"/>
    </row>
    <row r="29" spans="1:11">
      <c r="A29" s="182" t="s">
        <v>27</v>
      </c>
      <c r="B29" s="183">
        <v>1</v>
      </c>
      <c r="C29" s="183">
        <v>0</v>
      </c>
      <c r="D29" s="183">
        <v>2</v>
      </c>
      <c r="E29" s="184">
        <v>2</v>
      </c>
      <c r="F29" s="183">
        <v>1</v>
      </c>
      <c r="G29" s="183">
        <v>2</v>
      </c>
      <c r="H29" s="185">
        <f>SUM(B29:G29)</f>
        <v>8</v>
      </c>
      <c r="K29" s="186"/>
    </row>
    <row r="30" spans="1:11">
      <c r="A30" s="182" t="s">
        <v>28</v>
      </c>
      <c r="B30" s="183">
        <v>1</v>
      </c>
      <c r="C30" s="183">
        <v>0</v>
      </c>
      <c r="D30" s="183">
        <v>1</v>
      </c>
      <c r="E30" s="183">
        <v>1</v>
      </c>
      <c r="F30" s="183">
        <v>0</v>
      </c>
      <c r="G30" s="183">
        <v>0</v>
      </c>
      <c r="H30" s="185">
        <f t="shared" ref="H30:H46" si="3">SUM(B30:G30)</f>
        <v>3</v>
      </c>
      <c r="K30" s="186"/>
    </row>
    <row r="31" spans="1:11">
      <c r="A31" s="182" t="s">
        <v>29</v>
      </c>
      <c r="B31" s="183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5">
        <f t="shared" si="3"/>
        <v>0</v>
      </c>
      <c r="K31" s="186"/>
    </row>
    <row r="32" spans="1:11">
      <c r="A32" s="182" t="s">
        <v>30</v>
      </c>
      <c r="B32" s="183">
        <v>3</v>
      </c>
      <c r="C32" s="183">
        <v>1</v>
      </c>
      <c r="D32" s="183">
        <v>3</v>
      </c>
      <c r="E32" s="183">
        <v>3</v>
      </c>
      <c r="F32" s="183">
        <v>0</v>
      </c>
      <c r="G32" s="183">
        <v>2</v>
      </c>
      <c r="H32" s="185">
        <f t="shared" si="3"/>
        <v>12</v>
      </c>
      <c r="K32" s="186"/>
    </row>
    <row r="33" spans="1:11">
      <c r="A33" s="182" t="s">
        <v>31</v>
      </c>
      <c r="B33" s="183">
        <v>0</v>
      </c>
      <c r="C33" s="183">
        <v>0</v>
      </c>
      <c r="D33" s="183">
        <v>2</v>
      </c>
      <c r="E33" s="183">
        <v>2</v>
      </c>
      <c r="F33" s="183">
        <v>0</v>
      </c>
      <c r="G33" s="183">
        <v>0</v>
      </c>
      <c r="H33" s="185">
        <f t="shared" si="3"/>
        <v>4</v>
      </c>
      <c r="K33" s="186"/>
    </row>
    <row r="34" spans="1:11">
      <c r="A34" s="182" t="s">
        <v>32</v>
      </c>
      <c r="B34" s="183">
        <v>1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5">
        <f t="shared" si="3"/>
        <v>1</v>
      </c>
      <c r="K34" s="186"/>
    </row>
    <row r="35" spans="1:11">
      <c r="A35" s="182" t="s">
        <v>33</v>
      </c>
      <c r="B35" s="183">
        <v>2</v>
      </c>
      <c r="C35" s="183">
        <v>2</v>
      </c>
      <c r="D35" s="183">
        <v>4</v>
      </c>
      <c r="E35" s="183">
        <v>0</v>
      </c>
      <c r="F35" s="183">
        <v>0</v>
      </c>
      <c r="G35" s="183">
        <v>1</v>
      </c>
      <c r="H35" s="185">
        <f t="shared" si="3"/>
        <v>9</v>
      </c>
      <c r="K35" s="186"/>
    </row>
    <row r="36" spans="1:11">
      <c r="A36" s="182" t="s">
        <v>34</v>
      </c>
      <c r="B36" s="183">
        <v>2</v>
      </c>
      <c r="C36" s="183">
        <v>0</v>
      </c>
      <c r="D36" s="183">
        <v>2</v>
      </c>
      <c r="E36" s="183">
        <v>1</v>
      </c>
      <c r="F36" s="183">
        <v>0</v>
      </c>
      <c r="G36" s="183">
        <v>1</v>
      </c>
      <c r="H36" s="185">
        <f t="shared" si="3"/>
        <v>6</v>
      </c>
      <c r="K36" s="186"/>
    </row>
    <row r="37" spans="1:11">
      <c r="A37" s="182" t="s">
        <v>35</v>
      </c>
      <c r="B37" s="183">
        <v>2</v>
      </c>
      <c r="C37" s="183">
        <v>2</v>
      </c>
      <c r="D37" s="183">
        <v>5</v>
      </c>
      <c r="E37" s="183">
        <v>1</v>
      </c>
      <c r="F37" s="183">
        <v>1</v>
      </c>
      <c r="G37" s="183">
        <v>3</v>
      </c>
      <c r="H37" s="185">
        <f t="shared" si="3"/>
        <v>14</v>
      </c>
      <c r="K37" s="186"/>
    </row>
    <row r="38" spans="1:11">
      <c r="A38" s="182" t="s">
        <v>36</v>
      </c>
      <c r="B38" s="183">
        <v>3</v>
      </c>
      <c r="C38" s="183">
        <v>0</v>
      </c>
      <c r="D38" s="183">
        <v>2</v>
      </c>
      <c r="E38" s="183">
        <v>1</v>
      </c>
      <c r="F38" s="183">
        <v>1</v>
      </c>
      <c r="G38" s="183">
        <v>1</v>
      </c>
      <c r="H38" s="185">
        <f t="shared" si="3"/>
        <v>8</v>
      </c>
      <c r="K38" s="186"/>
    </row>
    <row r="39" spans="1:11">
      <c r="A39" s="182" t="s">
        <v>37</v>
      </c>
      <c r="B39" s="183">
        <v>0</v>
      </c>
      <c r="C39" s="183">
        <v>0</v>
      </c>
      <c r="D39" s="183">
        <v>1</v>
      </c>
      <c r="E39" s="183">
        <v>0</v>
      </c>
      <c r="F39" s="183">
        <v>0</v>
      </c>
      <c r="G39" s="183">
        <v>0</v>
      </c>
      <c r="H39" s="185">
        <f t="shared" si="3"/>
        <v>1</v>
      </c>
      <c r="K39" s="186"/>
    </row>
    <row r="40" spans="1:11">
      <c r="A40" s="182" t="s">
        <v>38</v>
      </c>
      <c r="B40" s="183">
        <v>4</v>
      </c>
      <c r="C40" s="183">
        <v>0</v>
      </c>
      <c r="D40" s="183">
        <v>4</v>
      </c>
      <c r="E40" s="183">
        <v>1</v>
      </c>
      <c r="F40" s="183">
        <v>0</v>
      </c>
      <c r="G40" s="183">
        <v>2</v>
      </c>
      <c r="H40" s="185">
        <f t="shared" si="3"/>
        <v>11</v>
      </c>
      <c r="K40" s="186"/>
    </row>
    <row r="41" spans="1:11">
      <c r="A41" s="182" t="s">
        <v>39</v>
      </c>
      <c r="B41" s="183">
        <v>4</v>
      </c>
      <c r="C41" s="183">
        <v>2</v>
      </c>
      <c r="D41" s="183">
        <v>4</v>
      </c>
      <c r="E41" s="183">
        <v>4</v>
      </c>
      <c r="F41" s="183">
        <v>0</v>
      </c>
      <c r="G41" s="183">
        <v>2</v>
      </c>
      <c r="H41" s="185">
        <f t="shared" si="3"/>
        <v>16</v>
      </c>
      <c r="K41" s="186"/>
    </row>
    <row r="42" spans="1:11">
      <c r="A42" s="182" t="s">
        <v>40</v>
      </c>
      <c r="B42" s="183">
        <v>7</v>
      </c>
      <c r="C42" s="183">
        <v>1</v>
      </c>
      <c r="D42" s="183">
        <v>8</v>
      </c>
      <c r="E42" s="183">
        <v>5</v>
      </c>
      <c r="F42" s="183">
        <v>1</v>
      </c>
      <c r="G42" s="183">
        <v>2</v>
      </c>
      <c r="H42" s="185">
        <f t="shared" si="3"/>
        <v>24</v>
      </c>
      <c r="K42" s="186"/>
    </row>
    <row r="43" spans="1:11">
      <c r="A43" s="182" t="s">
        <v>41</v>
      </c>
      <c r="B43" s="183">
        <v>2</v>
      </c>
      <c r="C43" s="184">
        <v>1</v>
      </c>
      <c r="D43" s="184">
        <v>2</v>
      </c>
      <c r="E43" s="184">
        <v>1</v>
      </c>
      <c r="F43" s="183">
        <v>0</v>
      </c>
      <c r="G43" s="183">
        <v>2</v>
      </c>
      <c r="H43" s="185">
        <f t="shared" si="3"/>
        <v>8</v>
      </c>
      <c r="K43" s="186"/>
    </row>
    <row r="44" spans="1:11">
      <c r="A44" s="182" t="s">
        <v>42</v>
      </c>
      <c r="B44" s="183">
        <v>1</v>
      </c>
      <c r="C44" s="184">
        <v>1</v>
      </c>
      <c r="D44" s="184">
        <v>1</v>
      </c>
      <c r="E44" s="184">
        <v>2</v>
      </c>
      <c r="F44" s="183">
        <v>0</v>
      </c>
      <c r="G44" s="183">
        <v>2</v>
      </c>
      <c r="H44" s="185">
        <f t="shared" si="3"/>
        <v>7</v>
      </c>
      <c r="K44" s="186"/>
    </row>
    <row r="45" spans="1:11">
      <c r="A45" s="182" t="s">
        <v>43</v>
      </c>
      <c r="B45" s="183">
        <v>0</v>
      </c>
      <c r="C45" s="184">
        <v>0</v>
      </c>
      <c r="D45" s="184">
        <v>2</v>
      </c>
      <c r="E45" s="184">
        <v>1</v>
      </c>
      <c r="F45" s="183">
        <v>1</v>
      </c>
      <c r="G45" s="183">
        <v>0</v>
      </c>
      <c r="H45" s="185">
        <f t="shared" si="3"/>
        <v>4</v>
      </c>
      <c r="K45" s="186"/>
    </row>
    <row r="46" spans="1:11">
      <c r="A46" s="170" t="s">
        <v>0</v>
      </c>
      <c r="B46" s="169">
        <f>SUM(B29:B45)</f>
        <v>33</v>
      </c>
      <c r="C46" s="169">
        <f t="shared" ref="C46:G46" si="4">SUM(C29:C45)</f>
        <v>10</v>
      </c>
      <c r="D46" s="169">
        <f t="shared" si="4"/>
        <v>43</v>
      </c>
      <c r="E46" s="169">
        <f t="shared" si="4"/>
        <v>25</v>
      </c>
      <c r="F46" s="169">
        <f t="shared" si="4"/>
        <v>5</v>
      </c>
      <c r="G46" s="169">
        <f t="shared" si="4"/>
        <v>20</v>
      </c>
      <c r="H46" s="185">
        <f t="shared" si="3"/>
        <v>136</v>
      </c>
      <c r="K46" s="186"/>
    </row>
    <row r="47" spans="1:11">
      <c r="A47" s="164" t="s">
        <v>75</v>
      </c>
      <c r="B47" s="187">
        <f>B46/H46</f>
        <v>0.24264705882352941</v>
      </c>
      <c r="C47" s="187">
        <f>C46/H46</f>
        <v>7.3529411764705885E-2</v>
      </c>
      <c r="D47" s="187">
        <f>D46/H46</f>
        <v>0.31617647058823528</v>
      </c>
      <c r="E47" s="187">
        <f>E46/H46</f>
        <v>0.18382352941176472</v>
      </c>
      <c r="F47" s="187">
        <f>F46/H46</f>
        <v>3.6764705882352942E-2</v>
      </c>
      <c r="G47" s="187">
        <f>G46/H46</f>
        <v>0.14705882352941177</v>
      </c>
      <c r="H47" s="185"/>
      <c r="J47" s="185"/>
      <c r="K47" s="188"/>
    </row>
    <row r="48" spans="1:11">
      <c r="A48" s="191"/>
      <c r="B48" s="189"/>
      <c r="C48" s="189"/>
      <c r="D48" s="189"/>
      <c r="E48" s="189"/>
      <c r="F48" s="189"/>
      <c r="G48" s="189"/>
      <c r="H48" s="189"/>
      <c r="I48" s="189"/>
      <c r="J48" s="190"/>
    </row>
    <row r="49" spans="1:10" ht="15">
      <c r="A49" s="855" t="s">
        <v>178</v>
      </c>
      <c r="B49" s="855"/>
      <c r="C49" s="855"/>
      <c r="D49" s="855"/>
      <c r="E49" s="855"/>
      <c r="F49" s="855"/>
      <c r="G49" s="855"/>
      <c r="H49" s="853"/>
      <c r="I49" s="179"/>
      <c r="J49" s="179"/>
    </row>
    <row r="50" spans="1:10">
      <c r="A50" s="164"/>
      <c r="B50" s="852" t="s">
        <v>104</v>
      </c>
      <c r="C50" s="852"/>
      <c r="D50" s="852"/>
      <c r="E50" s="852" t="s">
        <v>100</v>
      </c>
      <c r="F50" s="852"/>
      <c r="G50" s="193"/>
      <c r="H50" s="194"/>
    </row>
    <row r="51" spans="1:10" ht="25.5">
      <c r="A51" s="195"/>
      <c r="B51" s="196" t="s">
        <v>74</v>
      </c>
      <c r="C51" s="206" t="s">
        <v>105</v>
      </c>
      <c r="D51" s="196" t="s">
        <v>103</v>
      </c>
      <c r="E51" s="196" t="s">
        <v>101</v>
      </c>
      <c r="F51" s="196" t="s">
        <v>102</v>
      </c>
      <c r="G51" s="207" t="s">
        <v>81</v>
      </c>
      <c r="H51" s="202" t="s">
        <v>0</v>
      </c>
      <c r="J51" s="197"/>
    </row>
    <row r="52" spans="1:10">
      <c r="A52" s="164" t="s">
        <v>27</v>
      </c>
      <c r="B52" s="167">
        <v>1</v>
      </c>
      <c r="C52" s="167">
        <v>1</v>
      </c>
      <c r="D52" s="167">
        <v>0</v>
      </c>
      <c r="E52" s="167">
        <v>0</v>
      </c>
      <c r="F52" s="167">
        <v>3</v>
      </c>
      <c r="G52" s="183">
        <v>3</v>
      </c>
      <c r="H52" s="169">
        <f>SUM(B52:G52)</f>
        <v>8</v>
      </c>
      <c r="J52" s="198"/>
    </row>
    <row r="53" spans="1:10">
      <c r="A53" s="164" t="s">
        <v>28</v>
      </c>
      <c r="B53" s="167">
        <v>1</v>
      </c>
      <c r="C53" s="167">
        <v>4</v>
      </c>
      <c r="D53" s="167">
        <v>1</v>
      </c>
      <c r="E53" s="167">
        <v>1</v>
      </c>
      <c r="F53" s="167">
        <v>0</v>
      </c>
      <c r="G53" s="183">
        <v>0</v>
      </c>
      <c r="H53" s="169">
        <f>SUM(B53:G53)</f>
        <v>7</v>
      </c>
      <c r="J53" s="198"/>
    </row>
    <row r="54" spans="1:10">
      <c r="A54" s="164" t="s">
        <v>29</v>
      </c>
      <c r="B54" s="167">
        <v>0</v>
      </c>
      <c r="C54" s="167">
        <v>0</v>
      </c>
      <c r="D54" s="167">
        <v>0</v>
      </c>
      <c r="E54" s="167"/>
      <c r="F54" s="167">
        <v>0</v>
      </c>
      <c r="G54" s="183"/>
      <c r="H54" s="169">
        <f>SUM(B54:F54)</f>
        <v>0</v>
      </c>
      <c r="J54" s="198"/>
    </row>
    <row r="55" spans="1:10">
      <c r="A55" s="164" t="s">
        <v>30</v>
      </c>
      <c r="B55" s="167">
        <v>2</v>
      </c>
      <c r="C55" s="167">
        <v>0</v>
      </c>
      <c r="D55" s="167">
        <v>1</v>
      </c>
      <c r="E55" s="167">
        <v>1</v>
      </c>
      <c r="F55" s="167">
        <v>7</v>
      </c>
      <c r="G55" s="183">
        <v>3</v>
      </c>
      <c r="H55" s="169">
        <f>SUM(B55:G55)</f>
        <v>14</v>
      </c>
      <c r="J55" s="198"/>
    </row>
    <row r="56" spans="1:10">
      <c r="A56" s="164" t="s">
        <v>31</v>
      </c>
      <c r="B56" s="167">
        <v>4</v>
      </c>
      <c r="C56" s="167">
        <v>0</v>
      </c>
      <c r="D56" s="167">
        <v>0</v>
      </c>
      <c r="E56" s="167">
        <v>1</v>
      </c>
      <c r="F56" s="167">
        <v>1</v>
      </c>
      <c r="G56" s="183">
        <v>0</v>
      </c>
      <c r="H56" s="169">
        <f>SUM(B56:G56)</f>
        <v>6</v>
      </c>
      <c r="J56" s="198"/>
    </row>
    <row r="57" spans="1:10">
      <c r="A57" s="164" t="s">
        <v>32</v>
      </c>
      <c r="B57" s="167">
        <v>5</v>
      </c>
      <c r="C57" s="167">
        <v>0</v>
      </c>
      <c r="D57" s="167">
        <v>0</v>
      </c>
      <c r="E57" s="167">
        <v>0</v>
      </c>
      <c r="F57" s="167">
        <v>0</v>
      </c>
      <c r="G57" s="183">
        <v>0</v>
      </c>
      <c r="H57" s="169">
        <f>SUM(B57:G57)</f>
        <v>5</v>
      </c>
      <c r="J57" s="198"/>
    </row>
    <row r="58" spans="1:10">
      <c r="A58" s="164" t="s">
        <v>33</v>
      </c>
      <c r="B58" s="167">
        <v>7</v>
      </c>
      <c r="C58" s="167">
        <v>0</v>
      </c>
      <c r="D58" s="167">
        <v>0</v>
      </c>
      <c r="E58" s="167">
        <v>0</v>
      </c>
      <c r="F58" s="167">
        <v>2</v>
      </c>
      <c r="G58" s="183">
        <v>8</v>
      </c>
      <c r="H58" s="169">
        <f t="shared" ref="H58:H69" si="5">SUM(B58:G58)</f>
        <v>17</v>
      </c>
      <c r="J58" s="198"/>
    </row>
    <row r="59" spans="1:10">
      <c r="A59" s="164" t="s">
        <v>34</v>
      </c>
      <c r="B59" s="167">
        <v>2</v>
      </c>
      <c r="C59" s="167">
        <v>0</v>
      </c>
      <c r="D59" s="167">
        <v>0</v>
      </c>
      <c r="E59" s="167">
        <v>1</v>
      </c>
      <c r="F59" s="167">
        <v>0</v>
      </c>
      <c r="G59" s="183">
        <v>4</v>
      </c>
      <c r="H59" s="169">
        <f t="shared" si="5"/>
        <v>7</v>
      </c>
      <c r="J59" s="198"/>
    </row>
    <row r="60" spans="1:10">
      <c r="A60" s="164" t="s">
        <v>35</v>
      </c>
      <c r="B60" s="167">
        <v>8</v>
      </c>
      <c r="C60" s="167">
        <v>0</v>
      </c>
      <c r="D60" s="167">
        <v>1</v>
      </c>
      <c r="E60" s="167">
        <v>0</v>
      </c>
      <c r="F60" s="167">
        <v>2</v>
      </c>
      <c r="G60" s="183">
        <v>3</v>
      </c>
      <c r="H60" s="169">
        <f t="shared" si="5"/>
        <v>14</v>
      </c>
      <c r="J60" s="198"/>
    </row>
    <row r="61" spans="1:10">
      <c r="A61" s="164" t="s">
        <v>36</v>
      </c>
      <c r="B61" s="167">
        <v>2</v>
      </c>
      <c r="C61" s="167">
        <v>1</v>
      </c>
      <c r="D61" s="167">
        <v>0</v>
      </c>
      <c r="E61" s="167">
        <v>1</v>
      </c>
      <c r="F61" s="167">
        <v>1</v>
      </c>
      <c r="G61" s="183">
        <v>1</v>
      </c>
      <c r="H61" s="169">
        <f t="shared" si="5"/>
        <v>6</v>
      </c>
      <c r="J61" s="198"/>
    </row>
    <row r="62" spans="1:10">
      <c r="A62" s="164" t="s">
        <v>37</v>
      </c>
      <c r="B62" s="167">
        <v>0</v>
      </c>
      <c r="C62" s="167">
        <v>0</v>
      </c>
      <c r="D62" s="167">
        <v>0</v>
      </c>
      <c r="E62" s="167">
        <v>0</v>
      </c>
      <c r="F62" s="167">
        <v>0</v>
      </c>
      <c r="G62" s="183">
        <v>1</v>
      </c>
      <c r="H62" s="169">
        <f t="shared" si="5"/>
        <v>1</v>
      </c>
      <c r="J62" s="198"/>
    </row>
    <row r="63" spans="1:10">
      <c r="A63" s="164" t="s">
        <v>38</v>
      </c>
      <c r="B63" s="167">
        <v>5</v>
      </c>
      <c r="C63" s="167">
        <v>0</v>
      </c>
      <c r="D63" s="167">
        <v>0</v>
      </c>
      <c r="E63" s="167"/>
      <c r="F63" s="167">
        <v>2</v>
      </c>
      <c r="G63" s="183">
        <v>4</v>
      </c>
      <c r="H63" s="169">
        <f t="shared" si="5"/>
        <v>11</v>
      </c>
      <c r="J63" s="198"/>
    </row>
    <row r="64" spans="1:10">
      <c r="A64" s="164" t="s">
        <v>39</v>
      </c>
      <c r="B64" s="167">
        <v>6</v>
      </c>
      <c r="C64" s="167">
        <v>0</v>
      </c>
      <c r="D64" s="167">
        <v>0</v>
      </c>
      <c r="E64" s="167">
        <v>3</v>
      </c>
      <c r="F64" s="167">
        <v>4</v>
      </c>
      <c r="G64" s="183">
        <v>7</v>
      </c>
      <c r="H64" s="169">
        <f t="shared" si="5"/>
        <v>20</v>
      </c>
      <c r="J64" s="198"/>
    </row>
    <row r="65" spans="1:10">
      <c r="A65" s="164" t="s">
        <v>40</v>
      </c>
      <c r="B65" s="167">
        <v>9</v>
      </c>
      <c r="C65" s="167">
        <v>0</v>
      </c>
      <c r="D65" s="167">
        <v>1</v>
      </c>
      <c r="E65" s="167">
        <v>1</v>
      </c>
      <c r="F65" s="167">
        <v>6</v>
      </c>
      <c r="G65" s="183">
        <v>3</v>
      </c>
      <c r="H65" s="169">
        <f t="shared" si="5"/>
        <v>20</v>
      </c>
      <c r="J65" s="198"/>
    </row>
    <row r="66" spans="1:10">
      <c r="A66" s="164" t="s">
        <v>41</v>
      </c>
      <c r="B66" s="167">
        <v>3</v>
      </c>
      <c r="C66" s="167">
        <v>0</v>
      </c>
      <c r="D66" s="167">
        <v>0</v>
      </c>
      <c r="E66" s="167">
        <v>1</v>
      </c>
      <c r="F66" s="167">
        <v>2</v>
      </c>
      <c r="G66" s="183">
        <v>3</v>
      </c>
      <c r="H66" s="169">
        <f t="shared" si="5"/>
        <v>9</v>
      </c>
      <c r="J66" s="198"/>
    </row>
    <row r="67" spans="1:10">
      <c r="A67" s="164" t="s">
        <v>42</v>
      </c>
      <c r="B67" s="167">
        <v>3</v>
      </c>
      <c r="C67" s="167">
        <v>0</v>
      </c>
      <c r="D67" s="167">
        <v>0</v>
      </c>
      <c r="E67" s="167">
        <v>2</v>
      </c>
      <c r="F67" s="167">
        <v>1</v>
      </c>
      <c r="G67" s="183">
        <v>1</v>
      </c>
      <c r="H67" s="169">
        <f t="shared" si="5"/>
        <v>7</v>
      </c>
      <c r="J67" s="198"/>
    </row>
    <row r="68" spans="1:10">
      <c r="A68" s="164" t="s">
        <v>43</v>
      </c>
      <c r="B68" s="167">
        <v>1</v>
      </c>
      <c r="C68" s="167">
        <v>0</v>
      </c>
      <c r="D68" s="167">
        <v>0</v>
      </c>
      <c r="E68" s="167">
        <v>1</v>
      </c>
      <c r="F68" s="167">
        <v>0</v>
      </c>
      <c r="G68" s="183">
        <v>1</v>
      </c>
      <c r="H68" s="169">
        <f t="shared" si="5"/>
        <v>3</v>
      </c>
      <c r="J68" s="198"/>
    </row>
    <row r="69" spans="1:10">
      <c r="A69" s="170" t="s">
        <v>0</v>
      </c>
      <c r="B69" s="169">
        <f>SUM(B52:B68)</f>
        <v>59</v>
      </c>
      <c r="C69" s="169">
        <f t="shared" ref="C69:J69" si="6">SUM(C52:C68)</f>
        <v>6</v>
      </c>
      <c r="D69" s="169">
        <f t="shared" si="6"/>
        <v>4</v>
      </c>
      <c r="E69" s="169">
        <f t="shared" si="6"/>
        <v>13</v>
      </c>
      <c r="F69" s="169">
        <f t="shared" si="6"/>
        <v>31</v>
      </c>
      <c r="G69" s="169">
        <f t="shared" si="6"/>
        <v>42</v>
      </c>
      <c r="H69" s="169">
        <f t="shared" si="5"/>
        <v>155</v>
      </c>
      <c r="J69" s="198">
        <f t="shared" si="6"/>
        <v>0</v>
      </c>
    </row>
    <row r="70" spans="1:10">
      <c r="A70" s="171" t="s">
        <v>1</v>
      </c>
      <c r="B70" s="199">
        <f>B69/H69</f>
        <v>0.38064516129032255</v>
      </c>
      <c r="C70" s="172">
        <f>C69/H69</f>
        <v>3.870967741935484E-2</v>
      </c>
      <c r="D70" s="172">
        <f>D69/H69</f>
        <v>2.5806451612903226E-2</v>
      </c>
      <c r="E70" s="172">
        <f>E69/H69</f>
        <v>8.387096774193549E-2</v>
      </c>
      <c r="F70" s="172">
        <f>F69/H69</f>
        <v>0.2</v>
      </c>
      <c r="G70" s="172">
        <f>G69/H69</f>
        <v>0.2709677419354839</v>
      </c>
      <c r="H70" s="210"/>
    </row>
    <row r="71" spans="1:10">
      <c r="A71" s="171" t="s">
        <v>107</v>
      </c>
      <c r="B71" s="208">
        <v>43</v>
      </c>
      <c r="C71" s="208">
        <v>8</v>
      </c>
      <c r="D71" s="208">
        <v>8</v>
      </c>
      <c r="E71" s="208">
        <v>18</v>
      </c>
      <c r="F71" s="208">
        <v>32</v>
      </c>
      <c r="G71" s="209">
        <v>29</v>
      </c>
      <c r="H71" s="201"/>
    </row>
    <row r="72" spans="1:10">
      <c r="A72" s="191"/>
      <c r="B72" s="200"/>
      <c r="C72" s="200"/>
      <c r="D72" s="200"/>
      <c r="E72" s="201"/>
      <c r="F72" s="201"/>
      <c r="G72" s="201"/>
      <c r="H72" s="190"/>
    </row>
  </sheetData>
  <mergeCells count="8">
    <mergeCell ref="E50:F50"/>
    <mergeCell ref="B50:D50"/>
    <mergeCell ref="A27:H27"/>
    <mergeCell ref="A49:H49"/>
    <mergeCell ref="A1:I1"/>
    <mergeCell ref="B4:D4"/>
    <mergeCell ref="E4:G4"/>
    <mergeCell ref="A3:I3"/>
  </mergeCells>
  <phoneticPr fontId="1" type="noConversion"/>
  <printOptions horizontalCentered="1" verticalCentered="1" gridLines="1"/>
  <pageMargins left="0.75" right="0.75" top="0.75" bottom="0.75" header="0.5" footer="0.5"/>
  <pageSetup scale="72" orientation="landscape" r:id="rId1"/>
  <headerFooter alignWithMargins="0">
    <oddHeader>&amp;C&amp;"Arial,Bold"&amp;U&amp;Z&amp;F&amp;R&amp;"Arial Black,Regular"&amp;A</oddHeader>
    <oddFooter>&amp;C&amp;"Arial,Bold"&amp;9&amp;UPage &amp;P of &amp;N&amp;R&amp;"Arial,Bold"&amp;9&amp;U&amp;D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Contents</vt:lpstr>
      <vt:lpstr>Demographics</vt:lpstr>
      <vt:lpstr>Associate's</vt:lpstr>
      <vt:lpstr>Bachelor's</vt:lpstr>
      <vt:lpstr>Master's</vt:lpstr>
      <vt:lpstr>Doctoral</vt:lpstr>
      <vt:lpstr>Faculty Positions and Profiles</vt:lpstr>
      <vt:lpstr>Retirements</vt:lpstr>
      <vt:lpstr>Resignations</vt:lpstr>
      <vt:lpstr>Administrators</vt:lpstr>
      <vt:lpstr>Administrators!Print_Area</vt:lpstr>
      <vt:lpstr>'Associate''s'!Print_Area</vt:lpstr>
      <vt:lpstr>'Bachelor''s'!Print_Area</vt:lpstr>
      <vt:lpstr>Contents!Print_Area</vt:lpstr>
      <vt:lpstr>Demographics!Print_Area</vt:lpstr>
      <vt:lpstr>Doctoral!Print_Area</vt:lpstr>
      <vt:lpstr>'Faculty Positions and Profiles'!Print_Area</vt:lpstr>
      <vt:lpstr>'Master''s'!Print_Area</vt:lpstr>
      <vt:lpstr>Resignations!Print_Area</vt:lpstr>
      <vt:lpstr>Retirements!Print_Area</vt:lpstr>
      <vt:lpstr>Administrators!Print_Titles</vt:lpstr>
      <vt:lpstr>'Associate''s'!Print_Titles</vt:lpstr>
      <vt:lpstr>'Bachelor''s'!Print_Titles</vt:lpstr>
      <vt:lpstr>Doctoral!Print_Titles</vt:lpstr>
      <vt:lpstr>Retirements!Print_Titles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Eula Aiken</dc:creator>
  <cp:lastModifiedBy>Eula Aiken</cp:lastModifiedBy>
  <cp:lastPrinted>2011-02-03T04:52:41Z</cp:lastPrinted>
  <dcterms:created xsi:type="dcterms:W3CDTF">2005-08-30T13:22:38Z</dcterms:created>
  <dcterms:modified xsi:type="dcterms:W3CDTF">2011-03-19T22:17:53Z</dcterms:modified>
</cp:coreProperties>
</file>