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132" windowWidth="11460" windowHeight="6288" activeTab="0"/>
  </bookViews>
  <sheets>
    <sheet name="Database" sheetId="1" r:id="rId1"/>
    <sheet name="Criteria Ranges" sheetId="2" r:id="rId2"/>
    <sheet name="Tuit Policies" sheetId="3" r:id="rId3"/>
    <sheet name="Table 7" sheetId="4" r:id="rId4"/>
    <sheet name="Table 8" sheetId="5" r:id="rId5"/>
    <sheet name="Table 9" sheetId="6" r:id="rId6"/>
    <sheet name="Graphs" sheetId="7" r:id="rId7"/>
    <sheet name="Macros" sheetId="8" r:id="rId8"/>
    <sheet name="TYPE_GIS" sheetId="9" r:id="rId9"/>
    <sheet name="TYPE_GOS" sheetId="10" r:id="rId10"/>
    <sheet name="TYPE_UIS" sheetId="11" r:id="rId11"/>
    <sheet name="TYPE_UOS" sheetId="12" r:id="rId12"/>
  </sheets>
  <definedNames>
    <definedName name="\E">'Macros'!$B$9</definedName>
    <definedName name="\L">'Macros'!$B$15:$B$24</definedName>
    <definedName name="\P">'Macros'!$B$3</definedName>
    <definedName name="__123Graph_A" hidden="1">'Graphs'!$F$11:$F$19</definedName>
    <definedName name="__123Graph_ATUIT_T" hidden="1">'Graphs'!$F$11:$F$19</definedName>
    <definedName name="__123Graph_ATUITSUM" hidden="1">'Graphs'!$F$11:$F$19</definedName>
    <definedName name="__123Graph_ATYPE_GIS" hidden="1">'Graphs'!$G$11:$G$15</definedName>
    <definedName name="__123Graph_ATYPE_GOS" hidden="1">'Graphs'!$J$11:$J$15</definedName>
    <definedName name="__123Graph_ATYPE_UIS" hidden="1">'Graphs'!$F$11:$F$18</definedName>
    <definedName name="__123Graph_ATYPE_UOS" hidden="1">'Graphs'!$I$11:$I$18</definedName>
    <definedName name="__123Graph_BTUITSUM" hidden="1">'Graphs'!$G$11:$G$19</definedName>
    <definedName name="__123Graph_CTUITSUM" hidden="1">'Graphs'!$I$11:$I$19</definedName>
    <definedName name="__123Graph_DTUITSUM" hidden="1">'Graphs'!$J$11:$J$19</definedName>
    <definedName name="__123Graph_LBL_A" hidden="1">'Graphs'!$F$11:$F$19</definedName>
    <definedName name="__123Graph_LBL_ATUIT_T" hidden="1">'Graphs'!$F$11:$F$19</definedName>
    <definedName name="__123Graph_LBL_ATUITSUM" hidden="1">'Graphs'!$F$10:$F$10</definedName>
    <definedName name="__123Graph_LBL_ATYPE_GIS" hidden="1">'Graphs'!$G$11:$G$15</definedName>
    <definedName name="__123Graph_LBL_ATYPE_GOS" hidden="1">'Graphs'!$J$11:$J$15</definedName>
    <definedName name="__123Graph_LBL_ATYPE_UIS" hidden="1">'Graphs'!$F$11:$F$19</definedName>
    <definedName name="__123Graph_LBL_ATYPE_UOS" hidden="1">'Graphs'!$I$11:$I$19</definedName>
    <definedName name="__123Graph_X" hidden="1">'Graphs'!$E$11:$E$19</definedName>
    <definedName name="__123Graph_XTUIT_T" hidden="1">'Graphs'!$E$11:$E$19</definedName>
    <definedName name="__123Graph_XTUITSUM" hidden="1">'Graphs'!$E$11:$E$19</definedName>
    <definedName name="__123Graph_XTYPE_GIS" hidden="1">'Graphs'!$E$11:$E$19</definedName>
    <definedName name="__123Graph_XTYPE_GOS" hidden="1">'Graphs'!$E$11:$E$19</definedName>
    <definedName name="__123Graph_XTYPE_UIS" hidden="1">'Graphs'!$E$11:$E$19</definedName>
    <definedName name="__123Graph_XTYPE_UOS" hidden="1">'Graphs'!$E$11:$E$19</definedName>
    <definedName name="_Key1" hidden="1">'Database'!$A$7</definedName>
    <definedName name="_Key2" hidden="1">'Database'!$D$7</definedName>
    <definedName name="_Order1" hidden="1">255</definedName>
    <definedName name="_Order2" hidden="1">255</definedName>
    <definedName name="_Sort" hidden="1">'Database'!$A$5:$Z$690</definedName>
    <definedName name="DB">'Database'!$A$4:$Z$80</definedName>
    <definedName name="G_1">'Graphs'!$L$20:$L$67</definedName>
    <definedName name="HERE">'Graphs'!$F$11</definedName>
    <definedName name="M">'Criteria Ranges'!$A$10</definedName>
    <definedName name="N_7">'Table 7'!$B$11:$Q$31</definedName>
    <definedName name="N_8">'Table 8'!$B$11:$M$31</definedName>
    <definedName name="N_9">'Table 9'!$B$10:$S$30</definedName>
    <definedName name="_xlnm.Print_Area" localSheetId="0">'Database'!$A$1:$U$35</definedName>
    <definedName name="_xlnm.Print_Area" localSheetId="5">'Table 9'!$A$1:$R$35</definedName>
    <definedName name="Print_Area_MI" localSheetId="0">'Database'!$A$1:$U$35</definedName>
    <definedName name="R_">'Database'!$F$202:$F$543</definedName>
    <definedName name="T_7">'Table 7'!$A$1:$Q$38</definedName>
    <definedName name="T_8">'Table 8'!$A$1:$M$34</definedName>
    <definedName name="T_9">'Table 9'!$A$1:$U$36</definedName>
    <definedName name="TEMP">'Graphs'!$K$21:$M$71</definedName>
  </definedNames>
  <calcPr calcMode="manual" fullCalcOnLoad="1" calcCompleted="0" calcOnSave="0" iterate="1" iterateCount="1" iterateDelta="0.001"/>
</workbook>
</file>

<file path=xl/sharedStrings.xml><?xml version="1.0" encoding="utf-8"?>
<sst xmlns="http://schemas.openxmlformats.org/spreadsheetml/2006/main" count="3612" uniqueCount="1963">
  <si>
    <t>Georgia Board</t>
  </si>
  <si>
    <t>Resident tuition and</t>
  </si>
  <si>
    <t>Non-resident fees can</t>
  </si>
  <si>
    <t>Updated 3/5/96</t>
  </si>
  <si>
    <t>of Regents</t>
  </si>
  <si>
    <t>fees set at 25% of</t>
  </si>
  <si>
    <t>be waived by institutions</t>
  </si>
  <si>
    <t>for non-residents</t>
  </si>
  <si>
    <t>increases are based</t>
  </si>
  <si>
    <t>who live in counties</t>
  </si>
  <si>
    <t>on previous year's</t>
  </si>
  <si>
    <t>contiguous to the county</t>
  </si>
  <si>
    <t>salary rates.</t>
  </si>
  <si>
    <t>in which the institution is</t>
  </si>
  <si>
    <t>Non-resident fees</t>
  </si>
  <si>
    <t>located. Fees may also</t>
  </si>
  <si>
    <t>currently moving from</t>
  </si>
  <si>
    <t>be waived for graduate</t>
  </si>
  <si>
    <t>three times the</t>
  </si>
  <si>
    <t>students, state and</t>
  </si>
  <si>
    <t>resident rate to full cost</t>
  </si>
  <si>
    <t>university system</t>
  </si>
  <si>
    <t>of education.</t>
  </si>
  <si>
    <t>employees and their</t>
  </si>
  <si>
    <t>dependents, military</t>
  </si>
  <si>
    <t>personnel and</t>
  </si>
  <si>
    <t>dependents, full-time GA</t>
  </si>
  <si>
    <t>public school teachers,</t>
  </si>
  <si>
    <t>medical and dental</t>
  </si>
  <si>
    <t>residents and interns</t>
  </si>
  <si>
    <t>at MCG, and career</t>
  </si>
  <si>
    <t>consular officers and</t>
  </si>
  <si>
    <t>their dependents.</t>
  </si>
  <si>
    <t>Institutional waivers to</t>
  </si>
  <si>
    <t>international students</t>
  </si>
  <si>
    <t>may not exceed 1% of</t>
  </si>
  <si>
    <t>international student</t>
  </si>
  <si>
    <t>enrollment.</t>
  </si>
  <si>
    <t>Department of Technical</t>
  </si>
  <si>
    <t>Tuition fees for credit</t>
  </si>
  <si>
    <t>Out-of-state students</t>
  </si>
  <si>
    <t>and Adult Education</t>
  </si>
  <si>
    <t>curriculum shall be</t>
  </si>
  <si>
    <t>attending technical</t>
  </si>
  <si>
    <t>admitted on a space</t>
  </si>
  <si>
    <t>charged on a uniform</t>
  </si>
  <si>
    <t>institutes shall pay</t>
  </si>
  <si>
    <t>available basis.</t>
  </si>
  <si>
    <t>basis throughout the State</t>
  </si>
  <si>
    <t>tuition twice that charged</t>
  </si>
  <si>
    <t>and shall not exceed 15%</t>
  </si>
  <si>
    <t>for residents.  The</t>
  </si>
  <si>
    <t>of the State and Federal</t>
  </si>
  <si>
    <t>commissioner is</t>
  </si>
  <si>
    <t>Funds allocated for</t>
  </si>
  <si>
    <t xml:space="preserve">authorized to approve </t>
  </si>
  <si>
    <t>operational purposes to</t>
  </si>
  <si>
    <t>exceptions to this policy,</t>
  </si>
  <si>
    <t>each technical institute in</t>
  </si>
  <si>
    <t>provided a written</t>
  </si>
  <si>
    <t>a given year.</t>
  </si>
  <si>
    <t>application is submitted</t>
  </si>
  <si>
    <t>by the institute, there is</t>
  </si>
  <si>
    <t>evidence of a written</t>
  </si>
  <si>
    <t>reciprocity agreement</t>
  </si>
  <si>
    <t>with appropriations in</t>
  </si>
  <si>
    <t>the adjoining state, or no</t>
  </si>
  <si>
    <t>reciprocity arrangement</t>
  </si>
  <si>
    <t>shall reduce the costs of</t>
  </si>
  <si>
    <t>tuition fees for an</t>
  </si>
  <si>
    <t>out-of-state student to</t>
  </si>
  <si>
    <t>less than that paid by</t>
  </si>
  <si>
    <t>residents of Georgia.</t>
  </si>
  <si>
    <t>International students</t>
  </si>
  <si>
    <t>shall pay a tuition</t>
  </si>
  <si>
    <t>amounting to 4 times</t>
  </si>
  <si>
    <t>that paid by a resident of</t>
  </si>
  <si>
    <t>Georgia.</t>
  </si>
  <si>
    <t>Kentucky</t>
  </si>
  <si>
    <t>Council on</t>
  </si>
  <si>
    <t>Peer institution</t>
  </si>
  <si>
    <t>For specified groups</t>
  </si>
  <si>
    <t>Higher Education</t>
  </si>
  <si>
    <t>comparisons used to</t>
  </si>
  <si>
    <t>including military</t>
  </si>
  <si>
    <t>set differential rates by</t>
  </si>
  <si>
    <t>personnel and their</t>
  </si>
  <si>
    <t>type of institution</t>
  </si>
  <si>
    <t>dependents, survivors</t>
  </si>
  <si>
    <t>based on percent of</t>
  </si>
  <si>
    <t>of firefighters or police</t>
  </si>
  <si>
    <t>Kentucky's per capita</t>
  </si>
  <si>
    <t>officers killed in line of</t>
  </si>
  <si>
    <t>income. Non-resident</t>
  </si>
  <si>
    <t>duty, employees and</t>
  </si>
  <si>
    <t>tuition is three times</t>
  </si>
  <si>
    <t>their dependents who</t>
  </si>
  <si>
    <t>the resident tuition</t>
  </si>
  <si>
    <t>are transferred to KY</t>
  </si>
  <si>
    <t>rate.</t>
  </si>
  <si>
    <t>by their employers,</t>
  </si>
  <si>
    <t>and people over age 65.</t>
  </si>
  <si>
    <t>Reciprocity agreements</t>
  </si>
  <si>
    <t>are in effect with</t>
  </si>
  <si>
    <t>TN, OH, WV, ILL, and IN</t>
  </si>
  <si>
    <t>for specific institutions.</t>
  </si>
  <si>
    <t>Louisiana</t>
  </si>
  <si>
    <t>Individual boards using</t>
  </si>
  <si>
    <t>Board of Regents'</t>
  </si>
  <si>
    <t>Updated 6/17/96</t>
  </si>
  <si>
    <t>coordinating board's</t>
  </si>
  <si>
    <t>guideline is that</t>
  </si>
  <si>
    <t>Specific institutions</t>
  </si>
  <si>
    <t>resident tuition should</t>
  </si>
  <si>
    <t>have established</t>
  </si>
  <si>
    <t>Board of Elementary and</t>
  </si>
  <si>
    <t>comprise 25% of</t>
  </si>
  <si>
    <t>tuition reciprocity</t>
  </si>
  <si>
    <t>Secondary Education sets</t>
  </si>
  <si>
    <t>educational and</t>
  </si>
  <si>
    <t>agreements.</t>
  </si>
  <si>
    <t>guidelines for technical</t>
  </si>
  <si>
    <t>general expenditures.</t>
  </si>
  <si>
    <t>High school students attend</t>
  </si>
  <si>
    <t>institutes.</t>
  </si>
  <si>
    <t>technical institutes tuition</t>
  </si>
  <si>
    <t>should be at SREB</t>
  </si>
  <si>
    <t xml:space="preserve">free during the regular </t>
  </si>
  <si>
    <t>average.</t>
  </si>
  <si>
    <t>school year.</t>
  </si>
  <si>
    <t>Technical institute local</t>
  </si>
  <si>
    <t>boards set rates.</t>
  </si>
  <si>
    <t>Maryland</t>
  </si>
  <si>
    <t>Updated 4/1/96</t>
  </si>
  <si>
    <t>governing boards.</t>
  </si>
  <si>
    <t>CHE recommends that</t>
  </si>
  <si>
    <t>tuition for non-residents</t>
  </si>
  <si>
    <t>be set at 100% of cost of</t>
  </si>
  <si>
    <t>instruction.</t>
  </si>
  <si>
    <t>Mississippi</t>
  </si>
  <si>
    <t>Board for Institutions of</t>
  </si>
  <si>
    <t>Board sets general</t>
  </si>
  <si>
    <t>Board policy allows</t>
  </si>
  <si>
    <t>Updated 3/7/96</t>
  </si>
  <si>
    <t>Higher Learning</t>
  </si>
  <si>
    <t>tuition and athletic fees</t>
  </si>
  <si>
    <t>individual institutions to</t>
  </si>
  <si>
    <t>by level of institution.</t>
  </si>
  <si>
    <t>determine fee waiver</t>
  </si>
  <si>
    <t>Total non-resident</t>
  </si>
  <si>
    <t>amounts. These are usually</t>
  </si>
  <si>
    <t>tuition and fees should</t>
  </si>
  <si>
    <t>called "scholarships" or</t>
  </si>
  <si>
    <t>be no less than the</t>
  </si>
  <si>
    <t>grants.  Policy also allows</t>
  </si>
  <si>
    <t>amount appropriated</t>
  </si>
  <si>
    <t>institutions to waive the</t>
  </si>
  <si>
    <t>per student for education</t>
  </si>
  <si>
    <t>non-resident portion of fees</t>
  </si>
  <si>
    <t>and general expenses.</t>
  </si>
  <si>
    <t>for children of alumni who</t>
  </si>
  <si>
    <t>meet certain academic</t>
  </si>
  <si>
    <t>criteria, students on athletic</t>
  </si>
  <si>
    <t>scholarships, and</t>
  </si>
  <si>
    <t>graduate students with</t>
  </si>
  <si>
    <t>assistantships. There are no</t>
  </si>
  <si>
    <t>formal tuition reciprocity</t>
  </si>
  <si>
    <t>agreements in force.</t>
  </si>
  <si>
    <t>North Carolina</t>
  </si>
  <si>
    <t>State Board of</t>
  </si>
  <si>
    <t>Non-resident tuition</t>
  </si>
  <si>
    <t>Tuition remissions are</t>
  </si>
  <si>
    <t>Updated 3/12/95</t>
  </si>
  <si>
    <t>Governors,</t>
  </si>
  <si>
    <t>rates are established</t>
  </si>
  <si>
    <t>budgeted as line items</t>
  </si>
  <si>
    <t>admissions limited to</t>
  </si>
  <si>
    <t>University of North</t>
  </si>
  <si>
    <t>by annually reviewing</t>
  </si>
  <si>
    <t>for each institution based</t>
  </si>
  <si>
    <t>18% of first-time</t>
  </si>
  <si>
    <t>Carolina System</t>
  </si>
  <si>
    <t>non-resident rates at</t>
  </si>
  <si>
    <t>on level of study (graduate</t>
  </si>
  <si>
    <t>freshmen at each</t>
  </si>
  <si>
    <t>national peer group</t>
  </si>
  <si>
    <t>or undergraduate).</t>
  </si>
  <si>
    <t>institution with the</t>
  </si>
  <si>
    <t>institutions and</t>
  </si>
  <si>
    <t>Students receiving</t>
  </si>
  <si>
    <t>exception of NC School</t>
  </si>
  <si>
    <t>projecting accordingly.</t>
  </si>
  <si>
    <t>remissions must also be</t>
  </si>
  <si>
    <t>of the Arts (50%).</t>
  </si>
  <si>
    <t>Peer groups have been</t>
  </si>
  <si>
    <t>recipients of scholarships</t>
  </si>
  <si>
    <t>established for different</t>
  </si>
  <si>
    <t>or grants for special talent,</t>
  </si>
  <si>
    <t>levels of institutions.</t>
  </si>
  <si>
    <t>or  a fellowship or</t>
  </si>
  <si>
    <t>assistantship in the case</t>
  </si>
  <si>
    <t>of graduate students.</t>
  </si>
  <si>
    <t>Exemptions are also</t>
  </si>
  <si>
    <t>granted to active-duty</t>
  </si>
  <si>
    <t>military personnel and</t>
  </si>
  <si>
    <t>their dependents (who</t>
  </si>
  <si>
    <t>are reported as in-state</t>
  </si>
  <si>
    <t>residents).</t>
  </si>
  <si>
    <t>Community College</t>
  </si>
  <si>
    <t>Tuition based on</t>
  </si>
  <si>
    <t>Fee waivers are</t>
  </si>
  <si>
    <t>Updated 4/11/96</t>
  </si>
  <si>
    <t>System</t>
  </si>
  <si>
    <t>budgetary needs of the</t>
  </si>
  <si>
    <t>established by the</t>
  </si>
  <si>
    <t>system. Students at</t>
  </si>
  <si>
    <t>General Assembly and</t>
  </si>
  <si>
    <t>community colleges</t>
  </si>
  <si>
    <t>the State Board of</t>
  </si>
  <si>
    <t>pay full cost of</t>
  </si>
  <si>
    <t>Community Colleges.</t>
  </si>
  <si>
    <t>education.</t>
  </si>
  <si>
    <t>Special policies are</t>
  </si>
  <si>
    <t>established for military</t>
  </si>
  <si>
    <t>Institutions have the</t>
  </si>
  <si>
    <t>option of charging not</t>
  </si>
  <si>
    <t>dependents.</t>
  </si>
  <si>
    <t>more than $28.00 per</t>
  </si>
  <si>
    <t>Out-of-state military</t>
  </si>
  <si>
    <t>student per quarter for</t>
  </si>
  <si>
    <t>personnel on education</t>
  </si>
  <si>
    <t>other mandatory fees</t>
  </si>
  <si>
    <t>assistance pay in-state</t>
  </si>
  <si>
    <t>such as parking, lab</t>
  </si>
  <si>
    <t>tuition rates; the military</t>
  </si>
  <si>
    <t>fees, etc.</t>
  </si>
  <si>
    <t>branch is billed for the</t>
  </si>
  <si>
    <t>difference between</t>
  </si>
  <si>
    <t>in-state and out-of-state</t>
  </si>
  <si>
    <t>rates. Military</t>
  </si>
  <si>
    <t>dependents are charged</t>
  </si>
  <si>
    <t>the in-state rate.</t>
  </si>
  <si>
    <t>Oklahoma</t>
  </si>
  <si>
    <t>Legislature sets limits</t>
  </si>
  <si>
    <t>For specified subgroups</t>
  </si>
  <si>
    <t>Updated 3/18/96</t>
  </si>
  <si>
    <t>within limits prescribed</t>
  </si>
  <si>
    <t>on tuition increases.</t>
  </si>
  <si>
    <t>of students: graduate</t>
  </si>
  <si>
    <t>by the Legislature.</t>
  </si>
  <si>
    <t>Tuition rate is based</t>
  </si>
  <si>
    <t>students, international</t>
  </si>
  <si>
    <t>on cost of instruction:</t>
  </si>
  <si>
    <t>students, etc. Policy</t>
  </si>
  <si>
    <t>Resident students are</t>
  </si>
  <si>
    <t>permits individual</t>
  </si>
  <si>
    <t>expected to pay 1/3 of</t>
  </si>
  <si>
    <t>institutions to waive tuition</t>
  </si>
  <si>
    <t>cost of instruction,</t>
  </si>
  <si>
    <t>at their discretion but they</t>
  </si>
  <si>
    <t>non-residents should</t>
  </si>
  <si>
    <t>then forego that revenue.</t>
  </si>
  <si>
    <t>pay 100%</t>
  </si>
  <si>
    <t>South Carolina</t>
  </si>
  <si>
    <t>Individual</t>
  </si>
  <si>
    <t>Each institution</t>
  </si>
  <si>
    <t>Institutions must report</t>
  </si>
  <si>
    <t>Institutions'</t>
  </si>
  <si>
    <t>(Legislation pending)</t>
  </si>
  <si>
    <t>establishes its policies.</t>
  </si>
  <si>
    <t>annually to HEC its</t>
  </si>
  <si>
    <t>Boards</t>
  </si>
  <si>
    <t>The number of waivers</t>
  </si>
  <si>
    <t>actual in-state/</t>
  </si>
  <si>
    <t>must be reported to</t>
  </si>
  <si>
    <t>out-of-state student mix</t>
  </si>
  <si>
    <t>the Commission on</t>
  </si>
  <si>
    <t>and its optimum</t>
  </si>
  <si>
    <t>Higher Education.</t>
  </si>
  <si>
    <t>student mix.</t>
  </si>
  <si>
    <t>Waivers limited to 2% of</t>
  </si>
  <si>
    <t>undergraduate enrollment</t>
  </si>
  <si>
    <t>Tennessee</t>
  </si>
  <si>
    <t>Individual boards</t>
  </si>
  <si>
    <t>THEC policy states that</t>
  </si>
  <si>
    <t>Non-resident tuition may</t>
  </si>
  <si>
    <t>No enrollment cap for</t>
  </si>
  <si>
    <t>using guidelines of</t>
  </si>
  <si>
    <t>resident  tuition for</t>
  </si>
  <si>
    <t>4-year institutions.</t>
  </si>
  <si>
    <t>undergraduates be set at</t>
  </si>
  <si>
    <t>assistants. Students</t>
  </si>
  <si>
    <t>Commission</t>
  </si>
  <si>
    <t>40% of appropriations for</t>
  </si>
  <si>
    <t>(undergraduate or</t>
  </si>
  <si>
    <t>4-year  institutions,</t>
  </si>
  <si>
    <t>graduate) who are TN</t>
  </si>
  <si>
    <t>35% of appropriations for</t>
  </si>
  <si>
    <t>state employees,</t>
  </si>
  <si>
    <t>2-year institutions and 15%</t>
  </si>
  <si>
    <t>children of state</t>
  </si>
  <si>
    <t>of appropriations for</t>
  </si>
  <si>
    <t>employees, or children</t>
  </si>
  <si>
    <t>medicine, dentistry,</t>
  </si>
  <si>
    <t>of TN public school</t>
  </si>
  <si>
    <t>veterinary medicine</t>
  </si>
  <si>
    <t>teachers receive a</t>
  </si>
  <si>
    <t>and technology centers.</t>
  </si>
  <si>
    <t>tuition discount.</t>
  </si>
  <si>
    <t>Resident  tuition should not</t>
  </si>
  <si>
    <t>exceed SREB</t>
  </si>
  <si>
    <t>with Kentucky exist</t>
  </si>
  <si>
    <t>averages unless</t>
  </si>
  <si>
    <t>for particular TN</t>
  </si>
  <si>
    <t>appropriations and</t>
  </si>
  <si>
    <t>institutions. At  2-year</t>
  </si>
  <si>
    <t>the ratios indicate</t>
  </si>
  <si>
    <t>institutions, fee waivers</t>
  </si>
  <si>
    <t>otherwise.</t>
  </si>
  <si>
    <t>are limited to 3%  of FTE.</t>
  </si>
  <si>
    <t>should be  80%-90%</t>
  </si>
  <si>
    <t>of state appropriations</t>
  </si>
  <si>
    <t>for resident students.</t>
  </si>
  <si>
    <t>Texas</t>
  </si>
  <si>
    <t>Legislature</t>
  </si>
  <si>
    <t>Rates are set by the</t>
  </si>
  <si>
    <t>State policies allow</t>
  </si>
  <si>
    <t>No limits</t>
  </si>
  <si>
    <t>legislature.</t>
  </si>
  <si>
    <t>waiver of non-resident</t>
  </si>
  <si>
    <t>Non-resident tuition is</t>
  </si>
  <si>
    <t>fees for military</t>
  </si>
  <si>
    <t>based on the average</t>
  </si>
  <si>
    <t>non-resident tuition in</t>
  </si>
  <si>
    <t>dependents, student</t>
  </si>
  <si>
    <t>the 5 most populous</t>
  </si>
  <si>
    <t>research assistants</t>
  </si>
  <si>
    <t>states (CA, FL, IL, NY,&amp;</t>
  </si>
  <si>
    <t>employed at least</t>
  </si>
  <si>
    <t>PA). Institutions can</t>
  </si>
  <si>
    <t>one-half time, and</t>
  </si>
  <si>
    <t>double graduate</t>
  </si>
  <si>
    <t>non-resident students</t>
  </si>
  <si>
    <t>student fees for</t>
  </si>
  <si>
    <t>who receive competitive</t>
  </si>
  <si>
    <t>individual programs at</t>
  </si>
  <si>
    <t>academic scholarships.</t>
  </si>
  <si>
    <t>their discretion and</t>
  </si>
  <si>
    <t>Waivers are also</t>
  </si>
  <si>
    <t>can set a General Use</t>
  </si>
  <si>
    <t>granted to Mexican</t>
  </si>
  <si>
    <t>fee no greater than the</t>
  </si>
  <si>
    <t>students attending</t>
  </si>
  <si>
    <t xml:space="preserve">base tuition rate.  </t>
  </si>
  <si>
    <t>border institutions and</t>
  </si>
  <si>
    <t>Tuition at community</t>
  </si>
  <si>
    <t>to residents of</t>
  </si>
  <si>
    <t>colleges is set by</t>
  </si>
  <si>
    <t>neighboring states at</t>
  </si>
  <si>
    <t>Boards of Trustees</t>
  </si>
  <si>
    <t>some institutions. Some</t>
  </si>
  <si>
    <t>based on a minimum</t>
  </si>
  <si>
    <t>informal reciprocity</t>
  </si>
  <si>
    <t>set by the legislature.</t>
  </si>
  <si>
    <t>agreements are in effect</t>
  </si>
  <si>
    <t>between individual</t>
  </si>
  <si>
    <t xml:space="preserve">institutions.    </t>
  </si>
  <si>
    <t>Virginia</t>
  </si>
  <si>
    <t>Individual Boards</t>
  </si>
  <si>
    <t>Current policy states</t>
  </si>
  <si>
    <t>Public four-year</t>
  </si>
  <si>
    <t>No official limit but</t>
  </si>
  <si>
    <t>Updated 3/11/96</t>
  </si>
  <si>
    <t>within limits set by</t>
  </si>
  <si>
    <t>that non- resident</t>
  </si>
  <si>
    <t>institutions may award</t>
  </si>
  <si>
    <t>institutions have some</t>
  </si>
  <si>
    <t>the Legislature.</t>
  </si>
  <si>
    <t>students shall pay not</t>
  </si>
  <si>
    <t>unfunded scholarships</t>
  </si>
  <si>
    <t>generally agreed-upon</t>
  </si>
  <si>
    <t>less than 100 percent</t>
  </si>
  <si>
    <t>to non-Virginia residents</t>
  </si>
  <si>
    <t>enrollment levels.</t>
  </si>
  <si>
    <t>of the institutional</t>
  </si>
  <si>
    <t>in an amount not to</t>
  </si>
  <si>
    <t>average cost of</t>
  </si>
  <si>
    <t>exceed the out-of-state</t>
  </si>
  <si>
    <t>education.  For the</t>
  </si>
  <si>
    <t>differential in tuition and</t>
  </si>
  <si>
    <t>1995-96 academic</t>
  </si>
  <si>
    <t>fees. The number</t>
  </si>
  <si>
    <t>year, nonresidents pay</t>
  </si>
  <si>
    <t>and value of awards</t>
  </si>
  <si>
    <t>between 100 and 139</t>
  </si>
  <si>
    <t>may not exceed 20%</t>
  </si>
  <si>
    <t>percent of the cost of</t>
  </si>
  <si>
    <t>of the enrollment of</t>
  </si>
  <si>
    <t>education.  Virginia</t>
  </si>
  <si>
    <t>non-Virginia students</t>
  </si>
  <si>
    <t>residents pay 30 to 45</t>
  </si>
  <si>
    <t>during the preceding</t>
  </si>
  <si>
    <t xml:space="preserve">percent of cost. </t>
  </si>
  <si>
    <t>year. Graduate students</t>
  </si>
  <si>
    <t>Further, increases in</t>
  </si>
  <si>
    <t>must be awarded</t>
  </si>
  <si>
    <t>tuition and mandatory</t>
  </si>
  <si>
    <t>assistantships.</t>
  </si>
  <si>
    <t>Education- al and</t>
  </si>
  <si>
    <t>General fees for</t>
  </si>
  <si>
    <t>general undergraduate</t>
  </si>
  <si>
    <t>and graduate students</t>
  </si>
  <si>
    <t>were legislatively</t>
  </si>
  <si>
    <t>limited to 3 percent for</t>
  </si>
  <si>
    <t>residents and between</t>
  </si>
  <si>
    <t>5 and 7.5 percent for</t>
  </si>
  <si>
    <t>nonresidents.</t>
  </si>
  <si>
    <t>West Virginia</t>
  </si>
  <si>
    <t>Each of the two</t>
  </si>
  <si>
    <t>Specific policies under</t>
  </si>
  <si>
    <t>Institutionally</t>
  </si>
  <si>
    <t>governing boards</t>
  </si>
  <si>
    <t>development. Each</t>
  </si>
  <si>
    <t>determined within 5%</t>
  </si>
  <si>
    <t>board reviews student</t>
  </si>
  <si>
    <t>limit.</t>
  </si>
  <si>
    <t>tuition and fees relying</t>
  </si>
  <si>
    <t>on comparisons of peer</t>
  </si>
  <si>
    <t>group institutions in</t>
  </si>
  <si>
    <t>agreement with several KY,</t>
  </si>
  <si>
    <t>SREB and contiguous</t>
  </si>
  <si>
    <t>OH, and MD counties.</t>
  </si>
  <si>
    <t>states.  Fees set are</t>
  </si>
  <si>
    <t>dependent on budgetary</t>
  </si>
  <si>
    <t>needs of institutions,</t>
  </si>
  <si>
    <t>level of state support,</t>
  </si>
  <si>
    <t>and fee  levels of</t>
  </si>
  <si>
    <t>comparable institutions.</t>
  </si>
  <si>
    <t>Resident undergraduate</t>
  </si>
  <si>
    <t>fees are tied to median</t>
  </si>
  <si>
    <t>SREB tuition rates for</t>
  </si>
  <si>
    <t>peer institutions.</t>
  </si>
  <si>
    <t>Non-residents should</t>
  </si>
  <si>
    <t>pay 100% of</t>
  </si>
  <si>
    <t>instructional costs.</t>
  </si>
  <si>
    <t>TABLE 7</t>
  </si>
  <si>
    <t>Median Annual Tuition and Required Fees</t>
  </si>
  <si>
    <t>Full-Time In-State and Out-of-State Undergraduate Students</t>
  </si>
  <si>
    <t>Public Institutions, SREB States, 1995-96</t>
  </si>
  <si>
    <t xml:space="preserve">Four-Year </t>
  </si>
  <si>
    <t>Two-Year</t>
  </si>
  <si>
    <t>I</t>
  </si>
  <si>
    <t>II</t>
  </si>
  <si>
    <t>III</t>
  </si>
  <si>
    <t>IV</t>
  </si>
  <si>
    <t>V</t>
  </si>
  <si>
    <t>VI</t>
  </si>
  <si>
    <t>VII</t>
  </si>
  <si>
    <t>VIII</t>
  </si>
  <si>
    <t>In-</t>
  </si>
  <si>
    <t>Out-of-</t>
  </si>
  <si>
    <t>SREB Median</t>
  </si>
  <si>
    <t>Virginia*</t>
  </si>
  <si>
    <t xml:space="preserve"> *  All Two-Year VII institutions in Virginia charge the reported amount in tuition.  Mandatory fees vary by institution from 0$ to $131 per academic year, and are not included in the reported</t>
  </si>
  <si>
    <t>amounts.</t>
  </si>
  <si>
    <t>NOTES:  The amounts shown for each state are the medians (middle values) of the institutions in each state.  The "SREB Median" is the middle value of all institutions of each type.  Full-time</t>
  </si>
  <si>
    <t>undergraduate students are defined by a 15 credit hour load per term.  For two-year colleges, "in-district" rates are reported in the "in-state" column and "out-of-district" may be reported in the</t>
  </si>
  <si>
    <t>"out-of-state" column, if no other out-of-state rates apply.   In Two-Year VIII institutions in Georgia, degree program students are charged slightly higher fees than those shown above that reflect</t>
  </si>
  <si>
    <t xml:space="preserve">charges to students in certificate or diploma programs. </t>
  </si>
  <si>
    <t>TABLE 8</t>
  </si>
  <si>
    <t>Full-Time In-State and Out-of-State Graduate Students</t>
  </si>
  <si>
    <t>NOTES:  The amounts shown for each state are the medians (middle values) of the institutions in each state.  The "SREB Median" is the middle value</t>
  </si>
  <si>
    <t>of all  institutions of each type.  Full-time graduate students are defined by a 12 credit hour load per term.</t>
  </si>
  <si>
    <t>TABLE 9</t>
  </si>
  <si>
    <t>Full-Time In-State and Out-of-State Students in Professional Programs</t>
  </si>
  <si>
    <t>-----leave columns to match 96/97--------</t>
  </si>
  <si>
    <t xml:space="preserve"> Osteopathic Med</t>
  </si>
  <si>
    <t>Vet. Medicine</t>
  </si>
  <si>
    <t xml:space="preserve"> * Out-of-state charges include a regional capitation fee of $15,000.  Law and Pharmacy charges are for new students--charges for continuing students  are less.</t>
  </si>
  <si>
    <t>NOTES:  The amounts shown for each state are the medians (middle values) of the institutions in each state.  The "SREB Median" is the middle value of all institutions</t>
  </si>
  <si>
    <t>with the professional program. The out-of-state verterinary medicine amount in Virginia includes a regional capitation fee of $15,000.</t>
  </si>
  <si>
    <t>MEDIAN IN-STATE UNDERGRADUATE TUITION &amp; FEES</t>
  </si>
  <si>
    <t>Medians</t>
  </si>
  <si>
    <t>Undergrad</t>
  </si>
  <si>
    <t>Res</t>
  </si>
  <si>
    <t>Non-Res</t>
  </si>
  <si>
    <t>G 1</t>
  </si>
  <si>
    <t>Public Institutions, SREB States, 1993-94</t>
  </si>
  <si>
    <t>Tuition and Required Fees</t>
  </si>
  <si>
    <t>PRINT MACRO</t>
  </si>
  <si>
    <t>\P</t>
  </si>
  <si>
    <t>:prst 7~g:prst 8~g:prst 9~g</t>
  </si>
  <si>
    <t>XTRACT MACRO  (must make Lotus "Classic" file directory = c:\Datafi~1\de96\databa~1</t>
  </si>
  <si>
    <t>\E</t>
  </si>
  <si>
    <t>/fxvn_7.wk4~n_7~r</t>
  </si>
  <si>
    <t>/fxvn_8.wk4~n_8~r</t>
  </si>
  <si>
    <t>/fxvn_9.wk4~n_9~r</t>
  </si>
  <si>
    <t>LABEL MACRO</t>
  </si>
  <si>
    <t>\L</t>
  </si>
  <si>
    <t>{EDIT}{HOME}^{DOWN}</t>
  </si>
  <si>
    <t>Annualized Tuition and Mandatory Fees, 1995-96</t>
  </si>
  <si>
    <t>Undergraduate</t>
  </si>
  <si>
    <t>Graduate</t>
  </si>
  <si>
    <t>Law</t>
  </si>
  <si>
    <t>Medicine</t>
  </si>
  <si>
    <t>Dentistry</t>
  </si>
  <si>
    <t>Pharmacy</t>
  </si>
  <si>
    <t>Chiropractic</t>
  </si>
  <si>
    <t>Optometry</t>
  </si>
  <si>
    <t>Oseopathic Med</t>
  </si>
  <si>
    <t>Veterinary Med</t>
  </si>
  <si>
    <t>Podiatry</t>
  </si>
  <si>
    <t>STATE</t>
  </si>
  <si>
    <t>INSTITUTION</t>
  </si>
  <si>
    <t>IPEDS</t>
  </si>
  <si>
    <t>Code</t>
  </si>
  <si>
    <t>In-State</t>
  </si>
  <si>
    <t>Out-of-State</t>
  </si>
  <si>
    <t>AL</t>
  </si>
  <si>
    <t xml:space="preserve">Auburn University  </t>
  </si>
  <si>
    <t>100858</t>
  </si>
  <si>
    <t>1</t>
  </si>
  <si>
    <t xml:space="preserve">University of Alabama </t>
  </si>
  <si>
    <t>100751</t>
  </si>
  <si>
    <t>University of Alabama at Birmingham</t>
  </si>
  <si>
    <t>100663</t>
  </si>
  <si>
    <t>2</t>
  </si>
  <si>
    <t>Alabama Agricultural &amp; Mechanical University</t>
  </si>
  <si>
    <t>100654</t>
  </si>
  <si>
    <t>3</t>
  </si>
  <si>
    <t>Jacksonville State University</t>
  </si>
  <si>
    <t>101480</t>
  </si>
  <si>
    <t xml:space="preserve">University of Alabama in Huntsville </t>
  </si>
  <si>
    <t>100706</t>
  </si>
  <si>
    <t>University of South Alabama</t>
  </si>
  <si>
    <t>102094</t>
  </si>
  <si>
    <t>Auburn University at Montgomery</t>
  </si>
  <si>
    <t>100830</t>
  </si>
  <si>
    <t>4</t>
  </si>
  <si>
    <t>Troy State University</t>
  </si>
  <si>
    <t>102368</t>
  </si>
  <si>
    <t xml:space="preserve">Troy State University in Montgomery </t>
  </si>
  <si>
    <t>102359</t>
  </si>
  <si>
    <t>University of Montevallo</t>
  </si>
  <si>
    <t>101709</t>
  </si>
  <si>
    <t>Alabama State University</t>
  </si>
  <si>
    <t>100724</t>
  </si>
  <si>
    <t>5</t>
  </si>
  <si>
    <t>Troy State University at Dothan</t>
  </si>
  <si>
    <t>102322</t>
  </si>
  <si>
    <t>University of North Alabama</t>
  </si>
  <si>
    <t>101879</t>
  </si>
  <si>
    <t>University of West AL (Livingston)</t>
  </si>
  <si>
    <t>101587</t>
  </si>
  <si>
    <t xml:space="preserve">Athens State College </t>
  </si>
  <si>
    <t>100812</t>
  </si>
  <si>
    <t>6</t>
  </si>
  <si>
    <t>Alabama Southern Community College</t>
  </si>
  <si>
    <t>101949</t>
  </si>
  <si>
    <t>7</t>
  </si>
  <si>
    <t>Bevill State Community College</t>
  </si>
  <si>
    <t>100964</t>
  </si>
  <si>
    <t>Bishop State Community College</t>
  </si>
  <si>
    <t>102030</t>
  </si>
  <si>
    <t>Central Alabama Community College</t>
  </si>
  <si>
    <t>100760</t>
  </si>
  <si>
    <t xml:space="preserve">Chattahoochee Valley State Community College </t>
  </si>
  <si>
    <t>101028</t>
  </si>
  <si>
    <t xml:space="preserve">Enterprise State Junior College </t>
  </si>
  <si>
    <t>101143</t>
  </si>
  <si>
    <t>Gadsden State Community College</t>
  </si>
  <si>
    <t>101240</t>
  </si>
  <si>
    <t>George Corley Wallace State Community College - Selma</t>
  </si>
  <si>
    <t>101301</t>
  </si>
  <si>
    <t>George C. Wallace State Community College - Dothan</t>
  </si>
  <si>
    <t>101286</t>
  </si>
  <si>
    <t xml:space="preserve">James H. Faulkner State Community College </t>
  </si>
  <si>
    <t>101161</t>
  </si>
  <si>
    <t xml:space="preserve">Jefferson Davis Community College </t>
  </si>
  <si>
    <t>101499</t>
  </si>
  <si>
    <t>Jefferson State Community College</t>
  </si>
  <si>
    <t>101505</t>
  </si>
  <si>
    <t xml:space="preserve">John C. Calhoun State Commmunity College </t>
  </si>
  <si>
    <t>101514</t>
  </si>
  <si>
    <t xml:space="preserve">Lawson State Community College </t>
  </si>
  <si>
    <t>101569</t>
  </si>
  <si>
    <t xml:space="preserve">Lurleen B. Wallace State Junior College </t>
  </si>
  <si>
    <t>101602</t>
  </si>
  <si>
    <t xml:space="preserve">Northeast Alabama State Community College </t>
  </si>
  <si>
    <t>101897</t>
  </si>
  <si>
    <t>Northwest Community College</t>
  </si>
  <si>
    <t>101903</t>
  </si>
  <si>
    <t>Shelton State Community College</t>
  </si>
  <si>
    <t>102067</t>
  </si>
  <si>
    <t xml:space="preserve">Shoals Community College </t>
  </si>
  <si>
    <t>101736</t>
  </si>
  <si>
    <t xml:space="preserve">Snead State Community College </t>
  </si>
  <si>
    <t>102076</t>
  </si>
  <si>
    <t xml:space="preserve">Southern Union State Commmunity College </t>
  </si>
  <si>
    <t>251260</t>
  </si>
  <si>
    <t>Wallace Community College - Hanceville</t>
  </si>
  <si>
    <t>101295</t>
  </si>
  <si>
    <t xml:space="preserve">Alabama Aviation &amp; Technical College </t>
  </si>
  <si>
    <t>100672</t>
  </si>
  <si>
    <t>8</t>
  </si>
  <si>
    <t xml:space="preserve">Atmore State Technical College </t>
  </si>
  <si>
    <t>100821</t>
  </si>
  <si>
    <t xml:space="preserve">Bessemer State Technical College </t>
  </si>
  <si>
    <t>100919</t>
  </si>
  <si>
    <t xml:space="preserve">Harry F. Ayers State Technical College </t>
  </si>
  <si>
    <t>101347</t>
  </si>
  <si>
    <t xml:space="preserve">John M. Patterson State Technical College </t>
  </si>
  <si>
    <t>101523</t>
  </si>
  <si>
    <t xml:space="preserve">J.F. Drake State Technical College </t>
  </si>
  <si>
    <t>101462</t>
  </si>
  <si>
    <t xml:space="preserve">J.F. Ingram State Technical College </t>
  </si>
  <si>
    <t>101471</t>
  </si>
  <si>
    <t xml:space="preserve">MacArthur Technical College </t>
  </si>
  <si>
    <t>101107</t>
  </si>
  <si>
    <t>Opelika State Technical College</t>
  </si>
  <si>
    <t>101921</t>
  </si>
  <si>
    <t xml:space="preserve">Reid State Technical College </t>
  </si>
  <si>
    <t>101994</t>
  </si>
  <si>
    <t xml:space="preserve">Sparks State Technical College </t>
  </si>
  <si>
    <t>101037</t>
  </si>
  <si>
    <t xml:space="preserve">Trenholm Technical College </t>
  </si>
  <si>
    <t>102313</t>
  </si>
  <si>
    <t xml:space="preserve">Walker State Technical College </t>
  </si>
  <si>
    <t>AR</t>
  </si>
  <si>
    <t>University of Arkansas Main Campus</t>
  </si>
  <si>
    <t>106397</t>
  </si>
  <si>
    <t>Arkansas State University</t>
  </si>
  <si>
    <t>106458</t>
  </si>
  <si>
    <t>University of Arkansas at Little Rock</t>
  </si>
  <si>
    <t>106245</t>
  </si>
  <si>
    <t xml:space="preserve">University of Central Arkansas </t>
  </si>
  <si>
    <t>106704</t>
  </si>
  <si>
    <t xml:space="preserve">Arkansas Tech University </t>
  </si>
  <si>
    <t>106467</t>
  </si>
  <si>
    <t xml:space="preserve">Henderson State University </t>
  </si>
  <si>
    <t>107071</t>
  </si>
  <si>
    <t>Southern Arkansas University</t>
  </si>
  <si>
    <t>107983</t>
  </si>
  <si>
    <t>University of Arkansas at Monticello</t>
  </si>
  <si>
    <t>106485</t>
  </si>
  <si>
    <t>University of Arkansas at Pine Bluff</t>
  </si>
  <si>
    <t>106412</t>
  </si>
  <si>
    <t>Arkansas State University Beebe Branch</t>
  </si>
  <si>
    <t>106449</t>
  </si>
  <si>
    <t>Arkansas State University-Beebe/Newport</t>
  </si>
  <si>
    <t>^106449</t>
  </si>
  <si>
    <t>Arkansas State Univ. Mtn. Home</t>
  </si>
  <si>
    <t>901090</t>
  </si>
  <si>
    <t>Black River Technical College</t>
  </si>
  <si>
    <t>106625</t>
  </si>
  <si>
    <t>Cossatot Technical College</t>
  </si>
  <si>
    <t>106795</t>
  </si>
  <si>
    <t xml:space="preserve">East Arkansas Community College </t>
  </si>
  <si>
    <t>106883</t>
  </si>
  <si>
    <t xml:space="preserve">Garland County Community College </t>
  </si>
  <si>
    <t>106980</t>
  </si>
  <si>
    <t>Gateway Technical College</t>
  </si>
  <si>
    <t>106999</t>
  </si>
  <si>
    <t xml:space="preserve">Mid-South Technical College </t>
  </si>
  <si>
    <t>107318</t>
  </si>
  <si>
    <t xml:space="preserve">Mississippi County Community College </t>
  </si>
  <si>
    <t>107327</t>
  </si>
  <si>
    <t>North Arkansas Community College</t>
  </si>
  <si>
    <t>107460</t>
  </si>
  <si>
    <t xml:space="preserve">NorthWest Arkansas Community College </t>
  </si>
  <si>
    <t>367459</t>
  </si>
  <si>
    <t xml:space="preserve">Ouachita Technical College </t>
  </si>
  <si>
    <t>107521</t>
  </si>
  <si>
    <t xml:space="preserve">Ozarka Technical College </t>
  </si>
  <si>
    <t>107549</t>
  </si>
  <si>
    <t>Petit Jean Technical College</t>
  </si>
  <si>
    <t>107585</t>
  </si>
  <si>
    <t xml:space="preserve">Phillips County Community College </t>
  </si>
  <si>
    <t>107619</t>
  </si>
  <si>
    <t>Pines Technical College</t>
  </si>
  <si>
    <t>107637</t>
  </si>
  <si>
    <t>Pulaski Technical College</t>
  </si>
  <si>
    <t>107664</t>
  </si>
  <si>
    <t xml:space="preserve">Red River Technical College </t>
  </si>
  <si>
    <t>107725</t>
  </si>
  <si>
    <t xml:space="preserve">Rich Mountain Community College </t>
  </si>
  <si>
    <t>107743</t>
  </si>
  <si>
    <t>South Arkansas Community College</t>
  </si>
  <si>
    <t/>
  </si>
  <si>
    <t>Southern Arkansas University Tech</t>
  </si>
  <si>
    <t>107992</t>
  </si>
  <si>
    <t xml:space="preserve">Westark Community College </t>
  </si>
  <si>
    <t>108092</t>
  </si>
  <si>
    <t>University of Arkansas for Medical Sciences</t>
  </si>
  <si>
    <t>106263</t>
  </si>
  <si>
    <t>9</t>
  </si>
  <si>
    <t>FL</t>
  </si>
  <si>
    <t xml:space="preserve">Florida State University </t>
  </si>
  <si>
    <t>134097</t>
  </si>
  <si>
    <t>University of Florida</t>
  </si>
  <si>
    <t>134130</t>
  </si>
  <si>
    <t>University of South Florida**</t>
  </si>
  <si>
    <t>137351</t>
  </si>
  <si>
    <t xml:space="preserve"> </t>
  </si>
  <si>
    <t xml:space="preserve">Florida Atlantic University </t>
  </si>
  <si>
    <t>133669</t>
  </si>
  <si>
    <t>University of Central Florida **</t>
  </si>
  <si>
    <t>132903</t>
  </si>
  <si>
    <t>Florida International University</t>
  </si>
  <si>
    <t>133951</t>
  </si>
  <si>
    <t>University of West Florida</t>
  </si>
  <si>
    <t>138354</t>
  </si>
  <si>
    <t>Florida Agricultural &amp; Mechanical University</t>
  </si>
  <si>
    <t>133650</t>
  </si>
  <si>
    <t xml:space="preserve">University of North Florida </t>
  </si>
  <si>
    <t>136172</t>
  </si>
  <si>
    <t xml:space="preserve">Brevard Community College </t>
  </si>
  <si>
    <t>132693</t>
  </si>
  <si>
    <t xml:space="preserve">Broward Community College </t>
  </si>
  <si>
    <t>132709</t>
  </si>
  <si>
    <t xml:space="preserve">Central Florida Community College </t>
  </si>
  <si>
    <t>132851</t>
  </si>
  <si>
    <t xml:space="preserve">Chipola Junior College </t>
  </si>
  <si>
    <t>133021</t>
  </si>
  <si>
    <t xml:space="preserve">Daytona Beach Community College </t>
  </si>
  <si>
    <t>133386</t>
  </si>
  <si>
    <t xml:space="preserve">Edison Community College </t>
  </si>
  <si>
    <t>133508</t>
  </si>
  <si>
    <t>Florida Community College at Jacksonville</t>
  </si>
  <si>
    <t>133702</t>
  </si>
  <si>
    <t xml:space="preserve">Florida Keys Community College </t>
  </si>
  <si>
    <t>133960</t>
  </si>
  <si>
    <t xml:space="preserve">Gulf Coast Community College </t>
  </si>
  <si>
    <t>134343</t>
  </si>
  <si>
    <t xml:space="preserve">Hillsborough Community College </t>
  </si>
  <si>
    <t>134495</t>
  </si>
  <si>
    <t xml:space="preserve">Indian River Community College </t>
  </si>
  <si>
    <t>134608</t>
  </si>
  <si>
    <t xml:space="preserve">Lake City Community College </t>
  </si>
  <si>
    <t>135160</t>
  </si>
  <si>
    <t xml:space="preserve">Lake-Sumter Community College </t>
  </si>
  <si>
    <t>135188</t>
  </si>
  <si>
    <t xml:space="preserve">Manatee Community College </t>
  </si>
  <si>
    <t>135391</t>
  </si>
  <si>
    <t xml:space="preserve">Miami-Dade Community College </t>
  </si>
  <si>
    <t>135717</t>
  </si>
  <si>
    <t xml:space="preserve">North Florida Junior College </t>
  </si>
  <si>
    <t>136145</t>
  </si>
  <si>
    <t xml:space="preserve">Okaloosa-Walton Junior College </t>
  </si>
  <si>
    <t>136233</t>
  </si>
  <si>
    <t xml:space="preserve">Palm Beach Community College </t>
  </si>
  <si>
    <t>136358</t>
  </si>
  <si>
    <t xml:space="preserve">Pasco-Hernando Community College </t>
  </si>
  <si>
    <t>136400</t>
  </si>
  <si>
    <t xml:space="preserve">Pensacola Junior College </t>
  </si>
  <si>
    <t>136473</t>
  </si>
  <si>
    <t xml:space="preserve">Polk Community College </t>
  </si>
  <si>
    <t>136516</t>
  </si>
  <si>
    <t xml:space="preserve">Santa Fe Community College </t>
  </si>
  <si>
    <t>137096</t>
  </si>
  <si>
    <t xml:space="preserve">Seminole Community College </t>
  </si>
  <si>
    <t>137209</t>
  </si>
  <si>
    <t xml:space="preserve">South Florida Community College </t>
  </si>
  <si>
    <t>137315</t>
  </si>
  <si>
    <t xml:space="preserve">St. Johns River Community College </t>
  </si>
  <si>
    <t>137281</t>
  </si>
  <si>
    <t xml:space="preserve">St. Petersburg Junior College </t>
  </si>
  <si>
    <t>137078</t>
  </si>
  <si>
    <t xml:space="preserve">Tallahassee Community College </t>
  </si>
  <si>
    <t>137759</t>
  </si>
  <si>
    <t xml:space="preserve">Valencia Community College </t>
  </si>
  <si>
    <t>138187</t>
  </si>
  <si>
    <t>GA</t>
  </si>
  <si>
    <t>University of Georgia</t>
  </si>
  <si>
    <t>139959</t>
  </si>
  <si>
    <t>Georgia Institute of Technology</t>
  </si>
  <si>
    <t>139755</t>
  </si>
  <si>
    <t>Georgia State University</t>
  </si>
  <si>
    <t>139940</t>
  </si>
  <si>
    <t>Georgia Southern University</t>
  </si>
  <si>
    <t>139931</t>
  </si>
  <si>
    <t xml:space="preserve">Georgia College </t>
  </si>
  <si>
    <t>139861</t>
  </si>
  <si>
    <t xml:space="preserve">Valdosta State College </t>
  </si>
  <si>
    <t>141264</t>
  </si>
  <si>
    <t xml:space="preserve">West Georgia College </t>
  </si>
  <si>
    <t>141334</t>
  </si>
  <si>
    <t xml:space="preserve">Albany State College </t>
  </si>
  <si>
    <t>138716</t>
  </si>
  <si>
    <t xml:space="preserve">Augusta College </t>
  </si>
  <si>
    <t>138983</t>
  </si>
  <si>
    <t xml:space="preserve">Columbus College </t>
  </si>
  <si>
    <t>139366</t>
  </si>
  <si>
    <t xml:space="preserve">Fort Valley State College </t>
  </si>
  <si>
    <t>139719</t>
  </si>
  <si>
    <t xml:space="preserve">Georgia Southwestern College </t>
  </si>
  <si>
    <t>139764</t>
  </si>
  <si>
    <t xml:space="preserve">Kennesaw State College </t>
  </si>
  <si>
    <t>140164</t>
  </si>
  <si>
    <t xml:space="preserve">North Georgia College </t>
  </si>
  <si>
    <t>140669</t>
  </si>
  <si>
    <t xml:space="preserve">Armstrong State College </t>
  </si>
  <si>
    <t>138789</t>
  </si>
  <si>
    <t xml:space="preserve">Clayton State College  </t>
  </si>
  <si>
    <t>139311</t>
  </si>
  <si>
    <t xml:space="preserve">Savannah State College </t>
  </si>
  <si>
    <t>140960</t>
  </si>
  <si>
    <t xml:space="preserve">Abraham Baldwin Agricultural College </t>
  </si>
  <si>
    <t>138558</t>
  </si>
  <si>
    <t>Atlanta Metropolitan College</t>
  </si>
  <si>
    <t>138901</t>
  </si>
  <si>
    <t xml:space="preserve">Bainbridge College </t>
  </si>
  <si>
    <t>139010</t>
  </si>
  <si>
    <t xml:space="preserve">Brunswick College </t>
  </si>
  <si>
    <t>139250</t>
  </si>
  <si>
    <t xml:space="preserve">Dalton College </t>
  </si>
  <si>
    <t>139463</t>
  </si>
  <si>
    <t xml:space="preserve">Darton College </t>
  </si>
  <si>
    <t>138691</t>
  </si>
  <si>
    <t xml:space="preserve">DeKalb College </t>
  </si>
  <si>
    <t>244437</t>
  </si>
  <si>
    <t>East Georgia College</t>
  </si>
  <si>
    <t>139621</t>
  </si>
  <si>
    <t xml:space="preserve">Floyd College </t>
  </si>
  <si>
    <t>139700</t>
  </si>
  <si>
    <t xml:space="preserve">Gainesville College </t>
  </si>
  <si>
    <t>139773</t>
  </si>
  <si>
    <t xml:space="preserve">Gordon College </t>
  </si>
  <si>
    <t>139968</t>
  </si>
  <si>
    <t xml:space="preserve">Macon College </t>
  </si>
  <si>
    <t>140322</t>
  </si>
  <si>
    <t xml:space="preserve">Middle Georgia College </t>
  </si>
  <si>
    <t>140483</t>
  </si>
  <si>
    <t xml:space="preserve">South Georgia College </t>
  </si>
  <si>
    <t>140997</t>
  </si>
  <si>
    <t xml:space="preserve">Waycross College </t>
  </si>
  <si>
    <t>141307</t>
  </si>
  <si>
    <t>Albany Technical Institute</t>
  </si>
  <si>
    <t>138682</t>
  </si>
  <si>
    <t>Altamaha Technical Institute</t>
  </si>
  <si>
    <t>366447</t>
  </si>
  <si>
    <t>Athens Area Technical Institute</t>
  </si>
  <si>
    <t>246813</t>
  </si>
  <si>
    <t>Atlanta Area Technical School</t>
  </si>
  <si>
    <t>138840</t>
  </si>
  <si>
    <t>Augusta Technical Institute</t>
  </si>
  <si>
    <t>138956</t>
  </si>
  <si>
    <t>Ben Hill-Irwin Technical Institute</t>
  </si>
  <si>
    <t>139126</t>
  </si>
  <si>
    <t>Carroll Technical Institute</t>
  </si>
  <si>
    <t>139278</t>
  </si>
  <si>
    <t>Chattahoochee Technical Institute</t>
  </si>
  <si>
    <t>140331</t>
  </si>
  <si>
    <t>Columbus Technical Institute</t>
  </si>
  <si>
    <t>139357</t>
  </si>
  <si>
    <t>Coosa Valley Technical Institute</t>
  </si>
  <si>
    <t>139384</t>
  </si>
  <si>
    <t>Dalton School of Health Occupations</t>
  </si>
  <si>
    <t>139472</t>
  </si>
  <si>
    <t>DeKalb Technical Institute</t>
  </si>
  <si>
    <t>244446</t>
  </si>
  <si>
    <t>Flint River Technical Institute</t>
  </si>
  <si>
    <t>248794</t>
  </si>
  <si>
    <t>Griffin Technical Institute</t>
  </si>
  <si>
    <t>139986</t>
  </si>
  <si>
    <t>Gwinnett Technical Institute</t>
  </si>
  <si>
    <t>140012</t>
  </si>
  <si>
    <t>Heart of Georgia Technical Institute</t>
  </si>
  <si>
    <t>140076</t>
  </si>
  <si>
    <t>Lanier Technical Institute</t>
  </si>
  <si>
    <t>140243</t>
  </si>
  <si>
    <t>Macon Technical Institute</t>
  </si>
  <si>
    <t>140304</t>
  </si>
  <si>
    <t>Middle Georgia Technical Institute</t>
  </si>
  <si>
    <t>140085</t>
  </si>
  <si>
    <t>Moultrie Area Technical Institute</t>
  </si>
  <si>
    <t>140599</t>
  </si>
  <si>
    <t>North Georgia Technical Institute</t>
  </si>
  <si>
    <t>140678</t>
  </si>
  <si>
    <t>North Metro Technical Institute</t>
  </si>
  <si>
    <t>366456</t>
  </si>
  <si>
    <t>Ogeechee Technical Institute</t>
  </si>
  <si>
    <t>366465</t>
  </si>
  <si>
    <t>Okefenokee Technical Institute</t>
  </si>
  <si>
    <t>248776</t>
  </si>
  <si>
    <t>Pickens Technical Institute</t>
  </si>
  <si>
    <t>140809</t>
  </si>
  <si>
    <t>Sandersville Technical Institute</t>
  </si>
  <si>
    <t>^n/a</t>
  </si>
  <si>
    <t>Savannah Technical Institute</t>
  </si>
  <si>
    <t>140942</t>
  </si>
  <si>
    <t>South Georgia Technical Institute</t>
  </si>
  <si>
    <t>141006</t>
  </si>
  <si>
    <t>Southeastern Technical Institute</t>
  </si>
  <si>
    <t>368911</t>
  </si>
  <si>
    <t>Swainsboro Technical Institute</t>
  </si>
  <si>
    <t>141121</t>
  </si>
  <si>
    <t>Thomas Technical Institute</t>
  </si>
  <si>
    <t>141158</t>
  </si>
  <si>
    <t>Valdosta Technical Institute</t>
  </si>
  <si>
    <t>141255</t>
  </si>
  <si>
    <t>Walker Technical Institute</t>
  </si>
  <si>
    <t>141273</t>
  </si>
  <si>
    <t>West Georgia Technical Institute</t>
  </si>
  <si>
    <t>141228</t>
  </si>
  <si>
    <t>Medical College of Georgia</t>
  </si>
  <si>
    <t>140401</t>
  </si>
  <si>
    <t>Southern College of Technology</t>
  </si>
  <si>
    <t>141097</t>
  </si>
  <si>
    <t>KY</t>
  </si>
  <si>
    <t>University of Kentucky</t>
  </si>
  <si>
    <t>157085</t>
  </si>
  <si>
    <t>NA</t>
  </si>
  <si>
    <t>University of Louisville</t>
  </si>
  <si>
    <t>157289</t>
  </si>
  <si>
    <t xml:space="preserve">Eastern Kentucky University </t>
  </si>
  <si>
    <t>156620</t>
  </si>
  <si>
    <t xml:space="preserve">Murray State University </t>
  </si>
  <si>
    <t>157401</t>
  </si>
  <si>
    <t xml:space="preserve">Western Kentucky University </t>
  </si>
  <si>
    <t>157951</t>
  </si>
  <si>
    <t xml:space="preserve">Morehead State University </t>
  </si>
  <si>
    <t>157386</t>
  </si>
  <si>
    <t xml:space="preserve">Northern Kentucky University </t>
  </si>
  <si>
    <t>157447</t>
  </si>
  <si>
    <t xml:space="preserve">Kentucky State University </t>
  </si>
  <si>
    <t>157058</t>
  </si>
  <si>
    <t xml:space="preserve">Ashland Community College </t>
  </si>
  <si>
    <t>156231</t>
  </si>
  <si>
    <t xml:space="preserve">Elizabethtown Community College </t>
  </si>
  <si>
    <t>156648</t>
  </si>
  <si>
    <t xml:space="preserve">Hazard Community College </t>
  </si>
  <si>
    <t>156790</t>
  </si>
  <si>
    <t xml:space="preserve">Henderson Community College </t>
  </si>
  <si>
    <t>156851</t>
  </si>
  <si>
    <t xml:space="preserve">Hopkinsville Community College </t>
  </si>
  <si>
    <t>156860</t>
  </si>
  <si>
    <t xml:space="preserve">Jefferson Community College </t>
  </si>
  <si>
    <t>156921</t>
  </si>
  <si>
    <t xml:space="preserve">Lexington Community College </t>
  </si>
  <si>
    <t>157173</t>
  </si>
  <si>
    <t xml:space="preserve">Madisonville Community College </t>
  </si>
  <si>
    <t>157304</t>
  </si>
  <si>
    <t xml:space="preserve">Maysville Community College </t>
  </si>
  <si>
    <t>157331</t>
  </si>
  <si>
    <t xml:space="preserve">Owensboro Community College </t>
  </si>
  <si>
    <t>247940</t>
  </si>
  <si>
    <t xml:space="preserve">Paducah Community College </t>
  </si>
  <si>
    <t>157483</t>
  </si>
  <si>
    <t xml:space="preserve">Prestonburg Community College </t>
  </si>
  <si>
    <t>157553</t>
  </si>
  <si>
    <t xml:space="preserve">Somerset Community College </t>
  </si>
  <si>
    <t>157711</t>
  </si>
  <si>
    <t xml:space="preserve">Southeast Community College </t>
  </si>
  <si>
    <t>157739</t>
  </si>
  <si>
    <t>LA</t>
  </si>
  <si>
    <t>LSU and Agricultural and Mechanical College</t>
  </si>
  <si>
    <t>159391</t>
  </si>
  <si>
    <t>Univ of Southwestern Louisiana</t>
  </si>
  <si>
    <t>160658</t>
  </si>
  <si>
    <t>Univ. of New Orleans**</t>
  </si>
  <si>
    <t>159939</t>
  </si>
  <si>
    <t xml:space="preserve">Louisiana Tech Univ </t>
  </si>
  <si>
    <t>159647</t>
  </si>
  <si>
    <t>McNeese State Univ **</t>
  </si>
  <si>
    <t>159717</t>
  </si>
  <si>
    <t xml:space="preserve">Northeast Louisiana Univ </t>
  </si>
  <si>
    <t>159993</t>
  </si>
  <si>
    <t xml:space="preserve">Southern Univ and A&amp;M College at Baton Rouge </t>
  </si>
  <si>
    <t>160621</t>
  </si>
  <si>
    <t>Grambling State Univ</t>
  </si>
  <si>
    <t>159009</t>
  </si>
  <si>
    <t>Northwestern State Univ</t>
  </si>
  <si>
    <t>160038</t>
  </si>
  <si>
    <t xml:space="preserve">Southeastern Louisiana Univ </t>
  </si>
  <si>
    <t>160612</t>
  </si>
  <si>
    <t>LSU in Shreveport</t>
  </si>
  <si>
    <t>159416</t>
  </si>
  <si>
    <t xml:space="preserve">Nicholls State Univ </t>
  </si>
  <si>
    <t>159966</t>
  </si>
  <si>
    <t>Southern Univ at New Orleans</t>
  </si>
  <si>
    <t>160360</t>
  </si>
  <si>
    <t>Bossier Parish Community College</t>
  </si>
  <si>
    <t>158431</t>
  </si>
  <si>
    <t xml:space="preserve">Delgado Community College </t>
  </si>
  <si>
    <t>158662</t>
  </si>
  <si>
    <t>LSU at Alexandria</t>
  </si>
  <si>
    <t>159382</t>
  </si>
  <si>
    <t>LSU at Eunice</t>
  </si>
  <si>
    <t>159407</t>
  </si>
  <si>
    <t>Nunez Community College</t>
  </si>
  <si>
    <t>158884</t>
  </si>
  <si>
    <t>Southern Univ in Shreveport</t>
  </si>
  <si>
    <t>160649</t>
  </si>
  <si>
    <t>Acadian Technical Institute</t>
  </si>
  <si>
    <t>Alexandria Regional Technical Institute</t>
  </si>
  <si>
    <t>158088</t>
  </si>
  <si>
    <t>Ascension Parish Technical Institute</t>
  </si>
  <si>
    <t>158219</t>
  </si>
  <si>
    <t>Avoyelles Technical Institute</t>
  </si>
  <si>
    <t>158237</t>
  </si>
  <si>
    <t>Bastrop Technical Institute</t>
  </si>
  <si>
    <t>158307</t>
  </si>
  <si>
    <t>Baton Rouge Vocational-Technical Institute</t>
  </si>
  <si>
    <t>158352</t>
  </si>
  <si>
    <t>Claiborne Technical Institute</t>
  </si>
  <si>
    <t>158529</t>
  </si>
  <si>
    <t>Concordia Technical Institute</t>
  </si>
  <si>
    <t>158583</t>
  </si>
  <si>
    <t>C.B. Coreil Technical Institute</t>
  </si>
  <si>
    <t>Delta-Ouachita Regional-Technical Institute</t>
  </si>
  <si>
    <t>158769</t>
  </si>
  <si>
    <t>Evangeline Technical Institute</t>
  </si>
  <si>
    <t>158893</t>
  </si>
  <si>
    <t>Florida Parishes Technical Institute</t>
  </si>
  <si>
    <t>158936</t>
  </si>
  <si>
    <t>Folkes Technical Institute</t>
  </si>
  <si>
    <t>158945</t>
  </si>
  <si>
    <t>Gulf Area Technical Institute</t>
  </si>
  <si>
    <t>159018</t>
  </si>
  <si>
    <t>Huey P. Long Memorial Technical Institute</t>
  </si>
  <si>
    <t>159090</t>
  </si>
  <si>
    <t>Jefferson Parish Technical Institute</t>
  </si>
  <si>
    <t>159258</t>
  </si>
  <si>
    <t>Jumonville Memorial Technical Institute</t>
  </si>
  <si>
    <t>160214</t>
  </si>
  <si>
    <t>Lafayette Regional Technical Institute</t>
  </si>
  <si>
    <t>159443</t>
  </si>
  <si>
    <t>Lamar Salter Vocational-Technical Institute</t>
  </si>
  <si>
    <t>160843</t>
  </si>
  <si>
    <t>Mansfield Branch Technical Institute</t>
  </si>
  <si>
    <t>159692</t>
  </si>
  <si>
    <t>Nachitoches Technical Institute</t>
  </si>
  <si>
    <t>159823</t>
  </si>
  <si>
    <t>New Orleans Regional Technical Institute</t>
  </si>
  <si>
    <t>159911</t>
  </si>
  <si>
    <t>North Central Technical Institute</t>
  </si>
  <si>
    <t>159984</t>
  </si>
  <si>
    <t>Northeast Louisiana Technical Institute</t>
  </si>
  <si>
    <t>160001</t>
  </si>
  <si>
    <t>Northwest Louisiana Technical Institute</t>
  </si>
  <si>
    <t>160010</t>
  </si>
  <si>
    <t>Oakdale Branch Technical Institute</t>
  </si>
  <si>
    <t>160047</t>
  </si>
  <si>
    <t>Port Sulphur Branch Technical Institute</t>
  </si>
  <si>
    <t>160205</t>
  </si>
  <si>
    <t>River Parishes Technical Institute</t>
  </si>
  <si>
    <t>160311</t>
  </si>
  <si>
    <t>Ruston Technical Institute</t>
  </si>
  <si>
    <t>160366</t>
  </si>
  <si>
    <t>Sabine Valley Technical Institute</t>
  </si>
  <si>
    <t>160384</t>
  </si>
  <si>
    <t>Shreveport-Bossier Regional Technical Institute</t>
  </si>
  <si>
    <t>160427</t>
  </si>
  <si>
    <t>Sidney N. Collier Memorial Technical Institute</t>
  </si>
  <si>
    <t>160436</t>
  </si>
  <si>
    <t>Slidell Technical Institute</t>
  </si>
  <si>
    <t>160454</t>
  </si>
  <si>
    <t>South Louisiana Regional Technical Institute</t>
  </si>
  <si>
    <t>160481</t>
  </si>
  <si>
    <t>Sowela Regional Technical Institute</t>
  </si>
  <si>
    <t>160579</t>
  </si>
  <si>
    <t>Sullivan Technical Institute</t>
  </si>
  <si>
    <t>160667</t>
  </si>
  <si>
    <t>Tallulah Technical Institute</t>
  </si>
  <si>
    <t>160685</t>
  </si>
  <si>
    <t>Teche Area Technical Institute</t>
  </si>
  <si>
    <t>160694</t>
  </si>
  <si>
    <t>Thibodaux Area Technical Institute</t>
  </si>
  <si>
    <t>160719</t>
  </si>
  <si>
    <t>T.H. Harris Technical Institute</t>
  </si>
  <si>
    <t>160676</t>
  </si>
  <si>
    <t>West Jefferson Technical Institute</t>
  </si>
  <si>
    <t>159267</t>
  </si>
  <si>
    <t>Westside Technical Institute</t>
  </si>
  <si>
    <t>160870</t>
  </si>
  <si>
    <t>Young Memorial Technical Institute</t>
  </si>
  <si>
    <t>160913</t>
  </si>
  <si>
    <t>LSU Law Center</t>
  </si>
  <si>
    <t>LSU Medical Center</t>
  </si>
  <si>
    <t>159373</t>
  </si>
  <si>
    <t>MD</t>
  </si>
  <si>
    <t>University of Maryland College Park</t>
  </si>
  <si>
    <t>163286</t>
  </si>
  <si>
    <t>University of Maryland Baltimore County **</t>
  </si>
  <si>
    <t>163268</t>
  </si>
  <si>
    <t xml:space="preserve">Bowie State University </t>
  </si>
  <si>
    <t>162007</t>
  </si>
  <si>
    <t xml:space="preserve">Frostburg State University </t>
  </si>
  <si>
    <t>162584</t>
  </si>
  <si>
    <t>Morgan State University</t>
  </si>
  <si>
    <t>163453</t>
  </si>
  <si>
    <t xml:space="preserve">Salisbury State University </t>
  </si>
  <si>
    <t>163851</t>
  </si>
  <si>
    <t xml:space="preserve">Towson State University  </t>
  </si>
  <si>
    <t>164076</t>
  </si>
  <si>
    <t>University of Baltimore</t>
  </si>
  <si>
    <t>161873</t>
  </si>
  <si>
    <t>Coppin State College</t>
  </si>
  <si>
    <t>162283</t>
  </si>
  <si>
    <t>University of Maryland Eastern Shore **</t>
  </si>
  <si>
    <t>163338</t>
  </si>
  <si>
    <t>Saint Mary's College of Maryland</t>
  </si>
  <si>
    <t>163912</t>
  </si>
  <si>
    <t xml:space="preserve">Allegany Community College </t>
  </si>
  <si>
    <t>161688</t>
  </si>
  <si>
    <t xml:space="preserve">Anne Arundel Community College </t>
  </si>
  <si>
    <t>161767</t>
  </si>
  <si>
    <t>Baltimore City Community College</t>
  </si>
  <si>
    <t>161864</t>
  </si>
  <si>
    <t>Carroll Community College</t>
  </si>
  <si>
    <t>405872</t>
  </si>
  <si>
    <t xml:space="preserve">Catonsville Community College </t>
  </si>
  <si>
    <t>162098</t>
  </si>
  <si>
    <t xml:space="preserve">Cecil Community College </t>
  </si>
  <si>
    <t>162104</t>
  </si>
  <si>
    <t xml:space="preserve">Charles County Community College </t>
  </si>
  <si>
    <t>162122</t>
  </si>
  <si>
    <t xml:space="preserve">Chesapeake College </t>
  </si>
  <si>
    <t>162168</t>
  </si>
  <si>
    <t xml:space="preserve">Dundalk Community College </t>
  </si>
  <si>
    <t>162399</t>
  </si>
  <si>
    <t xml:space="preserve">Essex Community College </t>
  </si>
  <si>
    <t>162478</t>
  </si>
  <si>
    <t xml:space="preserve">Frederick Community College </t>
  </si>
  <si>
    <t>162557</t>
  </si>
  <si>
    <t xml:space="preserve">Garrett Community College </t>
  </si>
  <si>
    <t>162609</t>
  </si>
  <si>
    <t xml:space="preserve">Hagerstown Junior College </t>
  </si>
  <si>
    <t>162690</t>
  </si>
  <si>
    <t xml:space="preserve">Harford Community College </t>
  </si>
  <si>
    <t>162706</t>
  </si>
  <si>
    <t xml:space="preserve">Howard Community College </t>
  </si>
  <si>
    <t>162799</t>
  </si>
  <si>
    <t>Montgomery College Germantown Campus</t>
  </si>
  <si>
    <t>163444</t>
  </si>
  <si>
    <t>Montgomery College Rockville Campus</t>
  </si>
  <si>
    <t>163426</t>
  </si>
  <si>
    <t>Montgomery College Takoma Park Campus</t>
  </si>
  <si>
    <t>163435</t>
  </si>
  <si>
    <t xml:space="preserve">Prince George's Community College </t>
  </si>
  <si>
    <t>163657</t>
  </si>
  <si>
    <t xml:space="preserve">Wor-Wic Community College </t>
  </si>
  <si>
    <t>164313</t>
  </si>
  <si>
    <t xml:space="preserve">University of Maryland at Baltimore </t>
  </si>
  <si>
    <t>163259</t>
  </si>
  <si>
    <t>University of Maryland University College</t>
  </si>
  <si>
    <t>163204</t>
  </si>
  <si>
    <t>MS</t>
  </si>
  <si>
    <t>Mississippi State University</t>
  </si>
  <si>
    <t>176080</t>
  </si>
  <si>
    <t>University of Mississippi</t>
  </si>
  <si>
    <t>176017</t>
  </si>
  <si>
    <t>University of Southern Mississippi</t>
  </si>
  <si>
    <t>176372</t>
  </si>
  <si>
    <t xml:space="preserve">Jackson State University </t>
  </si>
  <si>
    <t>175856</t>
  </si>
  <si>
    <t xml:space="preserve">Alcorn State University </t>
  </si>
  <si>
    <t>175342</t>
  </si>
  <si>
    <t xml:space="preserve">Delta State University </t>
  </si>
  <si>
    <t>175616</t>
  </si>
  <si>
    <t>Mississippi University for Women</t>
  </si>
  <si>
    <t>176035</t>
  </si>
  <si>
    <t>Mississippi Valley State University</t>
  </si>
  <si>
    <t>176044</t>
  </si>
  <si>
    <t xml:space="preserve">Coahoma Community College </t>
  </si>
  <si>
    <t>175519</t>
  </si>
  <si>
    <t xml:space="preserve">Copiah-Lincoln Community College </t>
  </si>
  <si>
    <t>175573</t>
  </si>
  <si>
    <t xml:space="preserve">East Central Community College </t>
  </si>
  <si>
    <t>175643</t>
  </si>
  <si>
    <t xml:space="preserve">East Mississippi Community College </t>
  </si>
  <si>
    <t>175652</t>
  </si>
  <si>
    <t xml:space="preserve">Hinds Community College </t>
  </si>
  <si>
    <t>175786</t>
  </si>
  <si>
    <t xml:space="preserve">Holmes Community College </t>
  </si>
  <si>
    <t>175810</t>
  </si>
  <si>
    <t xml:space="preserve">Itawamba Community College </t>
  </si>
  <si>
    <t>175829</t>
  </si>
  <si>
    <t xml:space="preserve">Jones County Junior College </t>
  </si>
  <si>
    <t>175883</t>
  </si>
  <si>
    <t xml:space="preserve">Meridian Community College </t>
  </si>
  <si>
    <t>175935</t>
  </si>
  <si>
    <t xml:space="preserve">Mississippi Delta Community College </t>
  </si>
  <si>
    <t>176008</t>
  </si>
  <si>
    <t xml:space="preserve">Mississippi Gulf Coast Community College </t>
  </si>
  <si>
    <t>176071</t>
  </si>
  <si>
    <t xml:space="preserve">Northeast Mississippi Community College </t>
  </si>
  <si>
    <t>176169</t>
  </si>
  <si>
    <t xml:space="preserve">Northwest Mississippi Community College </t>
  </si>
  <si>
    <t>176178</t>
  </si>
  <si>
    <t xml:space="preserve">Pearl River Community College </t>
  </si>
  <si>
    <t>176239</t>
  </si>
  <si>
    <t xml:space="preserve">Southwest Mississippi Community College  </t>
  </si>
  <si>
    <t>176354</t>
  </si>
  <si>
    <t>University of Mississippi Medical Center</t>
  </si>
  <si>
    <t>176026</t>
  </si>
  <si>
    <t>NC</t>
  </si>
  <si>
    <t xml:space="preserve">North Carolina State University </t>
  </si>
  <si>
    <t>199193</t>
  </si>
  <si>
    <t xml:space="preserve">University of North Carolina at Chapel Hill </t>
  </si>
  <si>
    <t>199120</t>
  </si>
  <si>
    <t>University of North Carolina at Greensboro</t>
  </si>
  <si>
    <t>199148</t>
  </si>
  <si>
    <t xml:space="preserve">Appalachian State University </t>
  </si>
  <si>
    <t>197869</t>
  </si>
  <si>
    <t xml:space="preserve">East Carolina University </t>
  </si>
  <si>
    <t>198464</t>
  </si>
  <si>
    <t>North Carolina Agricultural &amp; Technical State University</t>
  </si>
  <si>
    <t>199102</t>
  </si>
  <si>
    <t xml:space="preserve">North Carolina Central University </t>
  </si>
  <si>
    <t>199157</t>
  </si>
  <si>
    <t>University of North Carolina at Charlotte</t>
  </si>
  <si>
    <t>199139</t>
  </si>
  <si>
    <t xml:space="preserve">Western Carolina University </t>
  </si>
  <si>
    <t>200004</t>
  </si>
  <si>
    <t>University of North Carolina at Wilmington</t>
  </si>
  <si>
    <t>199218</t>
  </si>
  <si>
    <t xml:space="preserve">Fayetteville State University </t>
  </si>
  <si>
    <t>198543</t>
  </si>
  <si>
    <t xml:space="preserve">Pembroke State University </t>
  </si>
  <si>
    <t>199281</t>
  </si>
  <si>
    <t xml:space="preserve">Elizabeth City State University </t>
  </si>
  <si>
    <t>198507</t>
  </si>
  <si>
    <t>University of North Carolina at Asheville</t>
  </si>
  <si>
    <t>199111</t>
  </si>
  <si>
    <t xml:space="preserve">Winston-Salem State University </t>
  </si>
  <si>
    <t>199999</t>
  </si>
  <si>
    <t>Alamance Community College</t>
  </si>
  <si>
    <t>199786</t>
  </si>
  <si>
    <t>Anson Community College</t>
  </si>
  <si>
    <t>197850</t>
  </si>
  <si>
    <t>Asheville-Buncombe Technical Community College</t>
  </si>
  <si>
    <t>197887</t>
  </si>
  <si>
    <t xml:space="preserve">Beaufort County Community College </t>
  </si>
  <si>
    <t>197996</t>
  </si>
  <si>
    <t>Bladen Community College</t>
  </si>
  <si>
    <t>198011</t>
  </si>
  <si>
    <t>Blue Ridge Community College</t>
  </si>
  <si>
    <t>198039</t>
  </si>
  <si>
    <t>Brunswick Community College</t>
  </si>
  <si>
    <t>198084</t>
  </si>
  <si>
    <t>Caldwell Community College  &amp; Technical Institute</t>
  </si>
  <si>
    <t>198118</t>
  </si>
  <si>
    <t>Cape Fear Community College</t>
  </si>
  <si>
    <t>198154</t>
  </si>
  <si>
    <t>Carteret Community College</t>
  </si>
  <si>
    <t>198206</t>
  </si>
  <si>
    <t>Catawba Valley Community College</t>
  </si>
  <si>
    <t>198233</t>
  </si>
  <si>
    <t>Central Carolina Commuity College</t>
  </si>
  <si>
    <t>198251</t>
  </si>
  <si>
    <t xml:space="preserve">Central Piedmont Community College </t>
  </si>
  <si>
    <t>198260</t>
  </si>
  <si>
    <t>Cleveland Community College</t>
  </si>
  <si>
    <t>198321</t>
  </si>
  <si>
    <t xml:space="preserve">Coastal Carolina Community College </t>
  </si>
  <si>
    <t>198330</t>
  </si>
  <si>
    <t>College of the Albemarle</t>
  </si>
  <si>
    <t>197814</t>
  </si>
  <si>
    <t xml:space="preserve">Craven Community College </t>
  </si>
  <si>
    <t>198367</t>
  </si>
  <si>
    <t xml:space="preserve">Davidson County Community College </t>
  </si>
  <si>
    <t>198376</t>
  </si>
  <si>
    <t>Durham Technical Community College</t>
  </si>
  <si>
    <t>198455</t>
  </si>
  <si>
    <t>Edgecombe Community College</t>
  </si>
  <si>
    <t>198491</t>
  </si>
  <si>
    <t>Fayetteville Technical Community College</t>
  </si>
  <si>
    <t>198534</t>
  </si>
  <si>
    <t>Forsyth Technical Community College</t>
  </si>
  <si>
    <t>198552</t>
  </si>
  <si>
    <t xml:space="preserve">Gaston College </t>
  </si>
  <si>
    <t>198570</t>
  </si>
  <si>
    <t>Guilford Technical Community College</t>
  </si>
  <si>
    <t>198622</t>
  </si>
  <si>
    <t xml:space="preserve">Halifax Community College </t>
  </si>
  <si>
    <t>198640</t>
  </si>
  <si>
    <t>Haywood Community College</t>
  </si>
  <si>
    <t>198668</t>
  </si>
  <si>
    <t xml:space="preserve">Isothermal Community College </t>
  </si>
  <si>
    <t>198729</t>
  </si>
  <si>
    <t>James Sprunt Community College</t>
  </si>
  <si>
    <t>198710</t>
  </si>
  <si>
    <t>Johnston Community College</t>
  </si>
  <si>
    <t>198774</t>
  </si>
  <si>
    <t xml:space="preserve">Lenoir Community College </t>
  </si>
  <si>
    <t>198817</t>
  </si>
  <si>
    <t xml:space="preserve">Martin Community College </t>
  </si>
  <si>
    <t>198905</t>
  </si>
  <si>
    <t>Mayland Community College</t>
  </si>
  <si>
    <t>198914</t>
  </si>
  <si>
    <t>McDowell Technical Community College</t>
  </si>
  <si>
    <t>198923</t>
  </si>
  <si>
    <t xml:space="preserve">Mitchell Community College </t>
  </si>
  <si>
    <t>198987</t>
  </si>
  <si>
    <t>Montgomery Community College</t>
  </si>
  <si>
    <t>199023</t>
  </si>
  <si>
    <t>Nash Community College</t>
  </si>
  <si>
    <t>199087</t>
  </si>
  <si>
    <t>Pamlico Community College</t>
  </si>
  <si>
    <t>199263</t>
  </si>
  <si>
    <t>Piedmont Community College</t>
  </si>
  <si>
    <t>199324</t>
  </si>
  <si>
    <t>Pitt Community College</t>
  </si>
  <si>
    <t>199333</t>
  </si>
  <si>
    <t>Randolph Community College</t>
  </si>
  <si>
    <t>199421</t>
  </si>
  <si>
    <t>Richmond Community College</t>
  </si>
  <si>
    <t>199449</t>
  </si>
  <si>
    <t>Roanoke-Chowan Community College</t>
  </si>
  <si>
    <t>199467</t>
  </si>
  <si>
    <t>Robeson Community College</t>
  </si>
  <si>
    <t>199476</t>
  </si>
  <si>
    <t xml:space="preserve">Rockingham Community College </t>
  </si>
  <si>
    <t>199485</t>
  </si>
  <si>
    <t>Rowan-Cabarrus Community College</t>
  </si>
  <si>
    <t>199494</t>
  </si>
  <si>
    <t>Sampson Community College</t>
  </si>
  <si>
    <t>199625</t>
  </si>
  <si>
    <t xml:space="preserve">Sandhills Community College </t>
  </si>
  <si>
    <t>199634</t>
  </si>
  <si>
    <t xml:space="preserve">Southeastern Community College </t>
  </si>
  <si>
    <t>199722</t>
  </si>
  <si>
    <t xml:space="preserve">Southwestern Community College </t>
  </si>
  <si>
    <t>199731</t>
  </si>
  <si>
    <t>Stanly Community College</t>
  </si>
  <si>
    <t>199740</t>
  </si>
  <si>
    <t xml:space="preserve">Surry Community College </t>
  </si>
  <si>
    <t>199768</t>
  </si>
  <si>
    <t xml:space="preserve">Tri-County Community College </t>
  </si>
  <si>
    <t>199795</t>
  </si>
  <si>
    <t xml:space="preserve">Vance-Granville Community College </t>
  </si>
  <si>
    <t>199838</t>
  </si>
  <si>
    <t>Wake Technical Community College</t>
  </si>
  <si>
    <t>199856</t>
  </si>
  <si>
    <t>Wayne Community College</t>
  </si>
  <si>
    <t>199892</t>
  </si>
  <si>
    <t xml:space="preserve">Western Piedmont Community College </t>
  </si>
  <si>
    <t>199908</t>
  </si>
  <si>
    <t xml:space="preserve">Wilkes Community College </t>
  </si>
  <si>
    <t>199926</t>
  </si>
  <si>
    <t>Wilson Technical Community College</t>
  </si>
  <si>
    <t>199953</t>
  </si>
  <si>
    <t>NC School of the Arts</t>
  </si>
  <si>
    <t>199184</t>
  </si>
  <si>
    <t>OK</t>
  </si>
  <si>
    <t>Oklahoma State University Main Campus</t>
  </si>
  <si>
    <t>207388</t>
  </si>
  <si>
    <t>University of Oklahoma Norman Campus</t>
  </si>
  <si>
    <t>207500</t>
  </si>
  <si>
    <t>University of Central Oklahoma</t>
  </si>
  <si>
    <t>206941</t>
  </si>
  <si>
    <t>Northeastern State University</t>
  </si>
  <si>
    <t>207263</t>
  </si>
  <si>
    <t xml:space="preserve">Southwestern Oklahoma State University </t>
  </si>
  <si>
    <t>207865</t>
  </si>
  <si>
    <t>Cameron University  **</t>
  </si>
  <si>
    <t>206914</t>
  </si>
  <si>
    <t xml:space="preserve">East Central University </t>
  </si>
  <si>
    <t>207041</t>
  </si>
  <si>
    <t xml:space="preserve">Northwestern State University </t>
  </si>
  <si>
    <t>207306</t>
  </si>
  <si>
    <t xml:space="preserve">Southeastern Oklahoma State University </t>
  </si>
  <si>
    <t>207847</t>
  </si>
  <si>
    <t>Langston University</t>
  </si>
  <si>
    <t>207209</t>
  </si>
  <si>
    <t xml:space="preserve">Oklahoma Panhandle State University </t>
  </si>
  <si>
    <t>207351</t>
  </si>
  <si>
    <t>University of Science and Arts of Oklahoma</t>
  </si>
  <si>
    <t>207722</t>
  </si>
  <si>
    <t>Carl Albert State College</t>
  </si>
  <si>
    <t>206923</t>
  </si>
  <si>
    <t xml:space="preserve">Connors State College </t>
  </si>
  <si>
    <t>206996</t>
  </si>
  <si>
    <t xml:space="preserve">Eastern Oklahoma State College </t>
  </si>
  <si>
    <t>207050</t>
  </si>
  <si>
    <t xml:space="preserve">Murray State College </t>
  </si>
  <si>
    <t>207236</t>
  </si>
  <si>
    <t xml:space="preserve">Northeastern Oklahoma Agricultural &amp; Mechanical College </t>
  </si>
  <si>
    <t>207290</t>
  </si>
  <si>
    <t xml:space="preserve">Northern Oklahoma College </t>
  </si>
  <si>
    <t>207281</t>
  </si>
  <si>
    <t xml:space="preserve">Oklahoma City Community College </t>
  </si>
  <si>
    <t>207449</t>
  </si>
  <si>
    <t xml:space="preserve">Oklahoma State University-Oklahoma City </t>
  </si>
  <si>
    <t>207397</t>
  </si>
  <si>
    <t xml:space="preserve">Oklahoma State University-Okmulgee </t>
  </si>
  <si>
    <t>207564</t>
  </si>
  <si>
    <t>Redlands Community College</t>
  </si>
  <si>
    <t>207069</t>
  </si>
  <si>
    <t xml:space="preserve">Rogers State College </t>
  </si>
  <si>
    <t>207661</t>
  </si>
  <si>
    <t xml:space="preserve">Rose State College </t>
  </si>
  <si>
    <t>207670</t>
  </si>
  <si>
    <t xml:space="preserve">Seminole Junior College </t>
  </si>
  <si>
    <t>207740</t>
  </si>
  <si>
    <t xml:space="preserve">Tulsa Junior College </t>
  </si>
  <si>
    <t>207935</t>
  </si>
  <si>
    <t xml:space="preserve">Western Oklahoma State College </t>
  </si>
  <si>
    <t>207035</t>
  </si>
  <si>
    <t>Oklahoma College of Osteopathic Medicine and Surgery</t>
  </si>
  <si>
    <t>207315</t>
  </si>
  <si>
    <t>Oklahoma State University-Veterinary Medicine</t>
  </si>
  <si>
    <t>University of Oklahoma Health Sciences Center</t>
  </si>
  <si>
    <t>207342</t>
  </si>
  <si>
    <t>University of Oklahoma-Law Center</t>
  </si>
  <si>
    <t>SC</t>
  </si>
  <si>
    <t>University of South Carolina-Columbia</t>
  </si>
  <si>
    <t>218663</t>
  </si>
  <si>
    <t>Clemson University</t>
  </si>
  <si>
    <t>217882</t>
  </si>
  <si>
    <t xml:space="preserve">Winthrop University </t>
  </si>
  <si>
    <t>218964</t>
  </si>
  <si>
    <t>College of Charleston **</t>
  </si>
  <si>
    <t>217819</t>
  </si>
  <si>
    <t xml:space="preserve">Francis Marion University </t>
  </si>
  <si>
    <t>218061</t>
  </si>
  <si>
    <t xml:space="preserve">South Carolina State University </t>
  </si>
  <si>
    <t>218733</t>
  </si>
  <si>
    <t>The Citadel, the Military College of South Carolina</t>
  </si>
  <si>
    <t>217864</t>
  </si>
  <si>
    <t>Coastal Carolina University</t>
  </si>
  <si>
    <t>218229</t>
  </si>
  <si>
    <t xml:space="preserve">Lander University </t>
  </si>
  <si>
    <t>218645</t>
  </si>
  <si>
    <t>University of South Carolina-Aiken</t>
  </si>
  <si>
    <t>218724</t>
  </si>
  <si>
    <t>University of South Carolina-Spartanburg</t>
  </si>
  <si>
    <t>218742</t>
  </si>
  <si>
    <t xml:space="preserve">Aiken Technical College </t>
  </si>
  <si>
    <t>217615</t>
  </si>
  <si>
    <t xml:space="preserve">Central Carolina Technical College </t>
  </si>
  <si>
    <t>218858</t>
  </si>
  <si>
    <t xml:space="preserve">Chesterfield-Marlboro Technical College </t>
  </si>
  <si>
    <t>217837</t>
  </si>
  <si>
    <t xml:space="preserve">Denmark Technical College </t>
  </si>
  <si>
    <t>217989</t>
  </si>
  <si>
    <t xml:space="preserve">Florence-Darlington Technical College </t>
  </si>
  <si>
    <t>218025</t>
  </si>
  <si>
    <t xml:space="preserve">Greenville Technical College </t>
  </si>
  <si>
    <t>218113</t>
  </si>
  <si>
    <t xml:space="preserve">Horry-Georgetown Technical College </t>
  </si>
  <si>
    <t>218140</t>
  </si>
  <si>
    <t xml:space="preserve">Midlands Technical College </t>
  </si>
  <si>
    <t>218353</t>
  </si>
  <si>
    <t xml:space="preserve">Orangeburg-Calhoun Technical College </t>
  </si>
  <si>
    <t>218487</t>
  </si>
  <si>
    <t xml:space="preserve">Piedmont Technical College </t>
  </si>
  <si>
    <t>218520</t>
  </si>
  <si>
    <t xml:space="preserve">Spartanburg Technical College </t>
  </si>
  <si>
    <t>218830</t>
  </si>
  <si>
    <t>Technical College of the Low Country</t>
  </si>
  <si>
    <t>217712</t>
  </si>
  <si>
    <t xml:space="preserve">Tri-County Technical College </t>
  </si>
  <si>
    <t>218885</t>
  </si>
  <si>
    <t xml:space="preserve">Trident Technical College </t>
  </si>
  <si>
    <t>218894</t>
  </si>
  <si>
    <t>University of South Carolina-Beaufort</t>
  </si>
  <si>
    <t>218654</t>
  </si>
  <si>
    <t>University of South Carolina-Lancaster</t>
  </si>
  <si>
    <t>218672</t>
  </si>
  <si>
    <t>University of South Carolina-Salkehatchie</t>
  </si>
  <si>
    <t>218681</t>
  </si>
  <si>
    <t>University of South Carolina-Sumter</t>
  </si>
  <si>
    <t>218690</t>
  </si>
  <si>
    <t>University of South Carolina-Union</t>
  </si>
  <si>
    <t>218706</t>
  </si>
  <si>
    <t xml:space="preserve">Willamsburg Technical College </t>
  </si>
  <si>
    <t>218955</t>
  </si>
  <si>
    <t xml:space="preserve">York Technical College </t>
  </si>
  <si>
    <t>218991</t>
  </si>
  <si>
    <t>Medical University of South Carolina</t>
  </si>
  <si>
    <t>218335</t>
  </si>
  <si>
    <t>TN</t>
  </si>
  <si>
    <t>University of Tennessee, Knoxville</t>
  </si>
  <si>
    <t>221759</t>
  </si>
  <si>
    <t>University of Memphis</t>
  </si>
  <si>
    <t>220862</t>
  </si>
  <si>
    <t xml:space="preserve">East Tennessee State University </t>
  </si>
  <si>
    <t>220075</t>
  </si>
  <si>
    <t xml:space="preserve">Middle Tennessee State University </t>
  </si>
  <si>
    <t>220978</t>
  </si>
  <si>
    <t xml:space="preserve">Tennessee State University </t>
  </si>
  <si>
    <t>221838</t>
  </si>
  <si>
    <t xml:space="preserve">Austin Peay State University </t>
  </si>
  <si>
    <t>219602</t>
  </si>
  <si>
    <t xml:space="preserve">Tennessee Technological University </t>
  </si>
  <si>
    <t>221847</t>
  </si>
  <si>
    <t>University of Tennessee at Chattanooga</t>
  </si>
  <si>
    <t>221740</t>
  </si>
  <si>
    <t>University of Tennessee at Martin</t>
  </si>
  <si>
    <t>221768</t>
  </si>
  <si>
    <t>Chattanooga State Technical Community College</t>
  </si>
  <si>
    <t>219824</t>
  </si>
  <si>
    <t>Cleveland State Community College</t>
  </si>
  <si>
    <t>219879</t>
  </si>
  <si>
    <t>Columbia State Community College</t>
  </si>
  <si>
    <t>219888</t>
  </si>
  <si>
    <t>Dyersburg State Community College</t>
  </si>
  <si>
    <t>220057</t>
  </si>
  <si>
    <t>Jackson State Community College</t>
  </si>
  <si>
    <t>220400</t>
  </si>
  <si>
    <t>Motlow State Community College</t>
  </si>
  <si>
    <t>221096</t>
  </si>
  <si>
    <t>Nashville State Technical Institute</t>
  </si>
  <si>
    <t>221184</t>
  </si>
  <si>
    <t>Northeast State Technical Community College</t>
  </si>
  <si>
    <t>221908</t>
  </si>
  <si>
    <t>Pellissippi State Technical Community College</t>
  </si>
  <si>
    <t>221642</t>
  </si>
  <si>
    <t>Roane State Community College</t>
  </si>
  <si>
    <t>221397</t>
  </si>
  <si>
    <t>Shelby State Community College</t>
  </si>
  <si>
    <t>221485</t>
  </si>
  <si>
    <t>State Technical Institute at Memphis</t>
  </si>
  <si>
    <t>221652</t>
  </si>
  <si>
    <t>Volunteer State Community College</t>
  </si>
  <si>
    <t>222053</t>
  </si>
  <si>
    <t>Walters State Community College</t>
  </si>
  <si>
    <t>222062</t>
  </si>
  <si>
    <t>TTC at Athens</t>
  </si>
  <si>
    <t>219596</t>
  </si>
  <si>
    <t>TTC at Chattanooga</t>
  </si>
  <si>
    <t>TTC at Covington</t>
  </si>
  <si>
    <t>219921</t>
  </si>
  <si>
    <t>TTC at Crossville</t>
  </si>
  <si>
    <t>221591</t>
  </si>
  <si>
    <t>TTC at Crump (formerly Savannah)</t>
  </si>
  <si>
    <t>^221430</t>
  </si>
  <si>
    <t>TTC at Dickson</t>
  </si>
  <si>
    <t>219994</t>
  </si>
  <si>
    <t>TTC at Elizabethton</t>
  </si>
  <si>
    <t>220127</t>
  </si>
  <si>
    <t>TTC at Harriman</t>
  </si>
  <si>
    <t>220251</t>
  </si>
  <si>
    <t>TTC at Hartsville</t>
  </si>
  <si>
    <t>220279</t>
  </si>
  <si>
    <t>TTC at Holenwald</t>
  </si>
  <si>
    <t>220321</t>
  </si>
  <si>
    <t>TTC at Jacksboro</t>
  </si>
  <si>
    <t>220394</t>
  </si>
  <si>
    <t>TTC at Jackson</t>
  </si>
  <si>
    <t>221616</t>
  </si>
  <si>
    <t>TTC at Knoxville</t>
  </si>
  <si>
    <t>221625</t>
  </si>
  <si>
    <t>TTC at Livingston</t>
  </si>
  <si>
    <t>220640</t>
  </si>
  <si>
    <t>TTC at McKenzie</t>
  </si>
  <si>
    <t>220756</t>
  </si>
  <si>
    <t>TTC at McMinnville</t>
  </si>
  <si>
    <t>221607</t>
  </si>
  <si>
    <t>TTC at Memphis</t>
  </si>
  <si>
    <t>220853</t>
  </si>
  <si>
    <t>TTC at Morristown</t>
  </si>
  <si>
    <t>221050</t>
  </si>
  <si>
    <t>TTC at Murphressboro</t>
  </si>
  <si>
    <t>221102</t>
  </si>
  <si>
    <t>TTC at Nashville</t>
  </si>
  <si>
    <t>248925</t>
  </si>
  <si>
    <t>TTC at Newbern</t>
  </si>
  <si>
    <t>221236</t>
  </si>
  <si>
    <t>TTC at Oneida</t>
  </si>
  <si>
    <t>221582</t>
  </si>
  <si>
    <t>TTC at Paris</t>
  </si>
  <si>
    <t>221281</t>
  </si>
  <si>
    <t>TTC at Pulaski</t>
  </si>
  <si>
    <t>221333</t>
  </si>
  <si>
    <t>TTC at Ripley</t>
  </si>
  <si>
    <t>221388</t>
  </si>
  <si>
    <t>TTC at Shelbyville</t>
  </si>
  <si>
    <t>221494</t>
  </si>
  <si>
    <t>TTC at Whiteville</t>
  </si>
  <si>
    <t>221634</t>
  </si>
  <si>
    <t>University of Tennessee at Memphis</t>
  </si>
  <si>
    <t>221704</t>
  </si>
  <si>
    <t>University of Tennessee -Space Institute</t>
  </si>
  <si>
    <t>University of Tennessee -Veterinary Medicine</t>
  </si>
  <si>
    <t>TX</t>
  </si>
  <si>
    <t xml:space="preserve">Texas A &amp; M Univ </t>
  </si>
  <si>
    <t>228723</t>
  </si>
  <si>
    <t xml:space="preserve">Texas Tech Univ </t>
  </si>
  <si>
    <t>229115</t>
  </si>
  <si>
    <t>Texas Woman's Univ</t>
  </si>
  <si>
    <t>229179</t>
  </si>
  <si>
    <t>Univ of Houston</t>
  </si>
  <si>
    <t>225511</t>
  </si>
  <si>
    <t>Univ of North Texas</t>
  </si>
  <si>
    <t>227216</t>
  </si>
  <si>
    <t>Univ of Texas at Austin</t>
  </si>
  <si>
    <t>228778</t>
  </si>
  <si>
    <t>Univ of Texas at Arlington</t>
  </si>
  <si>
    <t>228769</t>
  </si>
  <si>
    <t>Univ of Texas at Dallas</t>
  </si>
  <si>
    <t>228787</t>
  </si>
  <si>
    <t xml:space="preserve">East Texas State Univ </t>
  </si>
  <si>
    <t>224554</t>
  </si>
  <si>
    <t>Lamar Univ-Beaumont</t>
  </si>
  <si>
    <t>226091</t>
  </si>
  <si>
    <t xml:space="preserve">Prairie View A &amp; M Univ </t>
  </si>
  <si>
    <t>227526</t>
  </si>
  <si>
    <t xml:space="preserve">Sam Houston State Univ </t>
  </si>
  <si>
    <t>227881</t>
  </si>
  <si>
    <t xml:space="preserve">Southwest Texas State Univ </t>
  </si>
  <si>
    <t>228459</t>
  </si>
  <si>
    <t>Stephen F. Austin State Univ</t>
  </si>
  <si>
    <t>228431</t>
  </si>
  <si>
    <t xml:space="preserve">Sul Ross State Univ </t>
  </si>
  <si>
    <t>228501</t>
  </si>
  <si>
    <t>Texas A &amp; M Univ-Corpus Christi **</t>
  </si>
  <si>
    <t>224147</t>
  </si>
  <si>
    <t>Texas A &amp; M Univ-Kingsville</t>
  </si>
  <si>
    <t>228705</t>
  </si>
  <si>
    <t xml:space="preserve">Texas Southern Univ </t>
  </si>
  <si>
    <t>229063</t>
  </si>
  <si>
    <t xml:space="preserve">Univ of Houston-Clear Lake </t>
  </si>
  <si>
    <t>225414</t>
  </si>
  <si>
    <t>Univ of Texas at El Paso</t>
  </si>
  <si>
    <t>228796</t>
  </si>
  <si>
    <t>Univ of Texas at San Antonio</t>
  </si>
  <si>
    <t>229027</t>
  </si>
  <si>
    <t>Univ of Texas at Tyler</t>
  </si>
  <si>
    <t>228802</t>
  </si>
  <si>
    <t>West Texas A &amp; M Univ</t>
  </si>
  <si>
    <t>229814</t>
  </si>
  <si>
    <t xml:space="preserve">Angelo State Univ </t>
  </si>
  <si>
    <t>222831</t>
  </si>
  <si>
    <t xml:space="preserve">Midwestern State Univ  </t>
  </si>
  <si>
    <t>226833</t>
  </si>
  <si>
    <t xml:space="preserve">Tarleton State Univ  </t>
  </si>
  <si>
    <t>228529</t>
  </si>
  <si>
    <t>Texas A &amp; M International Univ</t>
  </si>
  <si>
    <t>226152</t>
  </si>
  <si>
    <t>Univ of Texas of the Permian Basin</t>
  </si>
  <si>
    <t>229018</t>
  </si>
  <si>
    <t>Univ of Texas-Pan American</t>
  </si>
  <si>
    <t>227368</t>
  </si>
  <si>
    <t>East Texas State Univ at Texarkana</t>
  </si>
  <si>
    <t>224545</t>
  </si>
  <si>
    <t xml:space="preserve">Sul Ross State Univ/Uvalde Center </t>
  </si>
  <si>
    <t>Univ of Houston-Victoria</t>
  </si>
  <si>
    <t>225502</t>
  </si>
  <si>
    <t>Univ of Texas at Brownsville</t>
  </si>
  <si>
    <t>227377</t>
  </si>
  <si>
    <t>Texas A &amp; M Univ at Galveston</t>
  </si>
  <si>
    <t>228714</t>
  </si>
  <si>
    <t>Univ of Houston-Downtown</t>
  </si>
  <si>
    <t>225432</t>
  </si>
  <si>
    <t xml:space="preserve">Alvin Community College </t>
  </si>
  <si>
    <t>222567</t>
  </si>
  <si>
    <t xml:space="preserve">Amarillo College </t>
  </si>
  <si>
    <t>222576</t>
  </si>
  <si>
    <t xml:space="preserve">Angelina College </t>
  </si>
  <si>
    <t>222822</t>
  </si>
  <si>
    <t xml:space="preserve">Austin Community College </t>
  </si>
  <si>
    <t>222992</t>
  </si>
  <si>
    <t xml:space="preserve">Bee County College </t>
  </si>
  <si>
    <t>223320</t>
  </si>
  <si>
    <t xml:space="preserve">Blinn College </t>
  </si>
  <si>
    <t>223427</t>
  </si>
  <si>
    <t xml:space="preserve">Brazosport College </t>
  </si>
  <si>
    <t>223506</t>
  </si>
  <si>
    <t>Brookhaven College  (DCCCD)</t>
  </si>
  <si>
    <t>223524</t>
  </si>
  <si>
    <t>Cedar Valley College  (DCCCD)</t>
  </si>
  <si>
    <t>223773</t>
  </si>
  <si>
    <t xml:space="preserve">Central Texas College </t>
  </si>
  <si>
    <t>223816</t>
  </si>
  <si>
    <t xml:space="preserve">Cisco Junior College </t>
  </si>
  <si>
    <t>223898</t>
  </si>
  <si>
    <t xml:space="preserve">Clarendon College </t>
  </si>
  <si>
    <t>223922</t>
  </si>
  <si>
    <t>College of the Mainland</t>
  </si>
  <si>
    <t>226408</t>
  </si>
  <si>
    <t>Collin County Community College</t>
  </si>
  <si>
    <t>247834</t>
  </si>
  <si>
    <t xml:space="preserve">Del Mar College </t>
  </si>
  <si>
    <t>224350</t>
  </si>
  <si>
    <t>Eastfield College  (DCCCD)</t>
  </si>
  <si>
    <t>224572</t>
  </si>
  <si>
    <t>El Centro College  (DCCCD)</t>
  </si>
  <si>
    <t>224615</t>
  </si>
  <si>
    <t xml:space="preserve">El Paso County Community College </t>
  </si>
  <si>
    <t>224642</t>
  </si>
  <si>
    <t xml:space="preserve">Frank Phillips College </t>
  </si>
  <si>
    <t>224891</t>
  </si>
  <si>
    <t xml:space="preserve">Galveston College </t>
  </si>
  <si>
    <t>224961</t>
  </si>
  <si>
    <t xml:space="preserve">Grayson County College </t>
  </si>
  <si>
    <t>225070</t>
  </si>
  <si>
    <t>Hill College</t>
  </si>
  <si>
    <t>225371</t>
  </si>
  <si>
    <t>Houston Community College</t>
  </si>
  <si>
    <t>225423</t>
  </si>
  <si>
    <t>Howard College</t>
  </si>
  <si>
    <t>225520</t>
  </si>
  <si>
    <t xml:space="preserve">Kilgore College </t>
  </si>
  <si>
    <t>226019</t>
  </si>
  <si>
    <t>Lamar Institute of Technology</t>
  </si>
  <si>
    <t>Lamar Univ-Orange Campus</t>
  </si>
  <si>
    <t>226107</t>
  </si>
  <si>
    <t>Lamar Univ-Port Arthur Campus</t>
  </si>
  <si>
    <t>226116</t>
  </si>
  <si>
    <t xml:space="preserve">Laredo Community College </t>
  </si>
  <si>
    <t>226134</t>
  </si>
  <si>
    <t xml:space="preserve">Lee College </t>
  </si>
  <si>
    <t>226204</t>
  </si>
  <si>
    <t xml:space="preserve">McLennan Community College </t>
  </si>
  <si>
    <t>226578</t>
  </si>
  <si>
    <t xml:space="preserve">Midland College </t>
  </si>
  <si>
    <t>226806</t>
  </si>
  <si>
    <t>Mountain View College  (DCCCD)</t>
  </si>
  <si>
    <t>226930</t>
  </si>
  <si>
    <t xml:space="preserve">Navarro College </t>
  </si>
  <si>
    <t>227146</t>
  </si>
  <si>
    <t>North Central Texas College</t>
  </si>
  <si>
    <t>224110</t>
  </si>
  <si>
    <t>North Harris Montgomery Community College District</t>
  </si>
  <si>
    <t>227182</t>
  </si>
  <si>
    <t>North Lake College  (DCCCD)</t>
  </si>
  <si>
    <t>227191</t>
  </si>
  <si>
    <t xml:space="preserve">Northeast Texas Community College </t>
  </si>
  <si>
    <t>227225</t>
  </si>
  <si>
    <t xml:space="preserve">Odessa College </t>
  </si>
  <si>
    <t>227304</t>
  </si>
  <si>
    <t>Palo Alto College  (ACCD)</t>
  </si>
  <si>
    <t>246354</t>
  </si>
  <si>
    <t>Panola College</t>
  </si>
  <si>
    <t>227386</t>
  </si>
  <si>
    <t>Paris Junior College</t>
  </si>
  <si>
    <t>227401</t>
  </si>
  <si>
    <t xml:space="preserve">Ranger College </t>
  </si>
  <si>
    <t>227687</t>
  </si>
  <si>
    <t>Richland College  (DCCCD)</t>
  </si>
  <si>
    <t>227766</t>
  </si>
  <si>
    <t>San Antonio College</t>
  </si>
  <si>
    <t>227924</t>
  </si>
  <si>
    <t>San Jacinto College (SJCDS)</t>
  </si>
  <si>
    <t>227979</t>
  </si>
  <si>
    <t xml:space="preserve">South Plains College </t>
  </si>
  <si>
    <t>228158</t>
  </si>
  <si>
    <t xml:space="preserve">South Texas Community College (HCJCD) </t>
  </si>
  <si>
    <t>409315</t>
  </si>
  <si>
    <t xml:space="preserve">Southwest Texas Junior College </t>
  </si>
  <si>
    <t>228316</t>
  </si>
  <si>
    <t>St. Philip's College  (ACCD)</t>
  </si>
  <si>
    <t>227854</t>
  </si>
  <si>
    <t>Tarrant Co. Junior College (TCJCD)</t>
  </si>
  <si>
    <t>228547</t>
  </si>
  <si>
    <t xml:space="preserve">Temple Junior College </t>
  </si>
  <si>
    <t>228608</t>
  </si>
  <si>
    <t xml:space="preserve">Texarkana College </t>
  </si>
  <si>
    <t>228699</t>
  </si>
  <si>
    <t xml:space="preserve">Texas Southmost College </t>
  </si>
  <si>
    <t>229072</t>
  </si>
  <si>
    <t xml:space="preserve">Texas State Technical College-Amarillo </t>
  </si>
  <si>
    <t>228662</t>
  </si>
  <si>
    <t>n/a</t>
  </si>
  <si>
    <t xml:space="preserve">Texas State Technical College-Harlingen </t>
  </si>
  <si>
    <t>229319</t>
  </si>
  <si>
    <t xml:space="preserve">Texas State Technical College-Sweetwater </t>
  </si>
  <si>
    <t>229328</t>
  </si>
  <si>
    <t>Texas State Technical College-Waco/Marshall</t>
  </si>
  <si>
    <t>228680</t>
  </si>
  <si>
    <t>Trinity Valley Community College</t>
  </si>
  <si>
    <t>225308</t>
  </si>
  <si>
    <t xml:space="preserve">Tyler Junior College </t>
  </si>
  <si>
    <t>229355</t>
  </si>
  <si>
    <t xml:space="preserve">Vernon Regional Junior College </t>
  </si>
  <si>
    <t>229504</t>
  </si>
  <si>
    <t xml:space="preserve">Victoria College </t>
  </si>
  <si>
    <t>229540</t>
  </si>
  <si>
    <t xml:space="preserve">Weatherford College </t>
  </si>
  <si>
    <t>229799</t>
  </si>
  <si>
    <t xml:space="preserve">Western Texas College </t>
  </si>
  <si>
    <t>229832</t>
  </si>
  <si>
    <t xml:space="preserve">Wharton County Junior College </t>
  </si>
  <si>
    <t>229841</t>
  </si>
  <si>
    <t>Texas Tech Univ Health Sciences Center</t>
  </si>
  <si>
    <t>229337</t>
  </si>
  <si>
    <t>Univ of Texas Health Science Center at Houston</t>
  </si>
  <si>
    <t>229300</t>
  </si>
  <si>
    <t>Univ of Texas Health Science Center at San Antonio</t>
  </si>
  <si>
    <t>228644</t>
  </si>
  <si>
    <t>Univ of Texas Medical Branch at Galveston</t>
  </si>
  <si>
    <t>228653</t>
  </si>
  <si>
    <t>Univ of Texas Southwestern Medical Center at Dallas</t>
  </si>
  <si>
    <t>228635</t>
  </si>
  <si>
    <t>Univ. of North Texas Health Science Center at Fort Worth</t>
  </si>
  <si>
    <t>228909</t>
  </si>
  <si>
    <t>VA</t>
  </si>
  <si>
    <t>University of Virginia</t>
  </si>
  <si>
    <t>234076</t>
  </si>
  <si>
    <t xml:space="preserve">Virginia Polytechnic Institute &amp; State University </t>
  </si>
  <si>
    <t>233921</t>
  </si>
  <si>
    <t>College of William &amp; Mary</t>
  </si>
  <si>
    <t>231624</t>
  </si>
  <si>
    <t xml:space="preserve">George Mason University </t>
  </si>
  <si>
    <t>232186</t>
  </si>
  <si>
    <t xml:space="preserve">Old Dominion University </t>
  </si>
  <si>
    <t>232982</t>
  </si>
  <si>
    <t xml:space="preserve">Virginia Commonwealth University  </t>
  </si>
  <si>
    <t>234030</t>
  </si>
  <si>
    <t xml:space="preserve">James Madison University  </t>
  </si>
  <si>
    <t>232423</t>
  </si>
  <si>
    <t xml:space="preserve">Norfolk State University </t>
  </si>
  <si>
    <t>232937</t>
  </si>
  <si>
    <t>Radford University</t>
  </si>
  <si>
    <t>233277</t>
  </si>
  <si>
    <t xml:space="preserve">Virginia State University </t>
  </si>
  <si>
    <t>234155</t>
  </si>
  <si>
    <t xml:space="preserve">Longwood College </t>
  </si>
  <si>
    <t>232566</t>
  </si>
  <si>
    <t>Christopher Newport University</t>
  </si>
  <si>
    <t>231712</t>
  </si>
  <si>
    <t>Clinch Valley College of the University of Virginia</t>
  </si>
  <si>
    <t>233897</t>
  </si>
  <si>
    <t xml:space="preserve">Mary Washington College </t>
  </si>
  <si>
    <t>232681</t>
  </si>
  <si>
    <t>All CC's</t>
  </si>
  <si>
    <t>^N/A</t>
  </si>
  <si>
    <t xml:space="preserve">Richard Bland College </t>
  </si>
  <si>
    <t>233338</t>
  </si>
  <si>
    <t>Virginia Military Institute</t>
  </si>
  <si>
    <t>234085</t>
  </si>
  <si>
    <t>WV</t>
  </si>
  <si>
    <t xml:space="preserve">West Virginia University </t>
  </si>
  <si>
    <t>238032</t>
  </si>
  <si>
    <t xml:space="preserve">Marshall University </t>
  </si>
  <si>
    <t>237525</t>
  </si>
  <si>
    <t xml:space="preserve">Bluefield State College </t>
  </si>
  <si>
    <t>237215</t>
  </si>
  <si>
    <t xml:space="preserve">Concord College </t>
  </si>
  <si>
    <t>237330</t>
  </si>
  <si>
    <t xml:space="preserve">Fairmont State College </t>
  </si>
  <si>
    <t>237367</t>
  </si>
  <si>
    <t xml:space="preserve">Glenville State College </t>
  </si>
  <si>
    <t>237385</t>
  </si>
  <si>
    <t xml:space="preserve">Shepherd College </t>
  </si>
  <si>
    <t>237792</t>
  </si>
  <si>
    <t xml:space="preserve">West Liberty State College </t>
  </si>
  <si>
    <t>237932</t>
  </si>
  <si>
    <t xml:space="preserve">West Virginia Institute of Technology </t>
  </si>
  <si>
    <t>237950</t>
  </si>
  <si>
    <t xml:space="preserve">West Virginia State College </t>
  </si>
  <si>
    <t>237899</t>
  </si>
  <si>
    <t>Potomac State College of West Virginia University</t>
  </si>
  <si>
    <t>237701</t>
  </si>
  <si>
    <t>Southern West Virginia Community College</t>
  </si>
  <si>
    <t>237817</t>
  </si>
  <si>
    <t>West Virginia Northern Community College</t>
  </si>
  <si>
    <t>238014</t>
  </si>
  <si>
    <t>West Virginia University at Parkersburg</t>
  </si>
  <si>
    <t>237686</t>
  </si>
  <si>
    <t>West Virginia Graduate College</t>
  </si>
  <si>
    <t>237871</t>
  </si>
  <si>
    <t>West Virginia School of Osteopathic Medicine</t>
  </si>
  <si>
    <t>237880</t>
  </si>
  <si>
    <t>Criterion Ranges</t>
  </si>
  <si>
    <t>CODE</t>
  </si>
  <si>
    <t>1a</t>
  </si>
  <si>
    <t>1b</t>
  </si>
  <si>
    <t>1c</t>
  </si>
  <si>
    <t>2a</t>
  </si>
  <si>
    <t>2b</t>
  </si>
  <si>
    <t>4a</t>
  </si>
  <si>
    <t>4b</t>
  </si>
  <si>
    <t>4c</t>
  </si>
  <si>
    <t>4d</t>
  </si>
  <si>
    <t>MEDIAN FORMULA</t>
  </si>
  <si>
    <t>@IF(@MOD(@COUNT(R),2)=0,(@INDEX(R,0,@COUNT(R)/2)+@INDEX(R,0,@COUNT(R)/2-1))/2,@INDEX(R,0,@INT(@COUNT(R)/2)))</t>
  </si>
  <si>
    <t>Tuition and Related Policies, SREB States, 1995-96</t>
  </si>
  <si>
    <t>Policies on Non-</t>
  </si>
  <si>
    <t>Resident tuition</t>
  </si>
  <si>
    <t>Method for</t>
  </si>
  <si>
    <t>waivers, reductions,</t>
  </si>
  <si>
    <t>recruitment caps/limits,</t>
  </si>
  <si>
    <t>State</t>
  </si>
  <si>
    <t>Authority</t>
  </si>
  <si>
    <t>Setting Tuition</t>
  </si>
  <si>
    <t>or remissions</t>
  </si>
  <si>
    <t>admission percentages</t>
  </si>
  <si>
    <t>Alabama</t>
  </si>
  <si>
    <t>Individual institutions'</t>
  </si>
  <si>
    <t>Individual institutions</t>
  </si>
  <si>
    <t>Updated 3/8/96</t>
  </si>
  <si>
    <t>boards using</t>
  </si>
  <si>
    <t>set rates based on</t>
  </si>
  <si>
    <t>may decide based on</t>
  </si>
  <si>
    <t>set limits, if any.</t>
  </si>
  <si>
    <t>Commission's</t>
  </si>
  <si>
    <t>expected enrollment</t>
  </si>
  <si>
    <t>recommendations from</t>
  </si>
  <si>
    <t>guidelines.</t>
  </si>
  <si>
    <t>and needed revenue;</t>
  </si>
  <si>
    <t>Commission.</t>
  </si>
  <si>
    <t>Legislation is pending</t>
  </si>
  <si>
    <t>Alabama commission</t>
  </si>
  <si>
    <t>that would make these</t>
  </si>
  <si>
    <t>recommends that</t>
  </si>
  <si>
    <t>guidelines statutory.</t>
  </si>
  <si>
    <t>non-resident tuition be</t>
  </si>
  <si>
    <t>not less than twice the</t>
  </si>
  <si>
    <t>resident tuition; most</t>
  </si>
  <si>
    <t>of the institutions have</t>
  </si>
  <si>
    <t>adopted that</t>
  </si>
  <si>
    <t>recommendation.</t>
  </si>
  <si>
    <t>Arkansas</t>
  </si>
  <si>
    <t>Board of Higher</t>
  </si>
  <si>
    <t>No statewide policy.</t>
  </si>
  <si>
    <t>Not by policy.</t>
  </si>
  <si>
    <t>No limits.</t>
  </si>
  <si>
    <t>Updated 3/15/96</t>
  </si>
  <si>
    <t>Education sets tuition</t>
  </si>
  <si>
    <t>Resident</t>
  </si>
  <si>
    <t>Coordinating Board</t>
  </si>
  <si>
    <t>and fee expectations;</t>
  </si>
  <si>
    <t>tuition target is</t>
  </si>
  <si>
    <t>sets tuition and fee</t>
  </si>
  <si>
    <t>institutions and local</t>
  </si>
  <si>
    <t>25-30% of</t>
  </si>
  <si>
    <t>expectations.  If non-</t>
  </si>
  <si>
    <t>boards determine</t>
  </si>
  <si>
    <t>instructional cost;</t>
  </si>
  <si>
    <t>resident fee is waived,</t>
  </si>
  <si>
    <t>amount of tuition.</t>
  </si>
  <si>
    <t>non-resident tuition</t>
  </si>
  <si>
    <t>institution foregoes that</t>
  </si>
  <si>
    <t>should be 3 times</t>
  </si>
  <si>
    <t>revenue.</t>
  </si>
  <si>
    <t>the resident rate.</t>
  </si>
  <si>
    <t>Tuition reciprocity</t>
  </si>
  <si>
    <t>agreement w/TX</t>
  </si>
  <si>
    <t>(for Bowie CC/TX); other</t>
  </si>
  <si>
    <t>arrangements are</t>
  </si>
  <si>
    <t>under consideration.</t>
  </si>
  <si>
    <t>Florida</t>
  </si>
  <si>
    <t>State Board of Regents</t>
  </si>
  <si>
    <t>In-State tuition and fees</t>
  </si>
  <si>
    <t>No statewide policy</t>
  </si>
  <si>
    <t>Non-resident</t>
  </si>
  <si>
    <t>Updated 3/12/96</t>
  </si>
  <si>
    <t>and State Board for</t>
  </si>
  <si>
    <t>targeted to be 25% of</t>
  </si>
  <si>
    <t>enrollment limited</t>
  </si>
  <si>
    <t xml:space="preserve">Community Colleges </t>
  </si>
  <si>
    <t>instructional costs;</t>
  </si>
  <si>
    <t>system-wide to 10% of</t>
  </si>
  <si>
    <t>25% of costs at</t>
  </si>
  <si>
    <t>total enrollment (can</t>
  </si>
  <si>
    <t>community colleges.</t>
  </si>
  <si>
    <t>vary from institution</t>
  </si>
  <si>
    <t>Non-resident students</t>
  </si>
  <si>
    <t>to institution).</t>
  </si>
  <si>
    <t>should pay 100% of</t>
  </si>
  <si>
    <t>instructional costs at</t>
  </si>
  <si>
    <t>4-year and 2-year</t>
  </si>
  <si>
    <t>institutions; currently</t>
  </si>
  <si>
    <t>undergraduates pay</t>
  </si>
  <si>
    <t>**117% of costs,</t>
  </si>
  <si>
    <t xml:space="preserve">graduate students pay </t>
  </si>
  <si>
    <t>**73% of costs.</t>
  </si>
  <si>
    <t>Georgia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</si>
</sst>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Swis721 Cn BT"/>
      <family val="0"/>
    </font>
    <font>
      <sz val="8"/>
      <name val="Arial"/>
      <family val="0"/>
    </font>
    <font>
      <sz val="10"/>
      <color indexed="12"/>
      <name val="Courier"/>
      <family val="0"/>
    </font>
    <font>
      <b/>
      <sz val="12"/>
      <name val="Swis721 Cn BT"/>
      <family val="2"/>
    </font>
    <font>
      <b/>
      <sz val="10"/>
      <name val="Swis721 Cn BT"/>
      <family val="2"/>
    </font>
    <font>
      <sz val="12"/>
      <name val="Futura XBlk BT"/>
      <family val="2"/>
    </font>
    <font>
      <i/>
      <sz val="8"/>
      <name val="Arial"/>
      <family val="2"/>
    </font>
    <font>
      <sz val="14"/>
      <name val="Futura XBlk BT"/>
      <family val="2"/>
    </font>
    <font>
      <b/>
      <sz val="8"/>
      <name val="Swis721 Cn BT"/>
      <family val="2"/>
    </font>
    <font>
      <sz val="8"/>
      <name val="Swis721 Cn BT"/>
      <family val="2"/>
    </font>
    <font>
      <sz val="10"/>
      <color indexed="12"/>
      <name val="Swis721 Cn BT"/>
      <family val="2"/>
    </font>
    <font>
      <sz val="8"/>
      <color indexed="14"/>
      <name val="Swis721 Cn BT"/>
      <family val="2"/>
    </font>
    <font>
      <b/>
      <sz val="14"/>
      <name val="FUTURA-X"/>
      <family val="0"/>
    </font>
    <font>
      <sz val="20"/>
      <name val="Futura XBlk BT"/>
      <family val="2"/>
    </font>
    <font>
      <sz val="12"/>
      <name val="Swis721 Cn BT"/>
      <family val="2"/>
    </font>
    <font>
      <sz val="18"/>
      <name val="Swis721 Cn BT"/>
      <family val="0"/>
    </font>
    <font>
      <sz val="9"/>
      <name val="Swis721 Cn BT"/>
      <family val="0"/>
    </font>
    <font>
      <sz val="9"/>
      <color indexed="9"/>
      <name val="Swis721 Cn BT"/>
      <family val="0"/>
    </font>
  </fonts>
  <fills count="2">
    <fill>
      <patternFill/>
    </fill>
    <fill>
      <patternFill patternType="gray125"/>
    </fill>
  </fills>
  <borders count="22">
    <border>
      <left/>
      <right/>
      <top/>
      <bottom/>
      <diagonal/>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style="thin">
        <color indexed="8"/>
      </right>
      <top>
        <color indexed="63"/>
      </top>
      <bottom>
        <color indexed="63"/>
      </bottom>
    </border>
    <border>
      <left>
        <color indexed="63"/>
      </left>
      <right style="double">
        <color indexed="8"/>
      </right>
      <top>
        <color indexed="63"/>
      </top>
      <bottom>
        <color indexed="63"/>
      </bottom>
    </border>
    <border>
      <left style="double">
        <color indexed="8"/>
      </left>
      <right style="thin">
        <color indexed="8"/>
      </right>
      <top>
        <color indexed="63"/>
      </top>
      <bottom style="double">
        <color indexed="8"/>
      </bottom>
    </border>
    <border>
      <left>
        <color indexed="63"/>
      </left>
      <right style="thin">
        <color indexed="8"/>
      </right>
      <top>
        <color indexed="63"/>
      </top>
      <bottom style="double">
        <color indexed="8"/>
      </bottom>
    </border>
    <border>
      <left>
        <color indexed="63"/>
      </left>
      <right style="double">
        <color indexed="8"/>
      </right>
      <top>
        <color indexed="63"/>
      </top>
      <bottom style="double">
        <color indexed="8"/>
      </bottom>
    </border>
    <border>
      <left>
        <color indexed="63"/>
      </left>
      <right style="thin">
        <color indexed="8"/>
      </right>
      <top style="double">
        <color indexed="8"/>
      </top>
      <bottom>
        <color indexed="63"/>
      </bottom>
    </border>
    <border>
      <left>
        <color indexed="63"/>
      </left>
      <right style="double">
        <color indexed="8"/>
      </right>
      <top style="double">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double">
        <color indexed="8"/>
      </left>
      <right style="thin">
        <color indexed="8"/>
      </right>
      <top style="double">
        <color indexed="8"/>
      </top>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10">
    <xf numFmtId="37" fontId="0" fillId="0" borderId="0" xfId="0" applyAlignment="1">
      <alignment/>
    </xf>
    <xf numFmtId="37" fontId="2" fillId="0" borderId="0" xfId="0" applyNumberFormat="1" applyFont="1" applyAlignment="1" applyProtection="1">
      <alignment/>
      <protection locked="0"/>
    </xf>
    <xf numFmtId="37" fontId="3" fillId="0" borderId="0" xfId="0" applyFont="1" applyAlignment="1">
      <alignment/>
    </xf>
    <xf numFmtId="37" fontId="4" fillId="0" borderId="1" xfId="0" applyFont="1" applyBorder="1" applyAlignment="1">
      <alignment/>
    </xf>
    <xf numFmtId="37" fontId="4" fillId="0" borderId="1" xfId="0" applyFont="1" applyBorder="1" applyAlignment="1">
      <alignment horizontal="centerContinuous"/>
    </xf>
    <xf numFmtId="37" fontId="4" fillId="0" borderId="2" xfId="0" applyFont="1" applyBorder="1" applyAlignment="1">
      <alignment horizontal="centerContinuous"/>
    </xf>
    <xf numFmtId="37" fontId="2" fillId="0" borderId="0" xfId="0" applyFont="1" applyAlignment="1" applyProtection="1">
      <alignment/>
      <protection locked="0"/>
    </xf>
    <xf numFmtId="37" fontId="2" fillId="0" borderId="3" xfId="0" applyNumberFormat="1" applyFont="1" applyBorder="1" applyAlignment="1" applyProtection="1">
      <alignment/>
      <protection locked="0"/>
    </xf>
    <xf numFmtId="37" fontId="2" fillId="0" borderId="3" xfId="0" applyFont="1" applyBorder="1" applyAlignment="1" applyProtection="1">
      <alignment/>
      <protection locked="0"/>
    </xf>
    <xf numFmtId="37" fontId="4" fillId="0" borderId="0" xfId="0" applyFont="1" applyAlignment="1">
      <alignment/>
    </xf>
    <xf numFmtId="37" fontId="4" fillId="0" borderId="3" xfId="0" applyFont="1" applyBorder="1" applyAlignment="1">
      <alignment/>
    </xf>
    <xf numFmtId="37" fontId="0" fillId="0" borderId="3" xfId="0" applyBorder="1" applyAlignment="1">
      <alignment/>
    </xf>
    <xf numFmtId="37" fontId="0" fillId="0" borderId="0" xfId="0" applyNumberFormat="1" applyAlignment="1" applyProtection="1">
      <alignment/>
      <protection/>
    </xf>
    <xf numFmtId="37" fontId="0" fillId="0" borderId="3" xfId="0" applyNumberFormat="1" applyBorder="1" applyAlignment="1" applyProtection="1">
      <alignment/>
      <protection/>
    </xf>
    <xf numFmtId="37" fontId="2" fillId="0" borderId="3" xfId="0" applyFont="1" applyBorder="1" applyAlignment="1" applyProtection="1">
      <alignment horizontal="centerContinuous"/>
      <protection locked="0"/>
    </xf>
    <xf numFmtId="37" fontId="0" fillId="0" borderId="0" xfId="0" applyAlignment="1" applyProtection="1">
      <alignment/>
      <protection/>
    </xf>
    <xf numFmtId="37" fontId="5" fillId="0" borderId="0" xfId="0" applyFont="1" applyAlignment="1" applyProtection="1">
      <alignment horizontal="centerContinuous"/>
      <protection/>
    </xf>
    <xf numFmtId="37" fontId="0" fillId="0" borderId="0" xfId="0" applyAlignment="1" applyProtection="1">
      <alignment horizontal="centerContinuous"/>
      <protection/>
    </xf>
    <xf numFmtId="37" fontId="4" fillId="0" borderId="4" xfId="0" applyFont="1" applyBorder="1" applyAlignment="1" applyProtection="1">
      <alignment/>
      <protection/>
    </xf>
    <xf numFmtId="37" fontId="4" fillId="0" borderId="1" xfId="0" applyFont="1" applyBorder="1" applyAlignment="1" applyProtection="1">
      <alignment/>
      <protection/>
    </xf>
    <xf numFmtId="37" fontId="4" fillId="0" borderId="1" xfId="0" applyFont="1" applyBorder="1" applyAlignment="1" applyProtection="1">
      <alignment horizontal="centerContinuous"/>
      <protection/>
    </xf>
    <xf numFmtId="37" fontId="0" fillId="0" borderId="2" xfId="0" applyBorder="1" applyAlignment="1" applyProtection="1">
      <alignment/>
      <protection/>
    </xf>
    <xf numFmtId="37" fontId="4" fillId="0" borderId="5" xfId="0" applyFont="1" applyBorder="1" applyAlignment="1" applyProtection="1">
      <alignment/>
      <protection/>
    </xf>
    <xf numFmtId="37" fontId="4" fillId="0" borderId="0" xfId="0" applyFont="1" applyAlignment="1" applyProtection="1">
      <alignment/>
      <protection/>
    </xf>
    <xf numFmtId="37" fontId="4" fillId="0" borderId="0" xfId="0" applyFont="1" applyAlignment="1" applyProtection="1">
      <alignment horizontal="centerContinuous"/>
      <protection/>
    </xf>
    <xf numFmtId="37" fontId="4" fillId="0" borderId="3" xfId="0" applyFont="1" applyBorder="1" applyAlignment="1" applyProtection="1">
      <alignment horizontal="centerContinuous"/>
      <protection/>
    </xf>
    <xf numFmtId="37" fontId="4" fillId="0" borderId="6" xfId="0" applyFont="1" applyBorder="1" applyAlignment="1" applyProtection="1">
      <alignment horizontal="centerContinuous"/>
      <protection/>
    </xf>
    <xf numFmtId="37" fontId="4" fillId="0" borderId="7" xfId="0" applyFont="1" applyBorder="1" applyAlignment="1" applyProtection="1">
      <alignment horizontal="centerContinuous"/>
      <protection/>
    </xf>
    <xf numFmtId="37" fontId="6" fillId="0" borderId="8" xfId="0" applyFont="1" applyBorder="1" applyAlignment="1" applyProtection="1">
      <alignment/>
      <protection/>
    </xf>
    <xf numFmtId="37" fontId="0" fillId="0" borderId="3" xfId="0" applyBorder="1" applyAlignment="1" applyProtection="1">
      <alignment/>
      <protection/>
    </xf>
    <xf numFmtId="37" fontId="0" fillId="0" borderId="9" xfId="0" applyBorder="1" applyAlignment="1" applyProtection="1">
      <alignment/>
      <protection/>
    </xf>
    <xf numFmtId="37" fontId="0" fillId="0" borderId="8" xfId="0" applyBorder="1" applyAlignment="1" applyProtection="1">
      <alignment/>
      <protection/>
    </xf>
    <xf numFmtId="37" fontId="0" fillId="0" borderId="10" xfId="0" applyBorder="1" applyAlignment="1" applyProtection="1">
      <alignment/>
      <protection/>
    </xf>
    <xf numFmtId="37" fontId="0" fillId="0" borderId="11" xfId="0" applyBorder="1" applyAlignment="1" applyProtection="1">
      <alignment/>
      <protection/>
    </xf>
    <xf numFmtId="37" fontId="0" fillId="0" borderId="12" xfId="0" applyBorder="1" applyAlignment="1" applyProtection="1">
      <alignment/>
      <protection/>
    </xf>
    <xf numFmtId="37" fontId="0" fillId="0" borderId="13" xfId="0" applyBorder="1" applyAlignment="1" applyProtection="1">
      <alignment horizontal="center"/>
      <protection/>
    </xf>
    <xf numFmtId="37" fontId="0" fillId="0" borderId="14" xfId="0" applyBorder="1" applyAlignment="1" applyProtection="1">
      <alignment horizontal="center"/>
      <protection/>
    </xf>
    <xf numFmtId="37" fontId="0" fillId="0" borderId="3" xfId="0" applyBorder="1" applyAlignment="1" applyProtection="1">
      <alignment horizontal="center"/>
      <protection/>
    </xf>
    <xf numFmtId="37" fontId="0" fillId="0" borderId="9" xfId="0" applyBorder="1" applyAlignment="1" applyProtection="1">
      <alignment horizontal="center"/>
      <protection/>
    </xf>
    <xf numFmtId="37" fontId="0" fillId="0" borderId="3" xfId="0" applyBorder="1" applyAlignment="1" applyProtection="1">
      <alignment horizontal="centerContinuous"/>
      <protection/>
    </xf>
    <xf numFmtId="37" fontId="0" fillId="0" borderId="11" xfId="0" applyBorder="1" applyAlignment="1" applyProtection="1">
      <alignment horizontal="center"/>
      <protection/>
    </xf>
    <xf numFmtId="37" fontId="0" fillId="0" borderId="12" xfId="0" applyBorder="1" applyAlignment="1" applyProtection="1">
      <alignment horizontal="center"/>
      <protection/>
    </xf>
    <xf numFmtId="37" fontId="2" fillId="0" borderId="3" xfId="0" applyFont="1" applyBorder="1" applyAlignment="1" applyProtection="1">
      <alignment horizontal="center"/>
      <protection locked="0"/>
    </xf>
    <xf numFmtId="37" fontId="2" fillId="0" borderId="11" xfId="0" applyFont="1" applyBorder="1" applyAlignment="1" applyProtection="1">
      <alignment horizontal="center"/>
      <protection locked="0"/>
    </xf>
    <xf numFmtId="37" fontId="0" fillId="0" borderId="11" xfId="0" applyBorder="1" applyAlignment="1" applyProtection="1">
      <alignment horizontal="centerContinuous"/>
      <protection/>
    </xf>
    <xf numFmtId="37" fontId="0" fillId="0" borderId="9" xfId="0" applyBorder="1" applyAlignment="1" applyProtection="1">
      <alignment horizontal="centerContinuous"/>
      <protection/>
    </xf>
    <xf numFmtId="37" fontId="0" fillId="0" borderId="0" xfId="0" applyFont="1" applyAlignment="1" applyProtection="1">
      <alignment/>
      <protection/>
    </xf>
    <xf numFmtId="37" fontId="7" fillId="0" borderId="0" xfId="0" applyFont="1" applyAlignment="1" applyProtection="1">
      <alignment/>
      <protection/>
    </xf>
    <xf numFmtId="37" fontId="0" fillId="0" borderId="1" xfId="0" applyBorder="1" applyAlignment="1" applyProtection="1">
      <alignment/>
      <protection/>
    </xf>
    <xf numFmtId="37" fontId="8" fillId="0" borderId="1" xfId="0" applyFont="1" applyBorder="1" applyAlignment="1" applyProtection="1">
      <alignment horizontal="centerContinuous"/>
      <protection/>
    </xf>
    <xf numFmtId="37" fontId="9" fillId="0" borderId="1" xfId="0" applyFont="1" applyBorder="1" applyAlignment="1" applyProtection="1">
      <alignment horizontal="centerContinuous"/>
      <protection/>
    </xf>
    <xf numFmtId="37" fontId="9" fillId="0" borderId="2" xfId="0" applyFont="1" applyBorder="1" applyAlignment="1" applyProtection="1">
      <alignment horizontal="centerContinuous"/>
      <protection/>
    </xf>
    <xf numFmtId="37" fontId="8" fillId="0" borderId="2" xfId="0" applyFont="1" applyBorder="1" applyAlignment="1" applyProtection="1">
      <alignment horizontal="centerContinuous"/>
      <protection/>
    </xf>
    <xf numFmtId="37" fontId="8" fillId="0" borderId="1" xfId="0" applyFont="1" applyBorder="1" applyAlignment="1" applyProtection="1">
      <alignment/>
      <protection/>
    </xf>
    <xf numFmtId="5" fontId="0" fillId="0" borderId="0" xfId="0" applyNumberFormat="1" applyAlignment="1" applyProtection="1">
      <alignment/>
      <protection/>
    </xf>
    <xf numFmtId="37" fontId="0" fillId="0" borderId="1" xfId="0" applyFont="1" applyBorder="1" applyAlignment="1" applyProtection="1">
      <alignment/>
      <protection/>
    </xf>
    <xf numFmtId="5" fontId="10" fillId="0" borderId="1" xfId="0" applyNumberFormat="1" applyFont="1" applyBorder="1" applyAlignment="1" applyProtection="1">
      <alignment horizontal="center"/>
      <protection locked="0"/>
    </xf>
    <xf numFmtId="5" fontId="10" fillId="0" borderId="2" xfId="0" applyNumberFormat="1" applyFont="1" applyBorder="1" applyAlignment="1" applyProtection="1">
      <alignment horizontal="center"/>
      <protection locked="0"/>
    </xf>
    <xf numFmtId="5" fontId="0" fillId="0" borderId="1" xfId="0" applyNumberFormat="1" applyBorder="1" applyAlignment="1" applyProtection="1">
      <alignment/>
      <protection/>
    </xf>
    <xf numFmtId="5" fontId="0" fillId="0" borderId="2" xfId="0" applyNumberFormat="1" applyBorder="1" applyAlignment="1" applyProtection="1">
      <alignment/>
      <protection/>
    </xf>
    <xf numFmtId="37" fontId="0" fillId="0" borderId="0" xfId="0" applyAlignment="1" applyProtection="1">
      <alignment horizontal="center"/>
      <protection/>
    </xf>
    <xf numFmtId="37" fontId="10" fillId="0" borderId="3" xfId="0" applyFont="1" applyBorder="1" applyAlignment="1" applyProtection="1">
      <alignment horizontal="center"/>
      <protection locked="0"/>
    </xf>
    <xf numFmtId="37" fontId="0" fillId="0" borderId="3" xfId="0" applyFont="1" applyBorder="1" applyAlignment="1" applyProtection="1">
      <alignment horizontal="center"/>
      <protection/>
    </xf>
    <xf numFmtId="37" fontId="10" fillId="0" borderId="0" xfId="0" applyFont="1" applyAlignment="1" applyProtection="1">
      <alignment horizontal="center"/>
      <protection locked="0"/>
    </xf>
    <xf numFmtId="37" fontId="10" fillId="0" borderId="0" xfId="0" applyNumberFormat="1" applyFont="1" applyAlignment="1" applyProtection="1">
      <alignment horizontal="center"/>
      <protection locked="0"/>
    </xf>
    <xf numFmtId="37" fontId="10" fillId="0" borderId="3" xfId="0" applyNumberFormat="1" applyFont="1" applyBorder="1" applyAlignment="1" applyProtection="1">
      <alignment horizontal="center"/>
      <protection locked="0"/>
    </xf>
    <xf numFmtId="37" fontId="10" fillId="0" borderId="0" xfId="0" applyNumberFormat="1" applyFont="1" applyAlignment="1" applyProtection="1">
      <alignment/>
      <protection locked="0"/>
    </xf>
    <xf numFmtId="37" fontId="0" fillId="0" borderId="6" xfId="0" applyFont="1" applyBorder="1" applyAlignment="1" applyProtection="1">
      <alignment/>
      <protection/>
    </xf>
    <xf numFmtId="37" fontId="10" fillId="0" borderId="6" xfId="0" applyNumberFormat="1" applyFont="1" applyBorder="1" applyAlignment="1" applyProtection="1">
      <alignment horizontal="center"/>
      <protection locked="0"/>
    </xf>
    <xf numFmtId="37" fontId="10" fillId="0" borderId="7" xfId="0" applyNumberFormat="1" applyFont="1" applyBorder="1" applyAlignment="1" applyProtection="1">
      <alignment horizontal="center"/>
      <protection locked="0"/>
    </xf>
    <xf numFmtId="37" fontId="9" fillId="0" borderId="0" xfId="0" applyFont="1" applyAlignment="1" applyProtection="1">
      <alignment horizontal="centerContinuous"/>
      <protection/>
    </xf>
    <xf numFmtId="37" fontId="8" fillId="0" borderId="6" xfId="0" applyFont="1" applyBorder="1" applyAlignment="1" applyProtection="1">
      <alignment/>
      <protection/>
    </xf>
    <xf numFmtId="37" fontId="8" fillId="0" borderId="7" xfId="0" applyFont="1" applyBorder="1" applyAlignment="1" applyProtection="1">
      <alignment/>
      <protection/>
    </xf>
    <xf numFmtId="5" fontId="0" fillId="0" borderId="0" xfId="0" applyNumberFormat="1" applyAlignment="1" applyProtection="1">
      <alignment horizontal="center"/>
      <protection/>
    </xf>
    <xf numFmtId="5" fontId="0" fillId="0" borderId="3" xfId="0" applyNumberFormat="1" applyBorder="1" applyAlignment="1" applyProtection="1">
      <alignment horizontal="center"/>
      <protection/>
    </xf>
    <xf numFmtId="5" fontId="0" fillId="0" borderId="3" xfId="0" applyNumberFormat="1" applyFont="1" applyBorder="1" applyAlignment="1" applyProtection="1">
      <alignment horizontal="center"/>
      <protection/>
    </xf>
    <xf numFmtId="5" fontId="0" fillId="0" borderId="0" xfId="0" applyNumberFormat="1" applyFont="1" applyAlignment="1" applyProtection="1">
      <alignment horizontal="center"/>
      <protection/>
    </xf>
    <xf numFmtId="37" fontId="0" fillId="0" borderId="0" xfId="0" applyNumberFormat="1" applyAlignment="1" applyProtection="1">
      <alignment horizontal="center"/>
      <protection/>
    </xf>
    <xf numFmtId="37" fontId="0" fillId="0" borderId="3" xfId="0" applyNumberFormat="1" applyBorder="1" applyAlignment="1" applyProtection="1">
      <alignment horizontal="center"/>
      <protection/>
    </xf>
    <xf numFmtId="37" fontId="0" fillId="0" borderId="3" xfId="0" applyNumberFormat="1" applyFont="1" applyBorder="1" applyAlignment="1" applyProtection="1">
      <alignment horizontal="center"/>
      <protection/>
    </xf>
    <xf numFmtId="37" fontId="2" fillId="0" borderId="0" xfId="0" applyNumberFormat="1" applyFont="1" applyAlignment="1" applyProtection="1">
      <alignment horizontal="center"/>
      <protection locked="0"/>
    </xf>
    <xf numFmtId="37" fontId="11" fillId="0" borderId="1" xfId="0" applyFont="1" applyBorder="1" applyAlignment="1" applyProtection="1">
      <alignment/>
      <protection/>
    </xf>
    <xf numFmtId="37" fontId="0" fillId="0" borderId="6" xfId="0" applyBorder="1" applyAlignment="1" applyProtection="1">
      <alignment/>
      <protection/>
    </xf>
    <xf numFmtId="5" fontId="0" fillId="0" borderId="0" xfId="0" applyNumberFormat="1" applyFont="1" applyAlignment="1" applyProtection="1">
      <alignment/>
      <protection/>
    </xf>
    <xf numFmtId="5" fontId="10" fillId="0" borderId="0" xfId="0" applyNumberFormat="1" applyFont="1" applyAlignment="1" applyProtection="1">
      <alignment horizontal="center"/>
      <protection locked="0"/>
    </xf>
    <xf numFmtId="5" fontId="10" fillId="0" borderId="3" xfId="0" applyNumberFormat="1" applyFont="1" applyBorder="1" applyAlignment="1" applyProtection="1">
      <alignment horizontal="center"/>
      <protection locked="0"/>
    </xf>
    <xf numFmtId="5" fontId="0" fillId="0" borderId="3" xfId="0" applyNumberFormat="1" applyBorder="1" applyAlignment="1" applyProtection="1">
      <alignment/>
      <protection/>
    </xf>
    <xf numFmtId="37" fontId="0" fillId="0" borderId="0" xfId="0" applyNumberFormat="1" applyFont="1" applyAlignment="1" applyProtection="1">
      <alignment horizontal="center"/>
      <protection/>
    </xf>
    <xf numFmtId="37" fontId="12" fillId="0" borderId="15" xfId="0" applyFont="1" applyBorder="1" applyAlignment="1">
      <alignment/>
    </xf>
    <xf numFmtId="37" fontId="13" fillId="0" borderId="16" xfId="0" applyFont="1" applyBorder="1" applyAlignment="1">
      <alignment horizontal="centerContinuous"/>
    </xf>
    <xf numFmtId="37" fontId="12" fillId="0" borderId="17" xfId="0" applyFont="1" applyBorder="1" applyAlignment="1">
      <alignment/>
    </xf>
    <xf numFmtId="37" fontId="4" fillId="0" borderId="18" xfId="0" applyFont="1" applyBorder="1" applyAlignment="1">
      <alignment horizontal="center"/>
    </xf>
    <xf numFmtId="37" fontId="4" fillId="0" borderId="18" xfId="0" applyFont="1" applyBorder="1" applyAlignment="1">
      <alignment horizontal="right"/>
    </xf>
    <xf numFmtId="37" fontId="4" fillId="0" borderId="19" xfId="0" applyFont="1" applyBorder="1" applyAlignment="1">
      <alignment horizontal="right"/>
    </xf>
    <xf numFmtId="37" fontId="2" fillId="0" borderId="0" xfId="0" applyFont="1" applyAlignment="1" applyProtection="1">
      <alignment horizontal="center"/>
      <protection locked="0"/>
    </xf>
    <xf numFmtId="37" fontId="2" fillId="0" borderId="3" xfId="0" applyNumberFormat="1" applyFont="1" applyBorder="1" applyAlignment="1" applyProtection="1">
      <alignment horizontal="center"/>
      <protection locked="0"/>
    </xf>
    <xf numFmtId="37" fontId="2" fillId="0" borderId="0" xfId="0" applyNumberFormat="1" applyFont="1" applyAlignment="1" applyProtection="1">
      <alignment horizontal="right"/>
      <protection locked="0"/>
    </xf>
    <xf numFmtId="37" fontId="0" fillId="0" borderId="0" xfId="0" applyAlignment="1">
      <alignment horizontal="center"/>
    </xf>
    <xf numFmtId="37" fontId="0" fillId="0" borderId="0" xfId="0" applyAlignment="1">
      <alignment horizontal="right"/>
    </xf>
    <xf numFmtId="37" fontId="4" fillId="0" borderId="0" xfId="0" applyFont="1" applyAlignment="1" applyProtection="1">
      <alignment horizontal="center"/>
      <protection/>
    </xf>
    <xf numFmtId="37" fontId="4" fillId="0" borderId="20" xfId="0" applyFont="1" applyBorder="1" applyAlignment="1" applyProtection="1">
      <alignment horizontal="center"/>
      <protection/>
    </xf>
    <xf numFmtId="37" fontId="4" fillId="0" borderId="6" xfId="0" applyFont="1" applyBorder="1" applyAlignment="1" applyProtection="1">
      <alignment horizontal="center"/>
      <protection/>
    </xf>
    <xf numFmtId="37" fontId="0" fillId="0" borderId="21" xfId="0" applyBorder="1" applyAlignment="1" applyProtection="1">
      <alignment horizontal="center"/>
      <protection/>
    </xf>
    <xf numFmtId="37" fontId="6" fillId="0" borderId="8" xfId="0" applyFont="1" applyBorder="1" applyAlignment="1" applyProtection="1">
      <alignment horizontal="center"/>
      <protection/>
    </xf>
    <xf numFmtId="37" fontId="8" fillId="0" borderId="1" xfId="0" applyFont="1" applyBorder="1" applyAlignment="1" applyProtection="1">
      <alignment horizontal="center"/>
      <protection/>
    </xf>
    <xf numFmtId="37" fontId="8" fillId="0" borderId="2" xfId="0" applyFont="1" applyBorder="1" applyAlignment="1" applyProtection="1">
      <alignment horizontal="center"/>
      <protection/>
    </xf>
    <xf numFmtId="37" fontId="8" fillId="0" borderId="0" xfId="0" applyFont="1" applyAlignment="1" applyProtection="1">
      <alignment horizontal="center"/>
      <protection/>
    </xf>
    <xf numFmtId="37" fontId="8" fillId="0" borderId="3" xfId="0" applyFont="1" applyBorder="1" applyAlignment="1" applyProtection="1">
      <alignment horizontal="center"/>
      <protection/>
    </xf>
    <xf numFmtId="37" fontId="8" fillId="0" borderId="6" xfId="0" applyFont="1" applyBorder="1" applyAlignment="1" applyProtection="1">
      <alignment horizontal="center"/>
      <protection/>
    </xf>
    <xf numFmtId="37" fontId="8" fillId="0" borderId="7" xfId="0" applyFont="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Graphs!$B$20</c:f>
        </c:strRef>
      </c:tx>
      <c:layout/>
      <c:spPr>
        <a:solidFill>
          <a:srgbClr val="FFFFFF"/>
        </a:solidFill>
        <a:ln w="12700">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Swis721 Cn BT"/>
              <a:ea typeface="Swis721 Cn BT"/>
              <a:cs typeface="Swis721 Cn BT"/>
            </a:defRPr>
          </a:pPr>
        </a:p>
      </c:txPr>
    </c:title>
    <c:view3D>
      <c:rotX val="15"/>
      <c:rotY val="20"/>
      <c:depthPercent val="50"/>
      <c:rAngAx val="1"/>
    </c:view3D>
    <c:plotArea>
      <c:layout/>
      <c:bar3D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Graphs!$E$11:$E$19</c:f>
              <c:strCache>
                <c:ptCount val="9"/>
                <c:pt idx="0">
                  <c:v>I</c:v>
                </c:pt>
                <c:pt idx="1">
                  <c:v>II</c:v>
                </c:pt>
                <c:pt idx="2">
                  <c:v>III</c:v>
                </c:pt>
                <c:pt idx="3">
                  <c:v>IV</c:v>
                </c:pt>
                <c:pt idx="4">
                  <c:v>V</c:v>
                </c:pt>
                <c:pt idx="5">
                  <c:v>VI</c:v>
                </c:pt>
                <c:pt idx="7">
                  <c:v>VII</c:v>
                </c:pt>
                <c:pt idx="8">
                  <c:v>VIII</c:v>
                </c:pt>
              </c:strCache>
            </c:strRef>
          </c:cat>
          <c:val>
            <c:numRef>
              <c:f>Graphs!$F$11:$F$19</c:f>
              <c:numCache>
                <c:ptCount val="9"/>
                <c:pt idx="0">
                  <c:v>2193</c:v>
                </c:pt>
                <c:pt idx="1">
                  <c:v>2462.5</c:v>
                </c:pt>
                <c:pt idx="2">
                  <c:v>1924</c:v>
                </c:pt>
                <c:pt idx="3">
                  <c:v>1932</c:v>
                </c:pt>
                <c:pt idx="4">
                  <c:v>1899.5</c:v>
                </c:pt>
                <c:pt idx="5">
                  <c:v>1924.5</c:v>
                </c:pt>
                <c:pt idx="7">
                  <c:v>1000</c:v>
                </c:pt>
                <c:pt idx="8">
                  <c:v>786</c:v>
                </c:pt>
              </c:numCache>
            </c:numRef>
          </c:val>
          <c:shape val="box"/>
        </c:ser>
        <c:shape val="box"/>
        <c:axId val="34504726"/>
        <c:axId val="42107079"/>
      </c:bar3DChart>
      <c:catAx>
        <c:axId val="34504726"/>
        <c:scaling>
          <c:orientation val="minMax"/>
        </c:scaling>
        <c:axPos val="b"/>
        <c:delete val="0"/>
        <c:numFmt formatCode="General" sourceLinked="1"/>
        <c:majorTickMark val="none"/>
        <c:minorTickMark val="in"/>
        <c:tickLblPos val="low"/>
        <c:spPr>
          <a:ln w="12700">
            <a:solidFill>
              <a:srgbClr val="000000"/>
            </a:solidFill>
          </a:ln>
        </c:spPr>
        <c:txPr>
          <a:bodyPr vert="horz" rot="0"/>
          <a:lstStyle/>
          <a:p>
            <a:pPr>
              <a:defRPr lang="en-US" cap="none" sz="900" b="0" i="0" u="none" baseline="0">
                <a:solidFill>
                  <a:srgbClr val="000000"/>
                </a:solidFill>
                <a:latin typeface="Swis721 Cn BT"/>
                <a:ea typeface="Swis721 Cn BT"/>
                <a:cs typeface="Swis721 Cn BT"/>
              </a:defRPr>
            </a:pPr>
          </a:p>
        </c:txPr>
        <c:crossAx val="42107079"/>
        <c:crosses val="autoZero"/>
        <c:auto val="1"/>
        <c:lblOffset val="100"/>
        <c:noMultiLvlLbl val="0"/>
      </c:catAx>
      <c:valAx>
        <c:axId val="42107079"/>
        <c:scaling>
          <c:orientation val="minMax"/>
          <c:max val="0"/>
          <c:min val="0"/>
        </c:scaling>
        <c:axPos val="l"/>
        <c:delete val="0"/>
        <c:numFmt formatCode="General" sourceLinked="1"/>
        <c:majorTickMark val="in"/>
        <c:minorTickMark val="none"/>
        <c:tickLblPos val="nextTo"/>
        <c:spPr>
          <a:ln w="12700">
            <a:solidFill>
              <a:srgbClr val="000000"/>
            </a:solidFill>
          </a:ln>
        </c:spPr>
        <c:txPr>
          <a:bodyPr/>
          <a:lstStyle/>
          <a:p>
            <a:pPr>
              <a:defRPr lang="en-US" cap="none" sz="900" b="0" i="0" u="none" baseline="0">
                <a:solidFill>
                  <a:srgbClr val="FFFFFF"/>
                </a:solidFill>
                <a:latin typeface="Swis721 Cn BT"/>
                <a:ea typeface="Swis721 Cn BT"/>
                <a:cs typeface="Swis721 Cn BT"/>
              </a:defRPr>
            </a:pPr>
          </a:p>
        </c:txPr>
        <c:crossAx val="34504726"/>
        <c:crossesAt val="1"/>
        <c:crossBetween val="between"/>
        <c:dispUnits/>
      </c:valAx>
      <c:spPr>
        <a:noFill/>
        <a:ln>
          <a:noFill/>
        </a:ln>
      </c:spPr>
    </c:plotArea>
    <c:floor>
      <c:spPr>
        <a:noFill/>
        <a:ln w="12700">
          <a:solidFill>
            <a:srgbClr val="000000"/>
          </a:solidFill>
        </a:ln>
      </c:spPr>
      <c:thickness val="0"/>
    </c:floor>
    <c:sideWall>
      <c:spPr>
        <a:noFill/>
        <a:ln w="12700">
          <a:solidFill>
            <a:srgbClr val="000000"/>
          </a:solidFill>
        </a:ln>
      </c:spPr>
      <c:thickness val="0"/>
    </c:sideWall>
    <c:backWall>
      <c:spPr>
        <a:noFill/>
        <a:ln w="12700">
          <a:solidFill>
            <a:srgbClr val="000000"/>
          </a:solidFill>
        </a:ln>
      </c:spPr>
      <c:thickness val="0"/>
    </c:backWall>
    <c:plotVisOnly val="0"/>
    <c:dispBlanksAs val="gap"/>
    <c:showDLblsOverMax val="0"/>
  </c:chart>
  <c:spPr>
    <a:noFill/>
    <a:ln>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In-State Students</a:t>
            </a:r>
          </a:p>
        </c:rich>
      </c:tx>
      <c:layout/>
      <c:spPr>
        <a:solidFill>
          <a:srgbClr val="FFFFFF"/>
        </a:solidFill>
        <a:ln w="12700">
          <a:solidFill>
            <a:srgbClr val="000000"/>
          </a:solidFill>
        </a:ln>
        <a:effectLst>
          <a:outerShdw dist="35921" dir="2700000" algn="br">
            <a:prstClr val="black"/>
          </a:outerShdw>
        </a:effectLst>
      </c:spPr>
    </c:title>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Graphs!$E$11:$E$19</c:f>
              <c:strCache>
                <c:ptCount val="5"/>
                <c:pt idx="0">
                  <c:v>I</c:v>
                </c:pt>
                <c:pt idx="1">
                  <c:v>II</c:v>
                </c:pt>
                <c:pt idx="2">
                  <c:v>III</c:v>
                </c:pt>
                <c:pt idx="3">
                  <c:v>IV</c:v>
                </c:pt>
                <c:pt idx="4">
                  <c:v>V</c:v>
                </c:pt>
              </c:strCache>
            </c:strRef>
          </c:cat>
          <c:val>
            <c:numRef>
              <c:f>Graphs!$G$11:$G$15</c:f>
              <c:numCache>
                <c:ptCount val="5"/>
              </c:numCache>
            </c:numRef>
          </c:val>
        </c:ser>
        <c:axId val="43419392"/>
        <c:axId val="55230209"/>
      </c:barChart>
      <c:catAx>
        <c:axId val="43419392"/>
        <c:scaling>
          <c:orientation val="minMax"/>
        </c:scaling>
        <c:axPos val="b"/>
        <c:delete val="0"/>
        <c:numFmt formatCode="General" sourceLinked="1"/>
        <c:majorTickMark val="none"/>
        <c:minorTickMark val="in"/>
        <c:tickLblPos val="low"/>
        <c:spPr>
          <a:ln w="12700">
            <a:solidFill>
              <a:srgbClr val="000000"/>
            </a:solidFill>
          </a:ln>
        </c:spPr>
        <c:crossAx val="55230209"/>
        <c:crosses val="autoZero"/>
        <c:auto val="1"/>
        <c:lblOffset val="100"/>
        <c:noMultiLvlLbl val="0"/>
      </c:catAx>
      <c:valAx>
        <c:axId val="55230209"/>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in"/>
        <c:minorTickMark val="none"/>
        <c:tickLblPos val="nextTo"/>
        <c:spPr>
          <a:ln w="12700">
            <a:solidFill>
              <a:srgbClr val="000000"/>
            </a:solidFill>
          </a:ln>
        </c:spPr>
        <c:crossAx val="43419392"/>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Out-of-State Students</a:t>
            </a:r>
          </a:p>
        </c:rich>
      </c:tx>
      <c:layout/>
      <c:spPr>
        <a:solidFill>
          <a:srgbClr val="FFFFFF"/>
        </a:solidFill>
        <a:ln w="12700">
          <a:solidFill>
            <a:srgbClr val="000000"/>
          </a:solidFill>
        </a:ln>
        <a:effectLst>
          <a:outerShdw dist="35921" dir="2700000" algn="br">
            <a:prstClr val="black"/>
          </a:outerShdw>
        </a:effectLst>
      </c:spPr>
    </c:title>
    <c:plotArea>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Graphs!$E$11:$E$19</c:f>
              <c:strCache>
                <c:ptCount val="5"/>
                <c:pt idx="0">
                  <c:v>I</c:v>
                </c:pt>
                <c:pt idx="1">
                  <c:v>II</c:v>
                </c:pt>
                <c:pt idx="2">
                  <c:v>III</c:v>
                </c:pt>
                <c:pt idx="3">
                  <c:v>IV</c:v>
                </c:pt>
                <c:pt idx="4">
                  <c:v>V</c:v>
                </c:pt>
              </c:strCache>
            </c:strRef>
          </c:cat>
          <c:val>
            <c:numRef>
              <c:f>Graphs!$J$11:$J$15</c:f>
              <c:numCache>
                <c:ptCount val="5"/>
              </c:numCache>
            </c:numRef>
          </c:val>
        </c:ser>
        <c:axId val="27309834"/>
        <c:axId val="44461915"/>
      </c:barChart>
      <c:catAx>
        <c:axId val="27309834"/>
        <c:scaling>
          <c:orientation val="minMax"/>
        </c:scaling>
        <c:axPos val="b"/>
        <c:delete val="0"/>
        <c:numFmt formatCode="General" sourceLinked="1"/>
        <c:majorTickMark val="none"/>
        <c:minorTickMark val="in"/>
        <c:tickLblPos val="low"/>
        <c:spPr>
          <a:ln w="12700">
            <a:solidFill>
              <a:srgbClr val="000000"/>
            </a:solidFill>
          </a:ln>
        </c:spPr>
        <c:crossAx val="44461915"/>
        <c:crosses val="autoZero"/>
        <c:auto val="1"/>
        <c:lblOffset val="100"/>
        <c:noMultiLvlLbl val="0"/>
      </c:catAx>
      <c:valAx>
        <c:axId val="44461915"/>
        <c:scaling>
          <c:orientation val="minMax"/>
        </c:scaling>
        <c:axPos val="l"/>
        <c:title>
          <c:tx>
            <c:rich>
              <a:bodyPr vert="horz" rot="-5400000" anchor="ctr"/>
              <a:lstStyle/>
              <a:p>
                <a:pPr algn="ctr">
                  <a:defRPr/>
                </a:pPr>
                <a:r>
                  <a:rPr lang="en-US"/>
                  <a:t>(thousands)</a:t>
                </a:r>
              </a:p>
            </c:rich>
          </c:tx>
          <c:layout/>
          <c:overlay val="0"/>
          <c:spPr>
            <a:noFill/>
            <a:ln>
              <a:noFill/>
            </a:ln>
          </c:spPr>
        </c:title>
        <c:majorGridlines>
          <c:spPr>
            <a:ln w="12700">
              <a:pattFill prst="pct75">
                <a:fgClr>
                  <a:srgbClr val="000000"/>
                </a:fgClr>
                <a:bgClr>
                  <a:srgbClr val="FFFFFF"/>
                </a:bgClr>
              </a:pattFill>
            </a:ln>
          </c:spPr>
        </c:majorGridlines>
        <c:delete val="0"/>
        <c:numFmt formatCode="General" sourceLinked="1"/>
        <c:majorTickMark val="in"/>
        <c:minorTickMark val="none"/>
        <c:tickLblPos val="nextTo"/>
        <c:spPr>
          <a:ln w="12700">
            <a:solidFill>
              <a:srgbClr val="000000"/>
            </a:solidFill>
          </a:ln>
        </c:spPr>
        <c:crossAx val="27309834"/>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In-State Students</a:t>
            </a:r>
          </a:p>
        </c:rich>
      </c:tx>
      <c:layout/>
      <c:spPr>
        <a:solidFill>
          <a:srgbClr val="FFFFFF"/>
        </a:solidFill>
        <a:ln w="12700">
          <a:solidFill>
            <a:srgbClr val="000000"/>
          </a:solidFill>
        </a:ln>
        <a:effectLst>
          <a:outerShdw dist="35921" dir="2700000" algn="br">
            <a:prstClr val="black"/>
          </a:outerShdw>
        </a:effectLst>
      </c:spPr>
    </c:title>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Database!$F$11</c:f>
                  <c:strCache>
                    <c:ptCount val="1"/>
                    <c:pt idx="0">
                      <c:v>2,760 </c:v>
                    </c:pt>
                  </c:strCache>
                </c:strRef>
              </c:tx>
              <c:numFmt formatCode="General" sourceLinked="1"/>
              <c:showLegendKey val="0"/>
              <c:showVal val="0"/>
              <c:showBubbleSize val="0"/>
              <c:showCatName val="1"/>
              <c:showSerName val="0"/>
              <c:showPercent val="0"/>
            </c:dLbl>
            <c:dLbl>
              <c:idx val="1"/>
              <c:tx>
                <c:strRef>
                  <c:f>Database!$F$12</c:f>
                  <c:strCache>
                    <c:ptCount val="1"/>
                    <c:pt idx="0">
                      <c:v>5,240 </c:v>
                    </c:pt>
                  </c:strCache>
                </c:strRef>
              </c:tx>
              <c:numFmt formatCode="General" sourceLinked="1"/>
              <c:showLegendKey val="0"/>
              <c:showVal val="0"/>
              <c:showBubbleSize val="0"/>
              <c:showCatName val="1"/>
              <c:showSerName val="0"/>
              <c:showPercent val="0"/>
            </c:dLbl>
            <c:dLbl>
              <c:idx val="2"/>
              <c:tx>
                <c:strRef>
                  <c:f>Database!$F$13</c:f>
                  <c:strCache>
                    <c:ptCount val="1"/>
                    <c:pt idx="0">
                      <c:v>3,790 </c:v>
                    </c:pt>
                  </c:strCache>
                </c:strRef>
              </c:tx>
              <c:numFmt formatCode="General" sourceLinked="1"/>
              <c:showLegendKey val="0"/>
              <c:showVal val="0"/>
              <c:showBubbleSize val="0"/>
              <c:showCatName val="1"/>
              <c:showSerName val="0"/>
              <c:showPercent val="0"/>
            </c:dLbl>
            <c:dLbl>
              <c:idx val="3"/>
              <c:tx>
                <c:strRef>
                  <c:f>Database!$F$14</c:f>
                  <c:strCache>
                    <c:ptCount val="1"/>
                    <c:pt idx="0">
                      <c:v>6,075 </c:v>
                    </c:pt>
                  </c:strCache>
                </c:strRef>
              </c:tx>
              <c:numFmt formatCode="General" sourceLinked="1"/>
              <c:showLegendKey val="0"/>
              <c:showVal val="0"/>
              <c:showBubbleSize val="0"/>
              <c:showCatName val="1"/>
              <c:showSerName val="0"/>
              <c:showPercent val="0"/>
            </c:dLbl>
            <c:dLbl>
              <c:idx val="4"/>
              <c:tx>
                <c:strRef>
                  <c:f>Database!$F$15</c:f>
                  <c:strCache>
                    <c:ptCount val="1"/>
                    <c:pt idx="0">
                      <c:v>3,894 </c:v>
                    </c:pt>
                  </c:strCache>
                </c:strRef>
              </c:tx>
              <c:numFmt formatCode="General" sourceLinked="1"/>
              <c:showLegendKey val="0"/>
              <c:showVal val="0"/>
              <c:showBubbleSize val="0"/>
              <c:showCatName val="1"/>
              <c:showSerName val="0"/>
              <c:showPercent val="0"/>
            </c:dLbl>
            <c:dLbl>
              <c:idx val="5"/>
              <c:tx>
                <c:strRef>
                  <c:f>Database!$F$16</c:f>
                  <c:strCache>
                    <c:ptCount val="1"/>
                    <c:pt idx="0">
                      <c:v>3,774 </c:v>
                    </c:pt>
                  </c:strCache>
                </c:strRef>
              </c:tx>
              <c:numFmt formatCode="General" sourceLinked="1"/>
              <c:showLegendKey val="0"/>
              <c:showVal val="0"/>
              <c:showBubbleSize val="0"/>
              <c:showCatName val="1"/>
              <c:showSerName val="0"/>
              <c:showPercent val="0"/>
            </c:dLbl>
            <c:dLbl>
              <c:idx val="6"/>
              <c:tx>
                <c:strRef>
                  <c:f>Database!$F$17</c:f>
                  <c:strCache>
                    <c:ptCount val="1"/>
                    <c:pt idx="0">
                      <c:v>5,110 </c:v>
                    </c:pt>
                  </c:strCache>
                </c:strRef>
              </c:tx>
              <c:numFmt formatCode="General" sourceLinked="1"/>
              <c:showLegendKey val="0"/>
              <c:showVal val="0"/>
              <c:showBubbleSize val="0"/>
              <c:showCatName val="1"/>
              <c:showSerName val="0"/>
              <c:showPercent val="0"/>
            </c:dLbl>
            <c:dLbl>
              <c:idx val="7"/>
              <c:tx>
                <c:strRef>
                  <c:f>Database!$F$18</c:f>
                  <c:strCache>
                    <c:ptCount val="1"/>
                    <c:pt idx="0">
                      <c:v>3,282 </c:v>
                    </c:pt>
                  </c:strCache>
                </c:strRef>
              </c:tx>
              <c:numFmt formatCode="General" sourceLinked="1"/>
              <c:showLegendKey val="0"/>
              <c:showVal val="0"/>
              <c:showBubbleSize val="0"/>
              <c:showCatName val="1"/>
              <c:showSerName val="0"/>
              <c:showPercent val="0"/>
            </c:dLbl>
            <c:delete val="1"/>
          </c:dLbls>
          <c:cat>
            <c:strRef>
              <c:f>Graphs!$E$11:$E$19</c:f>
              <c:strCache>
                <c:ptCount val="8"/>
                <c:pt idx="0">
                  <c:v>I</c:v>
                </c:pt>
                <c:pt idx="1">
                  <c:v>II</c:v>
                </c:pt>
                <c:pt idx="2">
                  <c:v>III</c:v>
                </c:pt>
                <c:pt idx="3">
                  <c:v>IV</c:v>
                </c:pt>
                <c:pt idx="4">
                  <c:v>V</c:v>
                </c:pt>
                <c:pt idx="5">
                  <c:v>VI</c:v>
                </c:pt>
                <c:pt idx="7">
                  <c:v>VII</c:v>
                </c:pt>
              </c:strCache>
            </c:strRef>
          </c:cat>
          <c:val>
            <c:numRef>
              <c:f>Graphs!$F$11:$F$18</c:f>
              <c:numCache>
                <c:ptCount val="8"/>
                <c:pt idx="0">
                  <c:v>2193</c:v>
                </c:pt>
                <c:pt idx="1">
                  <c:v>2462.5</c:v>
                </c:pt>
                <c:pt idx="2">
                  <c:v>1924</c:v>
                </c:pt>
                <c:pt idx="3">
                  <c:v>1932</c:v>
                </c:pt>
                <c:pt idx="4">
                  <c:v>1899.5</c:v>
                </c:pt>
                <c:pt idx="5">
                  <c:v>1924.5</c:v>
                </c:pt>
                <c:pt idx="7">
                  <c:v>1000</c:v>
                </c:pt>
              </c:numCache>
            </c:numRef>
          </c:val>
        </c:ser>
        <c:axId val="64612916"/>
        <c:axId val="44645333"/>
      </c:barChart>
      <c:catAx>
        <c:axId val="64612916"/>
        <c:scaling>
          <c:orientation val="minMax"/>
        </c:scaling>
        <c:axPos val="b"/>
        <c:delete val="0"/>
        <c:numFmt formatCode="General" sourceLinked="1"/>
        <c:majorTickMark val="none"/>
        <c:minorTickMark val="in"/>
        <c:tickLblPos val="low"/>
        <c:spPr>
          <a:ln w="12700">
            <a:solidFill>
              <a:srgbClr val="000000"/>
            </a:solidFill>
          </a:ln>
        </c:spPr>
        <c:crossAx val="44645333"/>
        <c:crosses val="autoZero"/>
        <c:auto val="1"/>
        <c:lblOffset val="100"/>
        <c:noMultiLvlLbl val="0"/>
      </c:catAx>
      <c:valAx>
        <c:axId val="44645333"/>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in"/>
        <c:minorTickMark val="none"/>
        <c:tickLblPos val="nextTo"/>
        <c:spPr>
          <a:ln w="12700">
            <a:solidFill>
              <a:srgbClr val="000000"/>
            </a:solidFill>
          </a:ln>
        </c:spPr>
        <c:crossAx val="64612916"/>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Out-of-State Students</a:t>
            </a:r>
          </a:p>
        </c:rich>
      </c:tx>
      <c:layout/>
      <c:spPr>
        <a:solidFill>
          <a:srgbClr val="FFFFFF"/>
        </a:solidFill>
        <a:ln w="12700">
          <a:solidFill>
            <a:srgbClr val="000000"/>
          </a:solidFill>
        </a:ln>
        <a:effectLst>
          <a:outerShdw dist="35921" dir="2700000" algn="br">
            <a:prstClr val="black"/>
          </a:outerShdw>
        </a:effectLst>
      </c:spPr>
    </c:title>
    <c:plotArea>
      <c:layout>
        <c:manualLayout>
          <c:xMode val="edge"/>
          <c:yMode val="edge"/>
          <c:x val="0.034"/>
          <c:y val="0.11575"/>
          <c:w val="0.955"/>
          <c:h val="0.862"/>
        </c:manualLayout>
      </c:layout>
      <c:barChart>
        <c:barDir val="col"/>
        <c:grouping val="clustered"/>
        <c:varyColors val="0"/>
        <c:ser>
          <c:idx val="0"/>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Database!$I$11</c:f>
                  <c:strCache>
                    <c:ptCount val="1"/>
                    <c:pt idx="0">
                      <c:v/>
                    </c:pt>
                  </c:strCache>
                </c:strRef>
              </c:tx>
              <c:numFmt formatCode="General" sourceLinked="1"/>
              <c:showLegendKey val="0"/>
              <c:showVal val="0"/>
              <c:showBubbleSize val="0"/>
              <c:showCatName val="1"/>
              <c:showSerName val="0"/>
              <c:showPercent val="0"/>
            </c:dLbl>
            <c:dLbl>
              <c:idx val="1"/>
              <c:tx>
                <c:strRef>
                  <c:f>Database!$I$12</c:f>
                  <c:strCache>
                    <c:ptCount val="1"/>
                    <c:pt idx="0">
                      <c:v/>
                    </c:pt>
                  </c:strCache>
                </c:strRef>
              </c:tx>
              <c:numFmt formatCode="General" sourceLinked="1"/>
              <c:showLegendKey val="0"/>
              <c:showVal val="0"/>
              <c:showBubbleSize val="0"/>
              <c:showCatName val="1"/>
              <c:showSerName val="0"/>
              <c:showPercent val="0"/>
            </c:dLbl>
            <c:dLbl>
              <c:idx val="2"/>
              <c:tx>
                <c:strRef>
                  <c:f>Database!$I$13</c:f>
                  <c:strCache>
                    <c:ptCount val="1"/>
                    <c:pt idx="0">
                      <c:v/>
                    </c:pt>
                  </c:strCache>
                </c:strRef>
              </c:tx>
              <c:numFmt formatCode="General" sourceLinked="1"/>
              <c:showLegendKey val="0"/>
              <c:showVal val="0"/>
              <c:showBubbleSize val="0"/>
              <c:showCatName val="1"/>
              <c:showSerName val="0"/>
              <c:showPercent val="0"/>
            </c:dLbl>
            <c:dLbl>
              <c:idx val="3"/>
              <c:tx>
                <c:strRef>
                  <c:f>Database!$I$14</c:f>
                  <c:strCache>
                    <c:ptCount val="1"/>
                    <c:pt idx="0">
                      <c:v/>
                    </c:pt>
                  </c:strCache>
                </c:strRef>
              </c:tx>
              <c:numFmt formatCode="General" sourceLinked="1"/>
              <c:showLegendKey val="0"/>
              <c:showVal val="0"/>
              <c:showBubbleSize val="0"/>
              <c:showCatName val="1"/>
              <c:showSerName val="0"/>
              <c:showPercent val="0"/>
            </c:dLbl>
            <c:dLbl>
              <c:idx val="4"/>
              <c:tx>
                <c:strRef>
                  <c:f>Database!$I$15</c:f>
                  <c:strCache>
                    <c:ptCount val="1"/>
                    <c:pt idx="0">
                      <c:v/>
                    </c:pt>
                  </c:strCache>
                </c:strRef>
              </c:tx>
              <c:numFmt formatCode="General" sourceLinked="1"/>
              <c:showLegendKey val="0"/>
              <c:showVal val="0"/>
              <c:showBubbleSize val="0"/>
              <c:showCatName val="1"/>
              <c:showSerName val="0"/>
              <c:showPercent val="0"/>
            </c:dLbl>
            <c:dLbl>
              <c:idx val="5"/>
              <c:tx>
                <c:strRef>
                  <c:f>Database!$I$16</c:f>
                  <c:strCache>
                    <c:ptCount val="1"/>
                    <c:pt idx="0">
                      <c:v/>
                    </c:pt>
                  </c:strCache>
                </c:strRef>
              </c:tx>
              <c:numFmt formatCode="General" sourceLinked="1"/>
              <c:showLegendKey val="0"/>
              <c:showVal val="0"/>
              <c:showBubbleSize val="0"/>
              <c:showCatName val="1"/>
              <c:showSerName val="0"/>
              <c:showPercent val="0"/>
            </c:dLbl>
            <c:dLbl>
              <c:idx val="6"/>
              <c:tx>
                <c:strRef>
                  <c:f>Database!$I$17</c:f>
                  <c:strCache>
                    <c:ptCount val="1"/>
                    <c:pt idx="0">
                      <c:v/>
                    </c:pt>
                  </c:strCache>
                </c:strRef>
              </c:tx>
              <c:numFmt formatCode="General" sourceLinked="1"/>
              <c:showLegendKey val="0"/>
              <c:showVal val="0"/>
              <c:showBubbleSize val="0"/>
              <c:showCatName val="1"/>
              <c:showSerName val="0"/>
              <c:showPercent val="0"/>
            </c:dLbl>
            <c:dLbl>
              <c:idx val="7"/>
              <c:tx>
                <c:strRef>
                  <c:f>Database!$I$18</c:f>
                  <c:strCache>
                    <c:ptCount val="1"/>
                    <c:pt idx="0">
                      <c:v/>
                    </c:pt>
                  </c:strCache>
                </c:strRef>
              </c:tx>
              <c:numFmt formatCode="General" sourceLinked="1"/>
              <c:showLegendKey val="0"/>
              <c:showVal val="0"/>
              <c:showBubbleSize val="0"/>
              <c:showCatName val="1"/>
              <c:showSerName val="0"/>
              <c:showPercent val="0"/>
            </c:dLbl>
            <c:delete val="1"/>
          </c:dLbls>
          <c:cat>
            <c:strRef>
              <c:f>Graphs!$E$11:$E$19</c:f>
              <c:strCache>
                <c:ptCount val="8"/>
                <c:pt idx="0">
                  <c:v>I</c:v>
                </c:pt>
                <c:pt idx="1">
                  <c:v>II</c:v>
                </c:pt>
                <c:pt idx="2">
                  <c:v>III</c:v>
                </c:pt>
                <c:pt idx="3">
                  <c:v>IV</c:v>
                </c:pt>
                <c:pt idx="4">
                  <c:v>V</c:v>
                </c:pt>
                <c:pt idx="5">
                  <c:v>VI</c:v>
                </c:pt>
                <c:pt idx="7">
                  <c:v>VII</c:v>
                </c:pt>
              </c:strCache>
            </c:strRef>
          </c:cat>
          <c:val>
            <c:numRef>
              <c:f>Graphs!$I$11:$I$18</c:f>
              <c:numCache>
                <c:ptCount val="8"/>
                <c:pt idx="0">
                  <c:v>6980</c:v>
                </c:pt>
                <c:pt idx="1">
                  <c:v>7531</c:v>
                </c:pt>
                <c:pt idx="2">
                  <c:v>6682.5</c:v>
                </c:pt>
                <c:pt idx="3">
                  <c:v>6161</c:v>
                </c:pt>
                <c:pt idx="4">
                  <c:v>5008</c:v>
                </c:pt>
                <c:pt idx="5">
                  <c:v>4977.5</c:v>
                </c:pt>
                <c:pt idx="7">
                  <c:v>3496.5</c:v>
                </c:pt>
              </c:numCache>
            </c:numRef>
          </c:val>
        </c:ser>
        <c:axId val="66263678"/>
        <c:axId val="59502191"/>
      </c:barChart>
      <c:catAx>
        <c:axId val="66263678"/>
        <c:scaling>
          <c:orientation val="minMax"/>
        </c:scaling>
        <c:axPos val="b"/>
        <c:delete val="0"/>
        <c:numFmt formatCode="General" sourceLinked="1"/>
        <c:majorTickMark val="none"/>
        <c:minorTickMark val="in"/>
        <c:tickLblPos val="low"/>
        <c:spPr>
          <a:ln w="12700">
            <a:solidFill>
              <a:srgbClr val="000000"/>
            </a:solidFill>
          </a:ln>
        </c:spPr>
        <c:crossAx val="59502191"/>
        <c:crosses val="autoZero"/>
        <c:auto val="1"/>
        <c:lblOffset val="100"/>
        <c:noMultiLvlLbl val="0"/>
      </c:catAx>
      <c:valAx>
        <c:axId val="59502191"/>
        <c:scaling>
          <c:orientation val="minMax"/>
        </c:scaling>
        <c:axPos val="l"/>
        <c:title>
          <c:tx>
            <c:rich>
              <a:bodyPr vert="horz" rot="-5400000" anchor="ctr"/>
              <a:lstStyle/>
              <a:p>
                <a:pPr algn="ctr">
                  <a:defRPr/>
                </a:pPr>
                <a:r>
                  <a:rPr lang="en-US"/>
                  <a:t>(thousands)</a:t>
                </a:r>
              </a:p>
            </c:rich>
          </c:tx>
          <c:layout/>
          <c:overlay val="0"/>
          <c:spPr>
            <a:noFill/>
            <a:ln>
              <a:noFill/>
            </a:ln>
          </c:spPr>
        </c:title>
        <c:delete val="0"/>
        <c:numFmt formatCode="General" sourceLinked="1"/>
        <c:majorTickMark val="in"/>
        <c:minorTickMark val="none"/>
        <c:tickLblPos val="nextTo"/>
        <c:spPr>
          <a:ln w="12700">
            <a:solidFill>
              <a:srgbClr val="000000"/>
            </a:solidFill>
          </a:ln>
        </c:spPr>
        <c:crossAx val="66263678"/>
        <c:crossesAt val="1"/>
        <c:crossBetween val="between"/>
        <c:dispUnits/>
      </c:valAx>
      <c:spPr>
        <a:solidFill>
          <a:srgbClr val="FFFFFF"/>
        </a:solidFill>
        <a:ln w="12700">
          <a:solidFill>
            <a:srgbClr val="000000"/>
          </a:solidFill>
        </a:ln>
      </c:spPr>
    </c:plotArea>
    <c:plotVisOnly val="0"/>
    <c:dispBlanksAs val="gap"/>
    <c:showDLblsOverMax val="0"/>
  </c:chart>
  <c:spPr>
    <a:noFill/>
    <a:ln>
      <a:noFill/>
    </a:ln>
  </c:spPr>
  <c:txPr>
    <a:bodyPr vert="horz" rot="0"/>
    <a:lstStyle/>
    <a:p>
      <a:pPr>
        <a:defRPr lang="en-US" cap="none" sz="8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87"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1143000</xdr:colOff>
      <xdr:row>24</xdr:row>
      <xdr:rowOff>19050</xdr:rowOff>
    </xdr:from>
    <xdr:to>
      <xdr:col>11</xdr:col>
      <xdr:colOff>3495675</xdr:colOff>
      <xdr:row>28</xdr:row>
      <xdr:rowOff>19050</xdr:rowOff>
    </xdr:to>
    <xdr:sp fLocksText="0">
      <xdr:nvSpPr>
        <xdr:cNvPr id="1" name="Text 1"/>
        <xdr:cNvSpPr txBox="1">
          <a:spLocks noChangeArrowheads="1"/>
        </xdr:cNvSpPr>
      </xdr:nvSpPr>
      <xdr:spPr>
        <a:xfrm>
          <a:off x="8267700" y="4162425"/>
          <a:ext cx="2352675" cy="742950"/>
        </a:xfrm>
        <a:prstGeom prst="rect">
          <a:avLst/>
        </a:prstGeom>
        <a:noFill/>
        <a:ln w="9525" cmpd="sng">
          <a:noFill/>
        </a:ln>
      </xdr:spPr>
      <xdr:txBody>
        <a:bodyPr vertOverflow="clip" wrap="square"/>
        <a:p>
          <a:pPr algn="ctr">
            <a:defRPr/>
          </a:pPr>
          <a:r>
            <a:rPr lang="en-US" cap="none" sz="1200" b="0" i="0" u="none" baseline="0">
              <a:latin typeface="Swis721 Cn BT"/>
              <a:ea typeface="Swis721 Cn BT"/>
              <a:cs typeface="Swis721 Cn BT"/>
            </a:rPr>
            <a:t>Annualized Undergraduate Tuition Tuition and Fees
Full-Time In-State Students, Public Institutions, 
SREB States, 1995-96</a:t>
          </a:r>
        </a:p>
      </xdr:txBody>
    </xdr:sp>
    <xdr:clientData fLocksWithSheet="0"/>
  </xdr:twoCellAnchor>
  <xdr:twoCellAnchor>
    <xdr:from>
      <xdr:col>11</xdr:col>
      <xdr:colOff>57150</xdr:colOff>
      <xdr:row>25</xdr:row>
      <xdr:rowOff>66675</xdr:rowOff>
    </xdr:from>
    <xdr:to>
      <xdr:col>11</xdr:col>
      <xdr:colOff>4743450</xdr:colOff>
      <xdr:row>66</xdr:row>
      <xdr:rowOff>47625</xdr:rowOff>
    </xdr:to>
    <xdr:graphicFrame>
      <xdr:nvGraphicFramePr>
        <xdr:cNvPr id="2" name="Chart 2"/>
        <xdr:cNvGraphicFramePr/>
      </xdr:nvGraphicFramePr>
      <xdr:xfrm>
        <a:off x="7181850" y="4371975"/>
        <a:ext cx="4686300" cy="6715125"/>
      </xdr:xfrm>
      <a:graphic>
        <a:graphicData uri="http://schemas.openxmlformats.org/drawingml/2006/chart">
          <c:chart xmlns:c="http://schemas.openxmlformats.org/drawingml/2006/chart" r:id="rId1"/>
        </a:graphicData>
      </a:graphic>
    </xdr:graphicFrame>
    <xdr:clientData fLocksWithSheet="0"/>
  </xdr:twoCellAnchor>
  <xdr:twoCellAnchor>
    <xdr:from>
      <xdr:col>11</xdr:col>
      <xdr:colOff>752475</xdr:colOff>
      <xdr:row>62</xdr:row>
      <xdr:rowOff>0</xdr:rowOff>
    </xdr:from>
    <xdr:to>
      <xdr:col>11</xdr:col>
      <xdr:colOff>3038475</xdr:colOff>
      <xdr:row>63</xdr:row>
      <xdr:rowOff>0</xdr:rowOff>
    </xdr:to>
    <xdr:sp>
      <xdr:nvSpPr>
        <xdr:cNvPr id="3" name="Line 3"/>
        <xdr:cNvSpPr>
          <a:spLocks/>
        </xdr:cNvSpPr>
      </xdr:nvSpPr>
      <xdr:spPr>
        <a:xfrm>
          <a:off x="7877175" y="10391775"/>
          <a:ext cx="2286000" cy="161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twoCellAnchor>
    <xdr:from>
      <xdr:col>11</xdr:col>
      <xdr:colOff>3667125</xdr:colOff>
      <xdr:row>62</xdr:row>
      <xdr:rowOff>0</xdr:rowOff>
    </xdr:from>
    <xdr:to>
      <xdr:col>11</xdr:col>
      <xdr:colOff>4257675</xdr:colOff>
      <xdr:row>63</xdr:row>
      <xdr:rowOff>0</xdr:rowOff>
    </xdr:to>
    <xdr:sp>
      <xdr:nvSpPr>
        <xdr:cNvPr id="4" name="Line 4"/>
        <xdr:cNvSpPr>
          <a:spLocks/>
        </xdr:cNvSpPr>
      </xdr:nvSpPr>
      <xdr:spPr>
        <a:xfrm>
          <a:off x="10791825" y="10391775"/>
          <a:ext cx="590550" cy="161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twoCellAnchor>
    <xdr:from>
      <xdr:col>11</xdr:col>
      <xdr:colOff>1628775</xdr:colOff>
      <xdr:row>62</xdr:row>
      <xdr:rowOff>19050</xdr:rowOff>
    </xdr:from>
    <xdr:to>
      <xdr:col>11</xdr:col>
      <xdr:colOff>2124075</xdr:colOff>
      <xdr:row>63</xdr:row>
      <xdr:rowOff>19050</xdr:rowOff>
    </xdr:to>
    <xdr:sp fLocksText="0">
      <xdr:nvSpPr>
        <xdr:cNvPr id="5" name="Text 5"/>
        <xdr:cNvSpPr txBox="1">
          <a:spLocks noChangeArrowheads="1"/>
        </xdr:cNvSpPr>
      </xdr:nvSpPr>
      <xdr:spPr>
        <a:xfrm>
          <a:off x="8753475" y="10410825"/>
          <a:ext cx="495300" cy="161925"/>
        </a:xfrm>
        <a:prstGeom prst="rect">
          <a:avLst/>
        </a:prstGeom>
        <a:noFill/>
        <a:ln w="9525" cmpd="sng">
          <a:noFill/>
        </a:ln>
      </xdr:spPr>
      <xdr:txBody>
        <a:bodyPr vertOverflow="clip" wrap="square"/>
        <a:p>
          <a:pPr algn="ctr">
            <a:defRPr/>
          </a:pPr>
          <a:r>
            <a:rPr lang="en-US" cap="none" sz="900" b="0" i="0" u="none" baseline="0">
              <a:latin typeface="Swis721 Cn BT"/>
              <a:ea typeface="Swis721 Cn BT"/>
              <a:cs typeface="Swis721 Cn BT"/>
            </a:rPr>
            <a:t>Four-Year</a:t>
          </a:r>
        </a:p>
      </xdr:txBody>
    </xdr:sp>
    <xdr:clientData fLocksWithSheet="0"/>
  </xdr:twoCellAnchor>
  <xdr:twoCellAnchor>
    <xdr:from>
      <xdr:col>11</xdr:col>
      <xdr:colOff>3638550</xdr:colOff>
      <xdr:row>62</xdr:row>
      <xdr:rowOff>0</xdr:rowOff>
    </xdr:from>
    <xdr:to>
      <xdr:col>11</xdr:col>
      <xdr:colOff>4295775</xdr:colOff>
      <xdr:row>63</xdr:row>
      <xdr:rowOff>47625</xdr:rowOff>
    </xdr:to>
    <xdr:sp fLocksText="0">
      <xdr:nvSpPr>
        <xdr:cNvPr id="6" name="Text 6"/>
        <xdr:cNvSpPr txBox="1">
          <a:spLocks noChangeArrowheads="1"/>
        </xdr:cNvSpPr>
      </xdr:nvSpPr>
      <xdr:spPr>
        <a:xfrm>
          <a:off x="10763250" y="10391775"/>
          <a:ext cx="657225" cy="209550"/>
        </a:xfrm>
        <a:prstGeom prst="rect">
          <a:avLst/>
        </a:prstGeom>
        <a:noFill/>
        <a:ln w="9525" cmpd="sng">
          <a:noFill/>
        </a:ln>
      </xdr:spPr>
      <xdr:txBody>
        <a:bodyPr vertOverflow="clip" wrap="square"/>
        <a:p>
          <a:pPr algn="ctr">
            <a:defRPr/>
          </a:pPr>
          <a:r>
            <a:rPr lang="en-US" cap="none" sz="900" b="0" i="0" u="none" baseline="0">
              <a:latin typeface="Swis721 Cn BT"/>
              <a:ea typeface="Swis721 Cn BT"/>
              <a:cs typeface="Swis721 Cn BT"/>
            </a:rPr>
            <a:t>Two-Year</a:t>
          </a:r>
        </a:p>
      </xdr:txBody>
    </xdr:sp>
    <xdr:clientData fLocksWithSheet="0"/>
  </xdr:twoCellAnchor>
  <xdr:twoCellAnchor>
    <xdr:from>
      <xdr:col>11</xdr:col>
      <xdr:colOff>3295650</xdr:colOff>
      <xdr:row>65</xdr:row>
      <xdr:rowOff>85725</xdr:rowOff>
    </xdr:from>
    <xdr:to>
      <xdr:col>11</xdr:col>
      <xdr:colOff>3400425</xdr:colOff>
      <xdr:row>67</xdr:row>
      <xdr:rowOff>47625</xdr:rowOff>
    </xdr:to>
    <xdr:sp>
      <xdr:nvSpPr>
        <xdr:cNvPr id="7" name="Oval 7"/>
        <xdr:cNvSpPr>
          <a:spLocks/>
        </xdr:cNvSpPr>
      </xdr:nvSpPr>
      <xdr:spPr>
        <a:xfrm>
          <a:off x="10420350" y="10963275"/>
          <a:ext cx="104775" cy="285750"/>
        </a:xfrm>
        <a:prstGeom prst="ellipse">
          <a:avLst/>
        </a:prstGeom>
        <a:solidFill>
          <a:srgbClr val="FFFFFF"/>
        </a:solidFill>
        <a:ln w="9525" cmpd="sng">
          <a:noFill/>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twoCellAnchor>
    <xdr:from>
      <xdr:col>11</xdr:col>
      <xdr:colOff>3248025</xdr:colOff>
      <xdr:row>46</xdr:row>
      <xdr:rowOff>19050</xdr:rowOff>
    </xdr:from>
    <xdr:to>
      <xdr:col>11</xdr:col>
      <xdr:colOff>3362325</xdr:colOff>
      <xdr:row>47</xdr:row>
      <xdr:rowOff>66675</xdr:rowOff>
    </xdr:to>
    <xdr:sp>
      <xdr:nvSpPr>
        <xdr:cNvPr id="8" name="Oval 8"/>
        <xdr:cNvSpPr>
          <a:spLocks/>
        </xdr:cNvSpPr>
      </xdr:nvSpPr>
      <xdr:spPr>
        <a:xfrm>
          <a:off x="10372725" y="7820025"/>
          <a:ext cx="114300" cy="209550"/>
        </a:xfrm>
        <a:prstGeom prst="ellipse">
          <a:avLst/>
        </a:prstGeom>
        <a:solidFill>
          <a:srgbClr val="FFFFFF"/>
        </a:solidFill>
        <a:ln w="9525" cmpd="sng">
          <a:noFill/>
        </a:ln>
      </xdr:spPr>
      <xdr:txBody>
        <a:bodyPr vertOverflow="clip" wrap="square"/>
        <a:p>
          <a:pPr algn="l">
            <a:defRPr/>
          </a:pPr>
          <a:r>
            <a:rPr lang="en-US" cap="none" u="none" baseline="0">
              <a:latin typeface="Swis721 Cn BT"/>
              <a:ea typeface="Swis721 Cn BT"/>
              <a:cs typeface="Swis721 Cn BT"/>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067675" cy="40386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ransitionEvaluation="1"/>
  <dimension ref="A1:Z692"/>
  <sheetViews>
    <sheetView showGridLines="0" tabSelected="1" defaultGridColor="0" zoomScale="87" zoomScaleNormal="87" colorId="22" workbookViewId="0" topLeftCell="A1">
      <pane ySplit="4" topLeftCell="W5" activePane="bottomLeft" state="frozen"/>
      <selection pane="topLeft" activeCell="A1" sqref="A1"/>
      <selection pane="bottomLeft" activeCell="A5" sqref="A5"/>
    </sheetView>
  </sheetViews>
  <sheetFormatPr defaultColWidth="9.7109375" defaultRowHeight="12.75"/>
  <cols>
    <col min="1" max="1" width="4.7109375" style="0" customWidth="1"/>
    <col min="2" max="2" width="20.7109375" style="0" customWidth="1"/>
    <col min="4" max="4" width="5.7109375" style="0" customWidth="1"/>
    <col min="5" max="25" width="7.7109375" style="0" customWidth="1"/>
    <col min="26" max="26" width="7.7109375" style="1" customWidth="1"/>
  </cols>
  <sheetData>
    <row r="1" ht="15">
      <c r="A1" s="2" t="s">
        <v>500</v>
      </c>
    </row>
    <row r="2" ht="15">
      <c r="A2" s="2"/>
    </row>
    <row r="3" spans="1:26" ht="9" customHeight="1">
      <c r="A3" s="3"/>
      <c r="B3" s="3"/>
      <c r="C3" s="3"/>
      <c r="D3" s="3"/>
      <c r="E3" s="4" t="s">
        <v>501</v>
      </c>
      <c r="F3" s="5"/>
      <c r="G3" s="4" t="s">
        <v>502</v>
      </c>
      <c r="H3" s="5"/>
      <c r="I3" s="4" t="s">
        <v>503</v>
      </c>
      <c r="J3" s="5"/>
      <c r="K3" s="4" t="s">
        <v>504</v>
      </c>
      <c r="L3" s="5"/>
      <c r="M3" s="4" t="s">
        <v>505</v>
      </c>
      <c r="N3" s="5"/>
      <c r="O3" s="4" t="s">
        <v>506</v>
      </c>
      <c r="P3" s="5"/>
      <c r="Q3" s="4" t="s">
        <v>507</v>
      </c>
      <c r="R3" s="5"/>
      <c r="S3" s="4" t="s">
        <v>508</v>
      </c>
      <c r="T3" s="5"/>
      <c r="U3" s="4" t="s">
        <v>509</v>
      </c>
      <c r="V3" s="5"/>
      <c r="W3" s="4" t="s">
        <v>510</v>
      </c>
      <c r="X3" s="5"/>
      <c r="Y3" s="4" t="s">
        <v>511</v>
      </c>
      <c r="Z3" s="5"/>
    </row>
    <row r="4" spans="1:26" ht="9" customHeight="1">
      <c r="A4" s="91" t="s">
        <v>512</v>
      </c>
      <c r="B4" s="91" t="s">
        <v>513</v>
      </c>
      <c r="C4" s="91" t="s">
        <v>514</v>
      </c>
      <c r="D4" s="91" t="s">
        <v>515</v>
      </c>
      <c r="E4" s="92" t="s">
        <v>516</v>
      </c>
      <c r="F4" s="93" t="s">
        <v>517</v>
      </c>
      <c r="G4" s="92" t="s">
        <v>516</v>
      </c>
      <c r="H4" s="93" t="s">
        <v>517</v>
      </c>
      <c r="I4" s="92" t="s">
        <v>516</v>
      </c>
      <c r="J4" s="93" t="s">
        <v>517</v>
      </c>
      <c r="K4" s="92" t="s">
        <v>516</v>
      </c>
      <c r="L4" s="93" t="s">
        <v>517</v>
      </c>
      <c r="M4" s="92" t="s">
        <v>516</v>
      </c>
      <c r="N4" s="93" t="s">
        <v>517</v>
      </c>
      <c r="O4" s="92" t="s">
        <v>516</v>
      </c>
      <c r="P4" s="93" t="s">
        <v>517</v>
      </c>
      <c r="Q4" s="92" t="s">
        <v>516</v>
      </c>
      <c r="R4" s="93" t="s">
        <v>517</v>
      </c>
      <c r="S4" s="92" t="s">
        <v>516</v>
      </c>
      <c r="T4" s="93" t="s">
        <v>517</v>
      </c>
      <c r="U4" s="92" t="s">
        <v>516</v>
      </c>
      <c r="V4" s="93" t="s">
        <v>517</v>
      </c>
      <c r="W4" s="92" t="s">
        <v>516</v>
      </c>
      <c r="X4" s="93" t="s">
        <v>517</v>
      </c>
      <c r="Y4" s="92" t="s">
        <v>516</v>
      </c>
      <c r="Z4" s="93" t="s">
        <v>517</v>
      </c>
    </row>
    <row r="5" spans="2:24" ht="12.75">
      <c r="B5" s="6"/>
      <c r="C5" s="6"/>
      <c r="D5" s="7"/>
      <c r="E5" s="1"/>
      <c r="F5" s="7"/>
      <c r="G5" s="1"/>
      <c r="H5" s="7"/>
      <c r="J5" s="7"/>
      <c r="L5" s="7"/>
      <c r="N5" s="7"/>
      <c r="P5" s="7"/>
      <c r="R5" s="7"/>
      <c r="T5" s="7"/>
      <c r="V5" s="7"/>
      <c r="X5" s="7"/>
    </row>
    <row r="6" spans="2:26" ht="12.75">
      <c r="B6" s="6"/>
      <c r="C6" s="6"/>
      <c r="D6" s="8"/>
      <c r="E6" s="1"/>
      <c r="F6" s="7"/>
      <c r="G6" s="1"/>
      <c r="H6" s="7"/>
      <c r="J6" s="7"/>
      <c r="L6" s="7"/>
      <c r="N6" s="7"/>
      <c r="P6" s="7"/>
      <c r="R6" s="7"/>
      <c r="T6" s="7"/>
      <c r="V6" s="7"/>
      <c r="W6" s="1"/>
      <c r="X6" s="8"/>
      <c r="Z6" s="7"/>
    </row>
    <row r="7" spans="1:25" ht="12.75">
      <c r="A7" s="9" t="s">
        <v>518</v>
      </c>
      <c r="B7" s="6" t="s">
        <v>519</v>
      </c>
      <c r="C7" s="94" t="s">
        <v>520</v>
      </c>
      <c r="D7" s="42" t="s">
        <v>521</v>
      </c>
      <c r="E7" s="1">
        <v>2250</v>
      </c>
      <c r="F7" s="8">
        <v>6750</v>
      </c>
      <c r="G7" s="1">
        <v>2250</v>
      </c>
      <c r="H7" s="8">
        <v>6750</v>
      </c>
      <c r="I7" s="9"/>
      <c r="J7" s="8"/>
      <c r="K7" s="9"/>
      <c r="L7" s="8"/>
      <c r="M7" s="9"/>
      <c r="N7" s="8"/>
      <c r="O7" s="6">
        <v>2754</v>
      </c>
      <c r="P7" s="8">
        <v>7254</v>
      </c>
      <c r="Q7" s="9"/>
      <c r="R7" s="10"/>
      <c r="S7" s="9"/>
      <c r="T7" s="8"/>
      <c r="U7" s="9"/>
      <c r="V7" s="10"/>
      <c r="W7" s="1">
        <v>2850</v>
      </c>
      <c r="X7" s="8">
        <v>8550</v>
      </c>
      <c r="Y7" s="9"/>
    </row>
    <row r="8" spans="1:25" ht="12.75">
      <c r="A8" t="s">
        <v>518</v>
      </c>
      <c r="B8" s="6" t="s">
        <v>522</v>
      </c>
      <c r="C8" s="94" t="s">
        <v>523</v>
      </c>
      <c r="D8" s="42" t="s">
        <v>521</v>
      </c>
      <c r="E8" s="1">
        <v>2374</v>
      </c>
      <c r="F8" s="7">
        <v>5924</v>
      </c>
      <c r="G8" s="1">
        <v>2374</v>
      </c>
      <c r="H8" s="8">
        <v>5924</v>
      </c>
      <c r="I8" s="1">
        <v>3440</v>
      </c>
      <c r="J8" s="7">
        <v>7286</v>
      </c>
      <c r="K8" s="1">
        <v>6342</v>
      </c>
      <c r="L8" s="8">
        <v>17758</v>
      </c>
      <c r="M8" s="9"/>
      <c r="N8" s="8"/>
      <c r="O8" s="9"/>
      <c r="P8" s="8"/>
      <c r="Q8" s="9"/>
      <c r="R8" s="10"/>
      <c r="S8" s="9"/>
      <c r="T8" s="8"/>
      <c r="U8" s="9"/>
      <c r="V8" s="10"/>
      <c r="W8" s="9"/>
      <c r="X8" s="8"/>
      <c r="Y8" s="9"/>
    </row>
    <row r="9" spans="1:25" ht="12.75">
      <c r="A9" s="9" t="s">
        <v>518</v>
      </c>
      <c r="B9" s="6" t="s">
        <v>524</v>
      </c>
      <c r="C9" s="94" t="s">
        <v>525</v>
      </c>
      <c r="D9" s="42" t="s">
        <v>526</v>
      </c>
      <c r="E9" s="1">
        <v>2604</v>
      </c>
      <c r="F9" s="7">
        <v>4914</v>
      </c>
      <c r="G9" s="6">
        <v>2346</v>
      </c>
      <c r="H9" s="8">
        <v>4434</v>
      </c>
      <c r="I9" s="1"/>
      <c r="J9" s="7"/>
      <c r="K9" s="1">
        <v>6792</v>
      </c>
      <c r="L9" s="8">
        <v>18208</v>
      </c>
      <c r="M9" s="1">
        <v>6001</v>
      </c>
      <c r="N9" s="8">
        <v>15835</v>
      </c>
      <c r="O9" s="9"/>
      <c r="P9" s="8"/>
      <c r="Q9" s="9"/>
      <c r="R9" s="10"/>
      <c r="S9" s="6">
        <v>4585</v>
      </c>
      <c r="T9" s="8">
        <v>11587</v>
      </c>
      <c r="U9" s="9"/>
      <c r="V9" s="10"/>
      <c r="W9" s="9"/>
      <c r="X9" s="8"/>
      <c r="Y9" s="9"/>
    </row>
    <row r="10" spans="1:25" ht="12.75">
      <c r="A10" s="9" t="s">
        <v>518</v>
      </c>
      <c r="B10" s="6" t="s">
        <v>527</v>
      </c>
      <c r="C10" s="94" t="s">
        <v>528</v>
      </c>
      <c r="D10" s="42" t="s">
        <v>529</v>
      </c>
      <c r="E10" s="1">
        <v>2022</v>
      </c>
      <c r="F10" s="7">
        <v>3808</v>
      </c>
      <c r="G10" s="1">
        <v>2632</v>
      </c>
      <c r="H10" s="8">
        <v>5224</v>
      </c>
      <c r="I10" s="1"/>
      <c r="J10" s="7"/>
      <c r="K10" s="9"/>
      <c r="L10" s="8"/>
      <c r="M10" s="9"/>
      <c r="N10" s="8"/>
      <c r="O10" s="9"/>
      <c r="P10" s="8"/>
      <c r="Q10" s="9"/>
      <c r="R10" s="10"/>
      <c r="S10" s="9"/>
      <c r="T10" s="8"/>
      <c r="U10" s="9"/>
      <c r="V10" s="10"/>
      <c r="W10" s="9"/>
      <c r="X10" s="8"/>
      <c r="Y10" s="9"/>
    </row>
    <row r="11" spans="1:25" ht="12.75">
      <c r="A11" s="9" t="s">
        <v>518</v>
      </c>
      <c r="B11" s="6" t="s">
        <v>530</v>
      </c>
      <c r="C11" s="94" t="s">
        <v>531</v>
      </c>
      <c r="D11" s="42" t="s">
        <v>529</v>
      </c>
      <c r="E11" s="1">
        <v>1840</v>
      </c>
      <c r="F11" s="7">
        <v>2760</v>
      </c>
      <c r="G11" s="1">
        <v>1890</v>
      </c>
      <c r="H11" s="8">
        <v>2836</v>
      </c>
      <c r="I11" s="1"/>
      <c r="J11" s="7"/>
      <c r="K11" s="9"/>
      <c r="L11" s="8"/>
      <c r="M11" s="9"/>
      <c r="N11" s="8"/>
      <c r="O11" s="9"/>
      <c r="P11" s="8"/>
      <c r="Q11" s="9"/>
      <c r="R11" s="10"/>
      <c r="S11" s="9"/>
      <c r="T11" s="8"/>
      <c r="U11" s="9"/>
      <c r="V11" s="10"/>
      <c r="W11" s="9"/>
      <c r="X11" s="8"/>
      <c r="Y11" s="9"/>
    </row>
    <row r="12" spans="1:25" ht="12.75">
      <c r="A12" s="9" t="s">
        <v>518</v>
      </c>
      <c r="B12" s="6" t="s">
        <v>532</v>
      </c>
      <c r="C12" s="94" t="s">
        <v>533</v>
      </c>
      <c r="D12" s="42" t="s">
        <v>529</v>
      </c>
      <c r="E12" s="1">
        <v>2620</v>
      </c>
      <c r="F12" s="7">
        <v>5240</v>
      </c>
      <c r="G12" s="1">
        <v>3202</v>
      </c>
      <c r="H12" s="8">
        <v>6404</v>
      </c>
      <c r="I12" s="1"/>
      <c r="J12" s="7"/>
      <c r="K12" s="9"/>
      <c r="L12" s="8"/>
      <c r="M12" s="9"/>
      <c r="N12" s="8"/>
      <c r="O12" s="9"/>
      <c r="P12" s="8"/>
      <c r="Q12" s="9"/>
      <c r="R12" s="10"/>
      <c r="S12" s="9"/>
      <c r="T12" s="8"/>
      <c r="U12" s="9"/>
      <c r="V12" s="10"/>
      <c r="W12" s="9"/>
      <c r="X12" s="8"/>
      <c r="Y12" s="9"/>
    </row>
    <row r="13" spans="1:25" ht="12.75">
      <c r="A13" s="9" t="s">
        <v>518</v>
      </c>
      <c r="B13" s="6" t="s">
        <v>534</v>
      </c>
      <c r="C13" s="94" t="s">
        <v>535</v>
      </c>
      <c r="D13" s="42" t="s">
        <v>529</v>
      </c>
      <c r="E13" s="1">
        <v>2490</v>
      </c>
      <c r="F13" s="7">
        <v>3790</v>
      </c>
      <c r="G13" s="1">
        <v>2571</v>
      </c>
      <c r="H13" s="8">
        <v>3871</v>
      </c>
      <c r="I13" s="1"/>
      <c r="J13" s="7"/>
      <c r="K13" s="1">
        <v>6852</v>
      </c>
      <c r="L13" s="8">
        <v>12660</v>
      </c>
      <c r="M13" s="9"/>
      <c r="N13" s="8"/>
      <c r="O13" s="9"/>
      <c r="P13" s="8"/>
      <c r="Q13" s="9"/>
      <c r="R13" s="10"/>
      <c r="S13" s="9"/>
      <c r="T13" s="8"/>
      <c r="U13" s="9"/>
      <c r="V13" s="10"/>
      <c r="W13" s="9"/>
      <c r="X13" s="8"/>
      <c r="Y13" s="9"/>
    </row>
    <row r="14" spans="1:25" ht="12.75">
      <c r="A14" s="9" t="s">
        <v>518</v>
      </c>
      <c r="B14" s="6" t="s">
        <v>536</v>
      </c>
      <c r="C14" s="94" t="s">
        <v>537</v>
      </c>
      <c r="D14" s="42" t="s">
        <v>538</v>
      </c>
      <c r="E14" s="1">
        <v>2025</v>
      </c>
      <c r="F14" s="7">
        <v>6075</v>
      </c>
      <c r="G14" s="1">
        <v>2025</v>
      </c>
      <c r="H14" s="8">
        <v>6075</v>
      </c>
      <c r="I14" s="1"/>
      <c r="J14" s="7"/>
      <c r="K14" s="9"/>
      <c r="L14" s="8"/>
      <c r="M14" s="9"/>
      <c r="N14" s="8"/>
      <c r="O14" s="9"/>
      <c r="P14" s="8"/>
      <c r="Q14" s="9"/>
      <c r="R14" s="10"/>
      <c r="S14" s="9"/>
      <c r="T14" s="8"/>
      <c r="U14" s="9"/>
      <c r="V14" s="10"/>
      <c r="W14" s="9"/>
      <c r="X14" s="8"/>
      <c r="Y14" s="9"/>
    </row>
    <row r="15" spans="1:25" ht="12.75">
      <c r="A15" s="9" t="s">
        <v>518</v>
      </c>
      <c r="B15" s="6" t="s">
        <v>539</v>
      </c>
      <c r="C15" s="94" t="s">
        <v>540</v>
      </c>
      <c r="D15" s="42" t="s">
        <v>538</v>
      </c>
      <c r="E15" s="1">
        <v>2007</v>
      </c>
      <c r="F15" s="7">
        <v>3894</v>
      </c>
      <c r="G15" s="1">
        <v>2064</v>
      </c>
      <c r="H15" s="8">
        <v>4008</v>
      </c>
      <c r="I15" s="1"/>
      <c r="J15" s="7"/>
      <c r="K15" s="9"/>
      <c r="L15" s="8"/>
      <c r="M15" s="9"/>
      <c r="N15" s="8"/>
      <c r="O15" s="9"/>
      <c r="P15" s="8"/>
      <c r="Q15" s="9"/>
      <c r="R15" s="10"/>
      <c r="S15" s="9"/>
      <c r="T15" s="8"/>
      <c r="U15" s="9"/>
      <c r="V15" s="10"/>
      <c r="W15" s="9"/>
      <c r="X15" s="8"/>
      <c r="Y15" s="9"/>
    </row>
    <row r="16" spans="1:25" ht="12.75">
      <c r="A16" s="9" t="s">
        <v>518</v>
      </c>
      <c r="B16" s="6" t="s">
        <v>541</v>
      </c>
      <c r="C16" s="94" t="s">
        <v>542</v>
      </c>
      <c r="D16" s="42" t="s">
        <v>538</v>
      </c>
      <c r="E16" s="1">
        <v>1887</v>
      </c>
      <c r="F16" s="7">
        <v>3774</v>
      </c>
      <c r="G16" s="1">
        <v>1728</v>
      </c>
      <c r="H16" s="8">
        <v>3456</v>
      </c>
      <c r="I16" s="1"/>
      <c r="J16" s="7"/>
      <c r="K16" s="9"/>
      <c r="L16" s="8"/>
      <c r="M16" s="9"/>
      <c r="N16" s="8"/>
      <c r="O16" s="9"/>
      <c r="P16" s="8"/>
      <c r="Q16" s="9"/>
      <c r="R16" s="10"/>
      <c r="S16" s="9"/>
      <c r="T16" s="8"/>
      <c r="U16" s="9"/>
      <c r="V16" s="10"/>
      <c r="W16" s="9"/>
      <c r="X16" s="8"/>
      <c r="Y16" s="9"/>
    </row>
    <row r="17" spans="1:25" ht="12.75">
      <c r="A17" s="9" t="s">
        <v>518</v>
      </c>
      <c r="B17" s="6" t="s">
        <v>543</v>
      </c>
      <c r="C17" s="94" t="s">
        <v>544</v>
      </c>
      <c r="D17" s="42" t="s">
        <v>538</v>
      </c>
      <c r="E17" s="1">
        <v>2590</v>
      </c>
      <c r="F17" s="7">
        <v>5110</v>
      </c>
      <c r="G17" s="1">
        <v>2230</v>
      </c>
      <c r="H17" s="8">
        <v>4390</v>
      </c>
      <c r="I17" s="1"/>
      <c r="J17" s="7"/>
      <c r="K17" s="9"/>
      <c r="L17" s="8"/>
      <c r="M17" s="9"/>
      <c r="N17" s="8"/>
      <c r="O17" s="9"/>
      <c r="P17" s="8"/>
      <c r="Q17" s="9"/>
      <c r="R17" s="10"/>
      <c r="S17" s="9"/>
      <c r="T17" s="8"/>
      <c r="U17" s="9"/>
      <c r="V17" s="10"/>
      <c r="W17" s="9"/>
      <c r="X17" s="8"/>
      <c r="Y17" s="9"/>
    </row>
    <row r="18" spans="1:25" ht="12.75">
      <c r="A18" s="9" t="s">
        <v>518</v>
      </c>
      <c r="B18" s="6" t="s">
        <v>545</v>
      </c>
      <c r="C18" s="94" t="s">
        <v>546</v>
      </c>
      <c r="D18" s="42" t="s">
        <v>547</v>
      </c>
      <c r="E18" s="1">
        <v>1782</v>
      </c>
      <c r="F18" s="7">
        <v>3282</v>
      </c>
      <c r="G18" s="1">
        <v>1934</v>
      </c>
      <c r="H18" s="8">
        <v>3638</v>
      </c>
      <c r="I18" s="1"/>
      <c r="J18" s="7"/>
      <c r="K18" s="9"/>
      <c r="L18" s="8"/>
      <c r="M18" s="9"/>
      <c r="N18" s="8"/>
      <c r="O18" s="9"/>
      <c r="P18" s="8"/>
      <c r="Q18" s="9"/>
      <c r="R18" s="10"/>
      <c r="S18" s="9"/>
      <c r="T18" s="8"/>
      <c r="U18" s="9"/>
      <c r="V18" s="10"/>
      <c r="W18" s="9"/>
      <c r="X18" s="8"/>
      <c r="Y18" s="9"/>
    </row>
    <row r="19" spans="1:25" ht="12.75">
      <c r="A19" s="9" t="s">
        <v>518</v>
      </c>
      <c r="B19" s="6" t="s">
        <v>548</v>
      </c>
      <c r="C19" s="94" t="s">
        <v>549</v>
      </c>
      <c r="D19" s="42" t="s">
        <v>547</v>
      </c>
      <c r="E19" s="1">
        <v>2007</v>
      </c>
      <c r="F19" s="7">
        <v>4014</v>
      </c>
      <c r="G19" s="1">
        <v>2088</v>
      </c>
      <c r="H19" s="8">
        <v>4176</v>
      </c>
      <c r="I19" s="1"/>
      <c r="J19" s="7"/>
      <c r="K19" s="9"/>
      <c r="L19" s="8"/>
      <c r="M19" s="9"/>
      <c r="N19" s="8"/>
      <c r="O19" s="9"/>
      <c r="P19" s="8"/>
      <c r="Q19" s="9"/>
      <c r="R19" s="10"/>
      <c r="S19" s="9"/>
      <c r="T19" s="8"/>
      <c r="U19" s="9"/>
      <c r="V19" s="10"/>
      <c r="W19" s="9"/>
      <c r="X19" s="8"/>
      <c r="Y19" s="9"/>
    </row>
    <row r="20" spans="1:25" ht="12.75">
      <c r="A20" s="9" t="s">
        <v>518</v>
      </c>
      <c r="B20" s="6" t="s">
        <v>550</v>
      </c>
      <c r="C20" s="94" t="s">
        <v>551</v>
      </c>
      <c r="D20" s="42" t="s">
        <v>547</v>
      </c>
      <c r="E20" s="1">
        <v>1910</v>
      </c>
      <c r="F20" s="7">
        <v>3710</v>
      </c>
      <c r="G20" s="1">
        <v>2108</v>
      </c>
      <c r="H20" s="8">
        <v>4124</v>
      </c>
      <c r="I20" s="1"/>
      <c r="J20" s="7"/>
      <c r="K20" s="9"/>
      <c r="L20" s="10"/>
      <c r="M20" s="9"/>
      <c r="N20" s="10"/>
      <c r="O20" s="9"/>
      <c r="P20" s="10"/>
      <c r="Q20" s="9"/>
      <c r="R20" s="10"/>
      <c r="S20" s="9"/>
      <c r="T20" s="10"/>
      <c r="U20" s="9"/>
      <c r="V20" s="10"/>
      <c r="W20" s="9"/>
      <c r="X20" s="10"/>
      <c r="Y20" s="9"/>
    </row>
    <row r="21" spans="1:25" ht="12.75">
      <c r="A21" s="9" t="s">
        <v>518</v>
      </c>
      <c r="B21" s="6" t="s">
        <v>552</v>
      </c>
      <c r="C21" s="94" t="s">
        <v>553</v>
      </c>
      <c r="D21" s="42" t="s">
        <v>547</v>
      </c>
      <c r="E21" s="1">
        <v>2193</v>
      </c>
      <c r="F21" s="7">
        <v>2193</v>
      </c>
      <c r="G21" s="1">
        <v>2160</v>
      </c>
      <c r="H21" s="8">
        <v>2160</v>
      </c>
      <c r="I21" s="1"/>
      <c r="J21" s="7"/>
      <c r="K21" s="9"/>
      <c r="L21" s="8"/>
      <c r="M21" s="9"/>
      <c r="N21" s="8"/>
      <c r="O21" s="9"/>
      <c r="P21" s="8"/>
      <c r="Q21" s="9"/>
      <c r="R21" s="10"/>
      <c r="S21" s="9"/>
      <c r="T21" s="8"/>
      <c r="U21" s="9"/>
      <c r="V21" s="10"/>
      <c r="W21" s="9"/>
      <c r="X21" s="8"/>
      <c r="Y21" s="9"/>
    </row>
    <row r="22" spans="1:25" ht="12.75">
      <c r="A22" s="9" t="s">
        <v>518</v>
      </c>
      <c r="B22" s="6" t="s">
        <v>554</v>
      </c>
      <c r="C22" s="94" t="s">
        <v>555</v>
      </c>
      <c r="D22" s="42" t="s">
        <v>556</v>
      </c>
      <c r="E22" s="1">
        <v>1575</v>
      </c>
      <c r="F22" s="7">
        <v>3105</v>
      </c>
      <c r="G22" s="9"/>
      <c r="H22" s="10"/>
      <c r="I22" s="9"/>
      <c r="J22" s="10"/>
      <c r="K22" s="9"/>
      <c r="L22" s="10"/>
      <c r="M22" s="9"/>
      <c r="N22" s="10"/>
      <c r="O22" s="9"/>
      <c r="P22" s="10"/>
      <c r="Q22" s="9"/>
      <c r="R22" s="10"/>
      <c r="S22" s="9"/>
      <c r="T22" s="10"/>
      <c r="U22" s="9"/>
      <c r="V22" s="10"/>
      <c r="W22" s="9"/>
      <c r="X22" s="10"/>
      <c r="Y22" s="9"/>
    </row>
    <row r="23" spans="1:25" ht="12.75">
      <c r="A23" s="9" t="s">
        <v>518</v>
      </c>
      <c r="B23" s="6" t="s">
        <v>557</v>
      </c>
      <c r="C23" s="94" t="s">
        <v>558</v>
      </c>
      <c r="D23" s="42" t="s">
        <v>559</v>
      </c>
      <c r="E23" s="1">
        <v>1215</v>
      </c>
      <c r="F23" s="7">
        <v>2205</v>
      </c>
      <c r="G23" s="9"/>
      <c r="H23" s="10"/>
      <c r="I23" s="9"/>
      <c r="J23" s="10"/>
      <c r="K23" s="9"/>
      <c r="L23" s="10"/>
      <c r="M23" s="9"/>
      <c r="N23" s="10"/>
      <c r="O23" s="9"/>
      <c r="P23" s="10"/>
      <c r="Q23" s="9"/>
      <c r="R23" s="10"/>
      <c r="S23" s="9"/>
      <c r="T23" s="10"/>
      <c r="U23" s="9"/>
      <c r="V23" s="10"/>
      <c r="W23" s="9"/>
      <c r="X23" s="10"/>
      <c r="Y23" s="9"/>
    </row>
    <row r="24" spans="1:25" ht="12.75">
      <c r="A24" s="9" t="s">
        <v>518</v>
      </c>
      <c r="B24" s="6" t="s">
        <v>560</v>
      </c>
      <c r="C24" s="94" t="s">
        <v>561</v>
      </c>
      <c r="D24" s="42" t="s">
        <v>559</v>
      </c>
      <c r="E24" s="1">
        <v>1260</v>
      </c>
      <c r="F24" s="7">
        <v>2385</v>
      </c>
      <c r="G24" s="9"/>
      <c r="H24" s="10"/>
      <c r="I24" s="9"/>
      <c r="J24" s="10"/>
      <c r="K24" s="9"/>
      <c r="L24" s="10"/>
      <c r="M24" s="9"/>
      <c r="N24" s="10"/>
      <c r="O24" s="9"/>
      <c r="P24" s="10"/>
      <c r="Q24" s="9"/>
      <c r="R24" s="10"/>
      <c r="S24" s="9"/>
      <c r="T24" s="10"/>
      <c r="U24" s="9"/>
      <c r="V24" s="10"/>
      <c r="W24" s="9"/>
      <c r="X24" s="10"/>
      <c r="Y24" s="9"/>
    </row>
    <row r="25" spans="1:25" ht="12.75">
      <c r="A25" s="9" t="s">
        <v>518</v>
      </c>
      <c r="B25" s="6" t="s">
        <v>562</v>
      </c>
      <c r="C25" s="94" t="s">
        <v>563</v>
      </c>
      <c r="D25" s="42" t="s">
        <v>559</v>
      </c>
      <c r="E25" s="1">
        <v>1215</v>
      </c>
      <c r="F25" s="7">
        <v>2205</v>
      </c>
      <c r="G25" s="9"/>
      <c r="H25" s="10"/>
      <c r="I25" s="9"/>
      <c r="J25" s="10"/>
      <c r="K25" s="9"/>
      <c r="L25" s="10"/>
      <c r="M25" s="9"/>
      <c r="N25" s="10"/>
      <c r="O25" s="9"/>
      <c r="P25" s="10"/>
      <c r="Q25" s="9"/>
      <c r="R25" s="10"/>
      <c r="S25" s="9"/>
      <c r="T25" s="10"/>
      <c r="U25" s="9"/>
      <c r="V25" s="10"/>
      <c r="W25" s="9"/>
      <c r="X25" s="10"/>
      <c r="Y25" s="9"/>
    </row>
    <row r="26" spans="1:25" ht="12.75">
      <c r="A26" s="9" t="s">
        <v>518</v>
      </c>
      <c r="B26" s="6" t="s">
        <v>564</v>
      </c>
      <c r="C26" s="94" t="s">
        <v>565</v>
      </c>
      <c r="D26" s="42" t="s">
        <v>559</v>
      </c>
      <c r="E26" s="1">
        <v>1350</v>
      </c>
      <c r="F26" s="7">
        <v>2475</v>
      </c>
      <c r="G26" s="9"/>
      <c r="H26" s="10"/>
      <c r="I26" s="9"/>
      <c r="J26" s="10"/>
      <c r="K26" s="9"/>
      <c r="L26" s="10"/>
      <c r="M26" s="9"/>
      <c r="N26" s="10"/>
      <c r="O26" s="9"/>
      <c r="P26" s="10"/>
      <c r="Q26" s="9"/>
      <c r="R26" s="10"/>
      <c r="S26" s="9"/>
      <c r="T26" s="10"/>
      <c r="U26" s="9"/>
      <c r="V26" s="10"/>
      <c r="W26" s="9"/>
      <c r="X26" s="10"/>
      <c r="Y26" s="9"/>
    </row>
    <row r="27" spans="1:25" ht="12.75">
      <c r="A27" s="9" t="s">
        <v>518</v>
      </c>
      <c r="B27" s="6" t="s">
        <v>566</v>
      </c>
      <c r="C27" s="94" t="s">
        <v>567</v>
      </c>
      <c r="D27" s="42" t="s">
        <v>559</v>
      </c>
      <c r="E27" s="1">
        <v>1305</v>
      </c>
      <c r="F27" s="7">
        <v>2385</v>
      </c>
      <c r="G27" s="9"/>
      <c r="H27" s="10"/>
      <c r="I27" s="9"/>
      <c r="J27" s="10"/>
      <c r="K27" s="9"/>
      <c r="L27" s="10"/>
      <c r="M27" s="9"/>
      <c r="N27" s="10"/>
      <c r="O27" s="9"/>
      <c r="P27" s="10"/>
      <c r="Q27" s="9"/>
      <c r="R27" s="10"/>
      <c r="S27" s="9"/>
      <c r="T27" s="10"/>
      <c r="U27" s="9"/>
      <c r="V27" s="10"/>
      <c r="W27" s="9"/>
      <c r="X27" s="10"/>
      <c r="Y27" s="9"/>
    </row>
    <row r="28" spans="1:25" ht="12.75">
      <c r="A28" s="9" t="s">
        <v>518</v>
      </c>
      <c r="B28" s="6" t="s">
        <v>568</v>
      </c>
      <c r="C28" s="94" t="s">
        <v>569</v>
      </c>
      <c r="D28" s="42" t="s">
        <v>559</v>
      </c>
      <c r="E28" s="1">
        <v>1350</v>
      </c>
      <c r="F28" s="7">
        <v>2475</v>
      </c>
      <c r="G28" s="9"/>
      <c r="H28" s="10"/>
      <c r="I28" s="9"/>
      <c r="J28" s="10"/>
      <c r="K28" s="9"/>
      <c r="L28" s="10"/>
      <c r="M28" s="9"/>
      <c r="N28" s="10"/>
      <c r="O28" s="9"/>
      <c r="P28" s="10"/>
      <c r="Q28" s="9"/>
      <c r="R28" s="10"/>
      <c r="S28" s="9"/>
      <c r="T28" s="10"/>
      <c r="U28" s="9"/>
      <c r="V28" s="10"/>
      <c r="W28" s="9"/>
      <c r="X28" s="10"/>
      <c r="Y28" s="9"/>
    </row>
    <row r="29" spans="1:25" ht="12.75">
      <c r="A29" s="9" t="s">
        <v>518</v>
      </c>
      <c r="B29" s="6" t="s">
        <v>570</v>
      </c>
      <c r="C29" s="94" t="s">
        <v>571</v>
      </c>
      <c r="D29" s="42" t="s">
        <v>559</v>
      </c>
      <c r="E29" s="1">
        <v>1350</v>
      </c>
      <c r="F29" s="7">
        <v>2475</v>
      </c>
      <c r="G29" s="9"/>
      <c r="H29" s="10"/>
      <c r="I29" s="9"/>
      <c r="J29" s="10"/>
      <c r="K29" s="9"/>
      <c r="L29" s="10"/>
      <c r="M29" s="9"/>
      <c r="N29" s="10"/>
      <c r="O29" s="9"/>
      <c r="P29" s="10"/>
      <c r="Q29" s="9"/>
      <c r="R29" s="10"/>
      <c r="S29" s="9"/>
      <c r="T29" s="10"/>
      <c r="U29" s="9"/>
      <c r="V29" s="10"/>
      <c r="W29" s="9"/>
      <c r="X29" s="10"/>
      <c r="Y29" s="9"/>
    </row>
    <row r="30" spans="1:25" ht="12.75">
      <c r="A30" s="9" t="s">
        <v>518</v>
      </c>
      <c r="B30" s="6" t="s">
        <v>572</v>
      </c>
      <c r="C30" s="94" t="s">
        <v>573</v>
      </c>
      <c r="D30" s="42" t="s">
        <v>559</v>
      </c>
      <c r="E30" s="1">
        <v>1260</v>
      </c>
      <c r="F30" s="7">
        <v>2295</v>
      </c>
      <c r="G30" s="9"/>
      <c r="H30" s="10"/>
      <c r="I30" s="9"/>
      <c r="J30" s="10"/>
      <c r="K30" s="9"/>
      <c r="L30" s="10"/>
      <c r="M30" s="9"/>
      <c r="N30" s="10"/>
      <c r="O30" s="9"/>
      <c r="P30" s="10"/>
      <c r="Q30" s="9"/>
      <c r="R30" s="10"/>
      <c r="S30" s="9"/>
      <c r="T30" s="10"/>
      <c r="U30" s="9"/>
      <c r="V30" s="10"/>
      <c r="W30" s="9"/>
      <c r="X30" s="10"/>
      <c r="Y30" s="9"/>
    </row>
    <row r="31" spans="1:25" ht="12.75">
      <c r="A31" s="9" t="s">
        <v>518</v>
      </c>
      <c r="B31" s="6" t="s">
        <v>574</v>
      </c>
      <c r="C31" s="94" t="s">
        <v>575</v>
      </c>
      <c r="D31" s="42" t="s">
        <v>559</v>
      </c>
      <c r="E31" s="1">
        <v>1350</v>
      </c>
      <c r="F31" s="7">
        <v>2475</v>
      </c>
      <c r="G31" s="9"/>
      <c r="H31" s="10"/>
      <c r="I31" s="9"/>
      <c r="J31" s="10"/>
      <c r="K31" s="9"/>
      <c r="L31" s="10"/>
      <c r="M31" s="9"/>
      <c r="N31" s="10"/>
      <c r="O31" s="9"/>
      <c r="P31" s="10"/>
      <c r="Q31" s="9"/>
      <c r="R31" s="10"/>
      <c r="S31" s="9"/>
      <c r="T31" s="10"/>
      <c r="U31" s="9"/>
      <c r="V31" s="10"/>
      <c r="W31" s="9"/>
      <c r="X31" s="10"/>
      <c r="Y31" s="9"/>
    </row>
    <row r="32" spans="1:25" ht="12.75">
      <c r="A32" s="9" t="s">
        <v>518</v>
      </c>
      <c r="B32" s="6" t="s">
        <v>576</v>
      </c>
      <c r="C32" s="94" t="s">
        <v>577</v>
      </c>
      <c r="D32" s="42" t="s">
        <v>559</v>
      </c>
      <c r="E32" s="1">
        <v>1125</v>
      </c>
      <c r="F32" s="7">
        <v>2025</v>
      </c>
      <c r="G32" s="9"/>
      <c r="H32" s="10"/>
      <c r="I32" s="9"/>
      <c r="J32" s="10"/>
      <c r="K32" s="9"/>
      <c r="L32" s="10"/>
      <c r="M32" s="9"/>
      <c r="N32" s="10"/>
      <c r="O32" s="9"/>
      <c r="P32" s="10"/>
      <c r="Q32" s="9"/>
      <c r="R32" s="10"/>
      <c r="S32" s="9"/>
      <c r="T32" s="10"/>
      <c r="U32" s="9"/>
      <c r="V32" s="10"/>
      <c r="W32" s="9"/>
      <c r="X32" s="10"/>
      <c r="Y32" s="9"/>
    </row>
    <row r="33" spans="1:25" ht="12.75">
      <c r="A33" s="9" t="s">
        <v>518</v>
      </c>
      <c r="B33" s="6" t="s">
        <v>578</v>
      </c>
      <c r="C33" s="94" t="s">
        <v>579</v>
      </c>
      <c r="D33" s="42" t="s">
        <v>559</v>
      </c>
      <c r="E33" s="1">
        <v>1170</v>
      </c>
      <c r="F33" s="7">
        <v>2160</v>
      </c>
      <c r="G33" s="9"/>
      <c r="H33" s="10"/>
      <c r="I33" s="9"/>
      <c r="J33" s="10"/>
      <c r="K33" s="9"/>
      <c r="L33" s="10"/>
      <c r="M33" s="9"/>
      <c r="N33" s="10"/>
      <c r="O33" s="9"/>
      <c r="P33" s="10"/>
      <c r="Q33" s="9"/>
      <c r="R33" s="10"/>
      <c r="S33" s="9"/>
      <c r="T33" s="10"/>
      <c r="U33" s="9"/>
      <c r="V33" s="10"/>
      <c r="W33" s="9"/>
      <c r="X33" s="10"/>
      <c r="Y33" s="9"/>
    </row>
    <row r="34" spans="1:25" ht="12.75">
      <c r="A34" s="9" t="s">
        <v>518</v>
      </c>
      <c r="B34" s="6" t="s">
        <v>580</v>
      </c>
      <c r="C34" s="94" t="s">
        <v>581</v>
      </c>
      <c r="D34" s="42" t="s">
        <v>559</v>
      </c>
      <c r="E34" s="1">
        <v>1350</v>
      </c>
      <c r="F34" s="7">
        <v>2475</v>
      </c>
      <c r="G34" s="9"/>
      <c r="H34" s="10"/>
      <c r="I34" s="9"/>
      <c r="J34" s="10"/>
      <c r="K34" s="9"/>
      <c r="L34" s="10"/>
      <c r="M34" s="9"/>
      <c r="N34" s="10"/>
      <c r="O34" s="9"/>
      <c r="P34" s="10"/>
      <c r="Q34" s="9"/>
      <c r="R34" s="10"/>
      <c r="S34" s="9"/>
      <c r="T34" s="10"/>
      <c r="U34" s="9"/>
      <c r="V34" s="10"/>
      <c r="W34" s="9"/>
      <c r="X34" s="10"/>
      <c r="Y34" s="9"/>
    </row>
    <row r="35" spans="1:25" ht="12.75">
      <c r="A35" t="s">
        <v>518</v>
      </c>
      <c r="B35" s="6" t="s">
        <v>582</v>
      </c>
      <c r="C35" s="94" t="s">
        <v>583</v>
      </c>
      <c r="D35" s="42" t="s">
        <v>559</v>
      </c>
      <c r="E35" s="1">
        <v>1350</v>
      </c>
      <c r="F35" s="7">
        <v>2475</v>
      </c>
      <c r="G35" s="9"/>
      <c r="H35" s="10"/>
      <c r="I35" s="9"/>
      <c r="J35" s="10"/>
      <c r="K35" s="9"/>
      <c r="L35" s="10"/>
      <c r="M35" s="9"/>
      <c r="N35" s="10"/>
      <c r="O35" s="9"/>
      <c r="P35" s="10"/>
      <c r="Q35" s="9"/>
      <c r="R35" s="10"/>
      <c r="S35" s="9"/>
      <c r="T35" s="10"/>
      <c r="U35" s="9"/>
      <c r="V35" s="10"/>
      <c r="W35" s="9"/>
      <c r="X35" s="10"/>
      <c r="Y35" s="9"/>
    </row>
    <row r="36" spans="1:25" ht="12.75">
      <c r="A36" t="s">
        <v>518</v>
      </c>
      <c r="B36" s="6" t="s">
        <v>584</v>
      </c>
      <c r="C36" s="94" t="s">
        <v>585</v>
      </c>
      <c r="D36" s="42" t="s">
        <v>559</v>
      </c>
      <c r="E36" s="1">
        <v>1215</v>
      </c>
      <c r="F36" s="7">
        <v>2205</v>
      </c>
      <c r="G36" s="9"/>
      <c r="H36" s="10"/>
      <c r="I36" s="9"/>
      <c r="J36" s="10"/>
      <c r="K36" s="9"/>
      <c r="L36" s="10"/>
      <c r="M36" s="9"/>
      <c r="N36" s="10"/>
      <c r="O36" s="9"/>
      <c r="P36" s="10"/>
      <c r="Q36" s="9"/>
      <c r="R36" s="10"/>
      <c r="S36" s="9"/>
      <c r="T36" s="10"/>
      <c r="U36" s="9"/>
      <c r="V36" s="10"/>
      <c r="W36" s="9"/>
      <c r="X36" s="10"/>
      <c r="Y36" s="9"/>
    </row>
    <row r="37" spans="1:25" ht="12.75">
      <c r="A37" s="9" t="s">
        <v>518</v>
      </c>
      <c r="B37" s="6" t="s">
        <v>586</v>
      </c>
      <c r="C37" s="94" t="s">
        <v>587</v>
      </c>
      <c r="D37" s="42" t="s">
        <v>559</v>
      </c>
      <c r="E37" s="1">
        <v>1170</v>
      </c>
      <c r="F37" s="7">
        <v>2160</v>
      </c>
      <c r="G37" s="9"/>
      <c r="H37" s="10"/>
      <c r="I37" s="9"/>
      <c r="J37" s="10"/>
      <c r="K37" s="9"/>
      <c r="L37" s="10"/>
      <c r="M37" s="9"/>
      <c r="N37" s="10"/>
      <c r="O37" s="9"/>
      <c r="P37" s="10"/>
      <c r="Q37" s="9"/>
      <c r="R37" s="10"/>
      <c r="S37" s="9"/>
      <c r="T37" s="10"/>
      <c r="U37" s="9"/>
      <c r="V37" s="10"/>
      <c r="W37" s="9"/>
      <c r="X37" s="10"/>
      <c r="Y37" s="9"/>
    </row>
    <row r="38" spans="1:25" ht="12.75">
      <c r="A38" s="9" t="s">
        <v>518</v>
      </c>
      <c r="B38" s="6" t="s">
        <v>588</v>
      </c>
      <c r="C38" s="94" t="s">
        <v>589</v>
      </c>
      <c r="D38" s="42" t="s">
        <v>559</v>
      </c>
      <c r="E38" s="1">
        <v>1125</v>
      </c>
      <c r="F38" s="7">
        <v>2025</v>
      </c>
      <c r="G38" s="9"/>
      <c r="H38" s="10"/>
      <c r="I38" s="9"/>
      <c r="J38" s="10"/>
      <c r="K38" s="9"/>
      <c r="L38" s="10"/>
      <c r="M38" s="9"/>
      <c r="N38" s="10"/>
      <c r="O38" s="9"/>
      <c r="P38" s="10"/>
      <c r="Q38" s="9"/>
      <c r="R38" s="10"/>
      <c r="S38" s="9"/>
      <c r="T38" s="10"/>
      <c r="U38" s="9"/>
      <c r="V38" s="10"/>
      <c r="W38" s="9"/>
      <c r="X38" s="10"/>
      <c r="Y38" s="9"/>
    </row>
    <row r="39" spans="1:25" ht="12.75">
      <c r="A39" s="9" t="s">
        <v>518</v>
      </c>
      <c r="B39" s="6" t="s">
        <v>590</v>
      </c>
      <c r="C39" s="94" t="s">
        <v>591</v>
      </c>
      <c r="D39" s="42" t="s">
        <v>559</v>
      </c>
      <c r="E39" s="1">
        <v>1350</v>
      </c>
      <c r="F39" s="7">
        <v>2475</v>
      </c>
      <c r="G39" s="9"/>
      <c r="H39" s="10"/>
      <c r="I39" s="9"/>
      <c r="J39" s="10"/>
      <c r="K39" s="9"/>
      <c r="L39" s="10"/>
      <c r="M39" s="9"/>
      <c r="N39" s="10"/>
      <c r="O39" s="9"/>
      <c r="P39" s="10"/>
      <c r="Q39" s="9"/>
      <c r="R39" s="10"/>
      <c r="S39" s="9"/>
      <c r="T39" s="10"/>
      <c r="U39" s="9"/>
      <c r="V39" s="10"/>
      <c r="W39" s="9"/>
      <c r="X39" s="10"/>
      <c r="Y39" s="9"/>
    </row>
    <row r="40" spans="1:25" ht="12.75">
      <c r="A40" s="9" t="s">
        <v>518</v>
      </c>
      <c r="B40" s="6" t="s">
        <v>592</v>
      </c>
      <c r="C40" s="94" t="s">
        <v>593</v>
      </c>
      <c r="D40" s="42" t="s">
        <v>559</v>
      </c>
      <c r="E40" s="1">
        <v>1305</v>
      </c>
      <c r="F40" s="7">
        <v>2385</v>
      </c>
      <c r="G40" s="9"/>
      <c r="H40" s="10"/>
      <c r="I40" s="9"/>
      <c r="J40" s="10"/>
      <c r="K40" s="9"/>
      <c r="L40" s="10"/>
      <c r="M40" s="9"/>
      <c r="N40" s="10"/>
      <c r="O40" s="9"/>
      <c r="P40" s="10"/>
      <c r="Q40" s="9"/>
      <c r="R40" s="10"/>
      <c r="S40" s="9"/>
      <c r="T40" s="10"/>
      <c r="U40" s="9"/>
      <c r="V40" s="10"/>
      <c r="W40" s="9"/>
      <c r="X40" s="10"/>
      <c r="Y40" s="9"/>
    </row>
    <row r="41" spans="1:25" ht="12.75">
      <c r="A41" s="9" t="s">
        <v>518</v>
      </c>
      <c r="B41" s="6" t="s">
        <v>594</v>
      </c>
      <c r="C41" s="94" t="s">
        <v>595</v>
      </c>
      <c r="D41" s="42" t="s">
        <v>559</v>
      </c>
      <c r="E41" s="1"/>
      <c r="F41" s="7"/>
      <c r="G41" s="9"/>
      <c r="H41" s="10"/>
      <c r="I41" s="9"/>
      <c r="J41" s="10"/>
      <c r="K41" s="9"/>
      <c r="L41" s="10"/>
      <c r="M41" s="9"/>
      <c r="N41" s="10"/>
      <c r="O41" s="9"/>
      <c r="P41" s="10"/>
      <c r="Q41" s="9"/>
      <c r="R41" s="10"/>
      <c r="S41" s="9"/>
      <c r="T41" s="10"/>
      <c r="U41" s="9"/>
      <c r="V41" s="10"/>
      <c r="W41" s="9"/>
      <c r="X41" s="10"/>
      <c r="Y41" s="9"/>
    </row>
    <row r="42" spans="1:25" ht="12.75">
      <c r="A42" s="9" t="s">
        <v>518</v>
      </c>
      <c r="B42" s="6" t="s">
        <v>596</v>
      </c>
      <c r="C42" s="94" t="s">
        <v>597</v>
      </c>
      <c r="D42" s="42" t="s">
        <v>559</v>
      </c>
      <c r="E42" s="1">
        <v>1035</v>
      </c>
      <c r="F42" s="7">
        <v>1935</v>
      </c>
      <c r="G42" s="9"/>
      <c r="H42" s="10"/>
      <c r="I42" s="9"/>
      <c r="J42" s="10"/>
      <c r="K42" s="9"/>
      <c r="L42" s="10"/>
      <c r="M42" s="9"/>
      <c r="N42" s="10"/>
      <c r="O42" s="9"/>
      <c r="P42" s="10"/>
      <c r="Q42" s="9"/>
      <c r="R42" s="10"/>
      <c r="S42" s="9"/>
      <c r="T42" s="10"/>
      <c r="U42" s="9"/>
      <c r="V42" s="10"/>
      <c r="W42" s="9"/>
      <c r="X42" s="10"/>
      <c r="Y42" s="9"/>
    </row>
    <row r="43" spans="1:25" ht="12.75">
      <c r="A43" s="9" t="s">
        <v>518</v>
      </c>
      <c r="B43" s="6" t="s">
        <v>598</v>
      </c>
      <c r="C43" s="94" t="s">
        <v>599</v>
      </c>
      <c r="D43" s="42" t="s">
        <v>559</v>
      </c>
      <c r="E43" s="1">
        <v>1350</v>
      </c>
      <c r="F43" s="7">
        <v>2475</v>
      </c>
      <c r="G43" s="9"/>
      <c r="H43" s="10"/>
      <c r="I43" s="9"/>
      <c r="J43" s="10"/>
      <c r="K43" s="9"/>
      <c r="L43" s="10"/>
      <c r="M43" s="9"/>
      <c r="N43" s="10"/>
      <c r="O43" s="9"/>
      <c r="P43" s="10"/>
      <c r="Q43" s="9"/>
      <c r="R43" s="10"/>
      <c r="S43" s="9"/>
      <c r="T43" s="10"/>
      <c r="U43" s="9"/>
      <c r="V43" s="10"/>
      <c r="W43" s="9"/>
      <c r="X43" s="10"/>
      <c r="Y43" s="9"/>
    </row>
    <row r="44" spans="1:25" ht="12.75">
      <c r="A44" t="s">
        <v>518</v>
      </c>
      <c r="B44" s="6" t="s">
        <v>600</v>
      </c>
      <c r="C44" s="94" t="s">
        <v>601</v>
      </c>
      <c r="D44" s="42" t="s">
        <v>559</v>
      </c>
      <c r="E44" s="1">
        <v>990</v>
      </c>
      <c r="F44" s="7">
        <v>1890</v>
      </c>
      <c r="G44" s="9"/>
      <c r="H44" s="10"/>
      <c r="I44" s="9"/>
      <c r="J44" s="10"/>
      <c r="K44" s="9"/>
      <c r="L44" s="10"/>
      <c r="M44" s="9"/>
      <c r="N44" s="10"/>
      <c r="O44" s="9"/>
      <c r="P44" s="10"/>
      <c r="Q44" s="9"/>
      <c r="R44" s="10"/>
      <c r="S44" s="9"/>
      <c r="T44" s="10"/>
      <c r="U44" s="9"/>
      <c r="V44" s="10"/>
      <c r="W44" s="9"/>
      <c r="X44" s="10"/>
      <c r="Y44" s="9"/>
    </row>
    <row r="45" spans="1:25" ht="12.75">
      <c r="A45" s="9" t="s">
        <v>518</v>
      </c>
      <c r="B45" s="6" t="s">
        <v>602</v>
      </c>
      <c r="C45" s="94" t="s">
        <v>603</v>
      </c>
      <c r="D45" s="42" t="s">
        <v>604</v>
      </c>
      <c r="E45" s="1">
        <v>1125</v>
      </c>
      <c r="F45" s="7">
        <v>2115</v>
      </c>
      <c r="G45" s="9"/>
      <c r="H45" s="10"/>
      <c r="I45" s="9"/>
      <c r="J45" s="10"/>
      <c r="K45" s="9"/>
      <c r="L45" s="10"/>
      <c r="M45" s="9"/>
      <c r="N45" s="10"/>
      <c r="O45" s="9"/>
      <c r="P45" s="10"/>
      <c r="Q45" s="9"/>
      <c r="R45" s="10"/>
      <c r="S45" s="9"/>
      <c r="T45" s="10"/>
      <c r="U45" s="9"/>
      <c r="V45" s="10"/>
      <c r="W45" s="9"/>
      <c r="X45" s="10"/>
      <c r="Y45" s="9"/>
    </row>
    <row r="46" spans="1:25" ht="12.75">
      <c r="A46" s="9" t="s">
        <v>518</v>
      </c>
      <c r="B46" s="6" t="s">
        <v>605</v>
      </c>
      <c r="C46" s="94" t="s">
        <v>606</v>
      </c>
      <c r="D46" s="42" t="s">
        <v>604</v>
      </c>
      <c r="E46" s="1"/>
      <c r="F46" s="7"/>
      <c r="G46" s="9"/>
      <c r="H46" s="10"/>
      <c r="I46" s="9"/>
      <c r="J46" s="10"/>
      <c r="K46" s="9"/>
      <c r="L46" s="10"/>
      <c r="M46" s="9"/>
      <c r="N46" s="10"/>
      <c r="O46" s="9"/>
      <c r="P46" s="10"/>
      <c r="Q46" s="9"/>
      <c r="R46" s="10"/>
      <c r="S46" s="9"/>
      <c r="T46" s="10"/>
      <c r="U46" s="9"/>
      <c r="V46" s="10"/>
      <c r="W46" s="9"/>
      <c r="X46" s="10"/>
      <c r="Y46" s="9"/>
    </row>
    <row r="47" spans="1:25" ht="12.75">
      <c r="A47" s="9" t="s">
        <v>518</v>
      </c>
      <c r="B47" s="6" t="s">
        <v>607</v>
      </c>
      <c r="C47" s="94" t="s">
        <v>608</v>
      </c>
      <c r="D47" s="42" t="s">
        <v>604</v>
      </c>
      <c r="E47" s="1">
        <v>1080</v>
      </c>
      <c r="F47" s="7">
        <v>2070</v>
      </c>
      <c r="G47" s="9"/>
      <c r="H47" s="10"/>
      <c r="I47" s="9"/>
      <c r="J47" s="10"/>
      <c r="K47" s="9"/>
      <c r="L47" s="10"/>
      <c r="M47" s="9"/>
      <c r="N47" s="10"/>
      <c r="O47" s="9"/>
      <c r="P47" s="10"/>
      <c r="Q47" s="9"/>
      <c r="R47" s="10"/>
      <c r="S47" s="9"/>
      <c r="T47" s="10"/>
      <c r="U47" s="9"/>
      <c r="V47" s="10"/>
      <c r="W47" s="9"/>
      <c r="X47" s="10"/>
      <c r="Y47" s="9"/>
    </row>
    <row r="48" spans="1:25" ht="12.75">
      <c r="A48" s="9" t="s">
        <v>518</v>
      </c>
      <c r="B48" s="6" t="s">
        <v>609</v>
      </c>
      <c r="C48" s="94" t="s">
        <v>610</v>
      </c>
      <c r="D48" s="42" t="s">
        <v>604</v>
      </c>
      <c r="E48" s="1">
        <v>1035</v>
      </c>
      <c r="F48" s="7">
        <v>1935</v>
      </c>
      <c r="G48" s="9"/>
      <c r="H48" s="10"/>
      <c r="I48" s="9"/>
      <c r="J48" s="10"/>
      <c r="K48" s="9"/>
      <c r="L48" s="10"/>
      <c r="M48" s="9"/>
      <c r="N48" s="10"/>
      <c r="O48" s="9"/>
      <c r="P48" s="10"/>
      <c r="Q48" s="9"/>
      <c r="R48" s="10"/>
      <c r="S48" s="9"/>
      <c r="T48" s="10"/>
      <c r="U48" s="9"/>
      <c r="V48" s="10"/>
      <c r="W48" s="9"/>
      <c r="X48" s="10"/>
      <c r="Y48" s="9"/>
    </row>
    <row r="49" spans="1:25" ht="12.75">
      <c r="A49" s="9" t="s">
        <v>518</v>
      </c>
      <c r="B49" s="6" t="s">
        <v>611</v>
      </c>
      <c r="C49" s="94" t="s">
        <v>612</v>
      </c>
      <c r="D49" s="42" t="s">
        <v>604</v>
      </c>
      <c r="E49" s="1">
        <v>1260</v>
      </c>
      <c r="F49" s="7">
        <v>2385</v>
      </c>
      <c r="G49" s="9"/>
      <c r="H49" s="10"/>
      <c r="I49" s="9"/>
      <c r="J49" s="10"/>
      <c r="K49" s="9"/>
      <c r="L49" s="10"/>
      <c r="M49" s="9"/>
      <c r="N49" s="10"/>
      <c r="O49" s="9"/>
      <c r="P49" s="10"/>
      <c r="Q49" s="9"/>
      <c r="R49" s="10"/>
      <c r="S49" s="9"/>
      <c r="T49" s="10"/>
      <c r="U49" s="9"/>
      <c r="V49" s="10"/>
      <c r="W49" s="9"/>
      <c r="X49" s="10"/>
      <c r="Y49" s="9"/>
    </row>
    <row r="50" spans="1:25" ht="12.75">
      <c r="A50" s="9" t="s">
        <v>518</v>
      </c>
      <c r="B50" s="6" t="s">
        <v>613</v>
      </c>
      <c r="C50" s="94" t="s">
        <v>614</v>
      </c>
      <c r="D50" s="42" t="s">
        <v>604</v>
      </c>
      <c r="E50" s="1">
        <v>1170</v>
      </c>
      <c r="F50" s="7">
        <v>2250</v>
      </c>
      <c r="G50" s="9"/>
      <c r="H50" s="10"/>
      <c r="I50" s="9"/>
      <c r="J50" s="10"/>
      <c r="K50" s="9"/>
      <c r="L50" s="10"/>
      <c r="M50" s="9"/>
      <c r="N50" s="10"/>
      <c r="O50" s="9"/>
      <c r="P50" s="10"/>
      <c r="Q50" s="9"/>
      <c r="R50" s="10"/>
      <c r="S50" s="9"/>
      <c r="T50" s="10"/>
      <c r="U50" s="9"/>
      <c r="V50" s="10"/>
      <c r="W50" s="9"/>
      <c r="X50" s="10"/>
      <c r="Y50" s="9"/>
    </row>
    <row r="51" spans="1:25" ht="9" customHeight="1">
      <c r="A51" s="9" t="s">
        <v>518</v>
      </c>
      <c r="B51" s="6" t="s">
        <v>615</v>
      </c>
      <c r="C51" s="94" t="s">
        <v>616</v>
      </c>
      <c r="D51" s="42" t="s">
        <v>604</v>
      </c>
      <c r="E51" s="1">
        <v>1125</v>
      </c>
      <c r="F51" s="7">
        <v>2250</v>
      </c>
      <c r="G51" s="9"/>
      <c r="H51" s="10"/>
      <c r="I51" s="9"/>
      <c r="J51" s="10"/>
      <c r="K51" s="9"/>
      <c r="L51" s="10"/>
      <c r="M51" s="9"/>
      <c r="N51" s="10"/>
      <c r="O51" s="9"/>
      <c r="P51" s="10"/>
      <c r="Q51" s="9"/>
      <c r="R51" s="10"/>
      <c r="S51" s="9"/>
      <c r="T51" s="10"/>
      <c r="U51" s="9"/>
      <c r="V51" s="10"/>
      <c r="W51" s="9"/>
      <c r="X51" s="10"/>
      <c r="Y51" s="9"/>
    </row>
    <row r="52" spans="1:25" ht="12.75">
      <c r="A52" s="9" t="s">
        <v>518</v>
      </c>
      <c r="B52" s="6" t="s">
        <v>617</v>
      </c>
      <c r="C52" s="94" t="s">
        <v>618</v>
      </c>
      <c r="D52" s="42" t="s">
        <v>604</v>
      </c>
      <c r="E52" s="1">
        <v>1035</v>
      </c>
      <c r="F52" s="7">
        <v>1935</v>
      </c>
      <c r="G52" s="9"/>
      <c r="H52" s="10"/>
      <c r="I52" s="9"/>
      <c r="J52" s="10"/>
      <c r="K52" s="9"/>
      <c r="L52" s="10"/>
      <c r="M52" s="9"/>
      <c r="N52" s="10"/>
      <c r="O52" s="9"/>
      <c r="P52" s="10"/>
      <c r="Q52" s="9"/>
      <c r="R52" s="10"/>
      <c r="S52" s="9"/>
      <c r="T52" s="10"/>
      <c r="U52" s="9"/>
      <c r="V52" s="10"/>
      <c r="W52" s="9"/>
      <c r="X52" s="10"/>
      <c r="Y52" s="9"/>
    </row>
    <row r="53" spans="1:25" ht="9" customHeight="1">
      <c r="A53" s="9" t="s">
        <v>518</v>
      </c>
      <c r="B53" s="6" t="s">
        <v>619</v>
      </c>
      <c r="C53" s="94" t="s">
        <v>620</v>
      </c>
      <c r="D53" s="42" t="s">
        <v>604</v>
      </c>
      <c r="E53" s="1"/>
      <c r="F53" s="7"/>
      <c r="G53" s="9"/>
      <c r="H53" s="10"/>
      <c r="I53" s="9"/>
      <c r="J53" s="10"/>
      <c r="K53" s="9"/>
      <c r="L53" s="10"/>
      <c r="M53" s="9"/>
      <c r="N53" s="10"/>
      <c r="O53" s="9"/>
      <c r="P53" s="10"/>
      <c r="Q53" s="9"/>
      <c r="R53" s="10"/>
      <c r="S53" s="9"/>
      <c r="T53" s="10"/>
      <c r="U53" s="9"/>
      <c r="V53" s="10"/>
      <c r="W53" s="9"/>
      <c r="X53" s="10"/>
      <c r="Y53" s="9"/>
    </row>
    <row r="54" spans="1:25" ht="12.75">
      <c r="A54" s="9" t="s">
        <v>518</v>
      </c>
      <c r="B54" s="6" t="s">
        <v>621</v>
      </c>
      <c r="C54" s="94" t="s">
        <v>622</v>
      </c>
      <c r="D54" s="42" t="s">
        <v>604</v>
      </c>
      <c r="E54" s="1">
        <v>990</v>
      </c>
      <c r="F54" s="7">
        <v>1890</v>
      </c>
      <c r="G54" s="9"/>
      <c r="H54" s="10"/>
      <c r="I54" s="9"/>
      <c r="J54" s="10"/>
      <c r="K54" s="9"/>
      <c r="L54" s="10"/>
      <c r="M54" s="9"/>
      <c r="N54" s="10"/>
      <c r="O54" s="9"/>
      <c r="P54" s="10"/>
      <c r="Q54" s="9"/>
      <c r="R54" s="10"/>
      <c r="S54" s="9"/>
      <c r="T54" s="10"/>
      <c r="U54" s="9"/>
      <c r="V54" s="10"/>
      <c r="W54" s="9"/>
      <c r="X54" s="10"/>
      <c r="Y54" s="9"/>
    </row>
    <row r="55" spans="1:25" ht="12.75">
      <c r="A55" s="9" t="s">
        <v>518</v>
      </c>
      <c r="B55" s="6" t="s">
        <v>623</v>
      </c>
      <c r="C55" s="94" t="s">
        <v>624</v>
      </c>
      <c r="D55" s="42" t="s">
        <v>604</v>
      </c>
      <c r="E55" s="1">
        <v>1080</v>
      </c>
      <c r="F55" s="7">
        <v>2070</v>
      </c>
      <c r="G55" s="9"/>
      <c r="H55" s="10"/>
      <c r="I55" s="9"/>
      <c r="J55" s="10"/>
      <c r="K55" s="9"/>
      <c r="L55" s="10"/>
      <c r="M55" s="9"/>
      <c r="N55" s="10"/>
      <c r="O55" s="9"/>
      <c r="P55" s="10"/>
      <c r="Q55" s="9"/>
      <c r="R55" s="10"/>
      <c r="S55" s="9"/>
      <c r="T55" s="10"/>
      <c r="U55" s="9"/>
      <c r="V55" s="10"/>
      <c r="W55" s="9"/>
      <c r="X55" s="10"/>
      <c r="Y55" s="9"/>
    </row>
    <row r="56" spans="1:25" ht="12.75">
      <c r="A56" s="9" t="s">
        <v>518</v>
      </c>
      <c r="B56" s="6" t="s">
        <v>625</v>
      </c>
      <c r="C56" s="94" t="s">
        <v>626</v>
      </c>
      <c r="D56" s="42" t="s">
        <v>604</v>
      </c>
      <c r="E56" s="1">
        <v>1125</v>
      </c>
      <c r="F56" s="7">
        <v>2025</v>
      </c>
      <c r="G56" s="9"/>
      <c r="H56" s="10"/>
      <c r="I56" s="9"/>
      <c r="J56" s="10"/>
      <c r="K56" s="9"/>
      <c r="L56" s="10"/>
      <c r="M56" s="9"/>
      <c r="N56" s="10"/>
      <c r="O56" s="9"/>
      <c r="P56" s="10"/>
      <c r="Q56" s="9"/>
      <c r="R56" s="10"/>
      <c r="S56" s="9"/>
      <c r="T56" s="10"/>
      <c r="U56" s="9"/>
      <c r="V56" s="10"/>
      <c r="W56" s="9"/>
      <c r="X56" s="10"/>
      <c r="Y56" s="9"/>
    </row>
    <row r="57" spans="1:25" ht="12.75">
      <c r="A57" s="9" t="s">
        <v>518</v>
      </c>
      <c r="B57" s="6" t="s">
        <v>627</v>
      </c>
      <c r="C57" s="94" t="s">
        <v>561</v>
      </c>
      <c r="D57" s="42" t="s">
        <v>604</v>
      </c>
      <c r="E57" s="1"/>
      <c r="F57" s="7"/>
      <c r="G57" s="9"/>
      <c r="H57" s="10"/>
      <c r="I57" s="9"/>
      <c r="J57" s="10"/>
      <c r="K57" s="9"/>
      <c r="L57" s="10"/>
      <c r="M57" s="9"/>
      <c r="N57" s="10"/>
      <c r="O57" s="9"/>
      <c r="P57" s="10"/>
      <c r="Q57" s="9"/>
      <c r="R57" s="10"/>
      <c r="S57" s="9"/>
      <c r="T57" s="10"/>
      <c r="U57" s="9"/>
      <c r="V57" s="10"/>
      <c r="W57" s="9"/>
      <c r="X57" s="10"/>
      <c r="Y57" s="9"/>
    </row>
    <row r="58" spans="1:25" ht="12.75">
      <c r="A58" s="9" t="s">
        <v>628</v>
      </c>
      <c r="B58" s="6" t="s">
        <v>629</v>
      </c>
      <c r="C58" s="94" t="s">
        <v>630</v>
      </c>
      <c r="D58" s="95" t="s">
        <v>521</v>
      </c>
      <c r="E58" s="1">
        <v>2190</v>
      </c>
      <c r="F58" s="7">
        <v>5382</v>
      </c>
      <c r="G58" s="1">
        <v>3178</v>
      </c>
      <c r="H58" s="7">
        <v>7050</v>
      </c>
      <c r="I58" s="1">
        <v>3376</v>
      </c>
      <c r="J58" s="7">
        <v>7288</v>
      </c>
      <c r="K58" s="9"/>
      <c r="L58" s="10"/>
      <c r="M58" s="9"/>
      <c r="N58" s="10"/>
      <c r="O58" s="9"/>
      <c r="P58" s="10"/>
      <c r="Q58" s="9"/>
      <c r="R58" s="10"/>
      <c r="S58" s="9"/>
      <c r="T58" s="10"/>
      <c r="U58" s="9"/>
      <c r="V58" s="10"/>
      <c r="W58" s="9"/>
      <c r="X58" s="10"/>
      <c r="Y58" s="9"/>
    </row>
    <row r="59" spans="1:25" ht="12.75">
      <c r="A59" s="9" t="s">
        <v>628</v>
      </c>
      <c r="B59" s="6" t="s">
        <v>631</v>
      </c>
      <c r="C59" s="94" t="s">
        <v>632</v>
      </c>
      <c r="D59" s="95" t="s">
        <v>529</v>
      </c>
      <c r="E59" s="1">
        <v>1970</v>
      </c>
      <c r="F59" s="7">
        <v>3620</v>
      </c>
      <c r="G59" s="1">
        <v>2360</v>
      </c>
      <c r="H59" s="7">
        <v>4000</v>
      </c>
      <c r="I59" s="9"/>
      <c r="J59" s="7"/>
      <c r="K59" s="9"/>
      <c r="L59" s="10"/>
      <c r="M59" s="9"/>
      <c r="N59" s="10"/>
      <c r="O59" s="9"/>
      <c r="P59" s="10"/>
      <c r="Q59" s="9"/>
      <c r="R59" s="10"/>
      <c r="S59" s="9"/>
      <c r="T59" s="10"/>
      <c r="U59" s="9"/>
      <c r="V59" s="10"/>
      <c r="W59" s="9"/>
      <c r="X59" s="10"/>
      <c r="Y59" s="9"/>
    </row>
    <row r="60" spans="1:25" ht="12.75">
      <c r="A60" s="9" t="s">
        <v>628</v>
      </c>
      <c r="B60" s="6" t="s">
        <v>633</v>
      </c>
      <c r="C60" s="94" t="s">
        <v>634</v>
      </c>
      <c r="D60" s="95" t="s">
        <v>529</v>
      </c>
      <c r="E60" s="1">
        <v>2395</v>
      </c>
      <c r="F60" s="7">
        <v>5862</v>
      </c>
      <c r="G60" s="1">
        <v>3206</v>
      </c>
      <c r="H60" s="7">
        <v>6662</v>
      </c>
      <c r="I60" s="1">
        <v>3405</v>
      </c>
      <c r="J60" s="7">
        <v>7534</v>
      </c>
      <c r="K60" s="9"/>
      <c r="L60" s="10"/>
      <c r="M60" s="9"/>
      <c r="N60" s="10"/>
      <c r="O60" s="9"/>
      <c r="P60" s="10"/>
      <c r="Q60" s="9"/>
      <c r="R60" s="10"/>
      <c r="S60" s="9"/>
      <c r="T60" s="10"/>
      <c r="U60" s="9"/>
      <c r="V60" s="10"/>
      <c r="W60" s="9"/>
      <c r="X60" s="10"/>
      <c r="Y60" s="9"/>
    </row>
    <row r="61" spans="1:25" ht="12.75">
      <c r="A61" s="9" t="s">
        <v>628</v>
      </c>
      <c r="B61" s="6" t="s">
        <v>635</v>
      </c>
      <c r="C61" s="94" t="s">
        <v>636</v>
      </c>
      <c r="D61" s="95" t="s">
        <v>529</v>
      </c>
      <c r="E61" s="6">
        <v>2010</v>
      </c>
      <c r="F61" s="7">
        <v>3824</v>
      </c>
      <c r="G61" s="1">
        <v>2646</v>
      </c>
      <c r="H61" s="7">
        <v>5190</v>
      </c>
      <c r="I61" s="9"/>
      <c r="J61" s="7"/>
      <c r="K61" s="9"/>
      <c r="L61" s="10"/>
      <c r="M61" s="9"/>
      <c r="N61" s="10"/>
      <c r="O61" s="9"/>
      <c r="P61" s="10"/>
      <c r="Q61" s="9"/>
      <c r="R61" s="10"/>
      <c r="S61" s="9"/>
      <c r="T61" s="10"/>
      <c r="U61" s="9"/>
      <c r="V61" s="10"/>
      <c r="W61" s="9"/>
      <c r="X61" s="10"/>
      <c r="Y61" s="9"/>
    </row>
    <row r="62" spans="1:25" ht="12.75">
      <c r="A62" s="9" t="s">
        <v>628</v>
      </c>
      <c r="B62" s="6" t="s">
        <v>637</v>
      </c>
      <c r="C62" s="94" t="s">
        <v>638</v>
      </c>
      <c r="D62" s="95" t="s">
        <v>547</v>
      </c>
      <c r="E62" s="1">
        <v>1900</v>
      </c>
      <c r="F62" s="7">
        <v>3720</v>
      </c>
      <c r="G62" s="1">
        <v>2048</v>
      </c>
      <c r="H62" s="7">
        <v>4016</v>
      </c>
      <c r="I62" s="9"/>
      <c r="J62" s="7"/>
      <c r="K62" s="9"/>
      <c r="L62" s="10"/>
      <c r="M62" s="9"/>
      <c r="N62" s="10"/>
      <c r="O62" s="9"/>
      <c r="P62" s="10"/>
      <c r="Q62" s="9"/>
      <c r="R62" s="10"/>
      <c r="S62" s="9"/>
      <c r="T62" s="10"/>
      <c r="U62" s="9"/>
      <c r="V62" s="10"/>
      <c r="W62" s="9"/>
      <c r="X62" s="10"/>
      <c r="Y62" s="9"/>
    </row>
    <row r="63" spans="1:25" ht="12.75">
      <c r="A63" s="9" t="s">
        <v>628</v>
      </c>
      <c r="B63" s="6" t="s">
        <v>639</v>
      </c>
      <c r="C63" s="94" t="s">
        <v>640</v>
      </c>
      <c r="D63" s="95" t="s">
        <v>547</v>
      </c>
      <c r="E63" s="1">
        <v>2004</v>
      </c>
      <c r="F63" s="7">
        <v>3826</v>
      </c>
      <c r="G63" s="1">
        <v>2520</v>
      </c>
      <c r="H63" s="7">
        <v>4872</v>
      </c>
      <c r="I63" s="9"/>
      <c r="J63" s="7"/>
      <c r="K63" s="9"/>
      <c r="L63" s="10"/>
      <c r="M63" s="9"/>
      <c r="N63" s="10"/>
      <c r="O63" s="9"/>
      <c r="P63" s="10"/>
      <c r="Q63" s="9"/>
      <c r="R63" s="10"/>
      <c r="S63" s="9"/>
      <c r="T63" s="10"/>
      <c r="U63" s="9"/>
      <c r="V63" s="10"/>
      <c r="W63" s="9"/>
      <c r="X63" s="10"/>
      <c r="Y63" s="9"/>
    </row>
    <row r="64" spans="1:25" ht="12.75">
      <c r="A64" s="9" t="s">
        <v>628</v>
      </c>
      <c r="B64" s="6" t="s">
        <v>641</v>
      </c>
      <c r="C64" s="94" t="s">
        <v>642</v>
      </c>
      <c r="D64" s="95" t="s">
        <v>556</v>
      </c>
      <c r="E64" s="1">
        <v>1750</v>
      </c>
      <c r="F64" s="7">
        <v>2686</v>
      </c>
      <c r="G64" s="1">
        <v>2098</v>
      </c>
      <c r="H64" s="7">
        <v>3058</v>
      </c>
      <c r="I64" s="9"/>
      <c r="J64" s="7"/>
      <c r="K64" s="9"/>
      <c r="L64" s="10"/>
      <c r="M64" s="9"/>
      <c r="N64" s="10"/>
      <c r="O64" s="9"/>
      <c r="P64" s="10"/>
      <c r="Q64" s="9"/>
      <c r="R64" s="10"/>
      <c r="S64" s="9"/>
      <c r="T64" s="10"/>
      <c r="U64" s="9"/>
      <c r="V64" s="10"/>
      <c r="W64" s="9"/>
      <c r="X64" s="10"/>
      <c r="Y64" s="9"/>
    </row>
    <row r="65" spans="1:25" ht="12.75">
      <c r="A65" s="9" t="s">
        <v>628</v>
      </c>
      <c r="B65" s="6" t="s">
        <v>643</v>
      </c>
      <c r="C65" s="94" t="s">
        <v>644</v>
      </c>
      <c r="D65" s="95" t="s">
        <v>556</v>
      </c>
      <c r="E65" s="1">
        <v>1786</v>
      </c>
      <c r="F65" s="7">
        <v>3898</v>
      </c>
      <c r="G65" s="1">
        <v>2040</v>
      </c>
      <c r="H65" s="7">
        <v>4560</v>
      </c>
      <c r="I65" s="9"/>
      <c r="J65" s="7"/>
      <c r="K65" s="9"/>
      <c r="L65" s="10"/>
      <c r="M65" s="9"/>
      <c r="N65" s="10"/>
      <c r="O65" s="9"/>
      <c r="P65" s="10"/>
      <c r="Q65" s="9"/>
      <c r="R65" s="10"/>
      <c r="S65" s="9"/>
      <c r="T65" s="10"/>
      <c r="U65" s="9"/>
      <c r="V65" s="10"/>
      <c r="W65" s="9"/>
      <c r="X65" s="10"/>
      <c r="Y65" s="9"/>
    </row>
    <row r="66" spans="1:25" ht="12.75">
      <c r="A66" s="9" t="s">
        <v>628</v>
      </c>
      <c r="B66" s="6" t="s">
        <v>645</v>
      </c>
      <c r="C66" s="94" t="s">
        <v>646</v>
      </c>
      <c r="D66" s="95" t="s">
        <v>556</v>
      </c>
      <c r="E66" s="1">
        <v>1788</v>
      </c>
      <c r="F66" s="7">
        <v>3900</v>
      </c>
      <c r="G66" s="1">
        <v>1932</v>
      </c>
      <c r="H66" s="7">
        <v>4452</v>
      </c>
      <c r="I66" s="9"/>
      <c r="J66" s="7"/>
      <c r="K66" s="9"/>
      <c r="L66" s="10"/>
      <c r="M66" s="9"/>
      <c r="N66" s="10"/>
      <c r="O66" s="9"/>
      <c r="P66" s="10"/>
      <c r="Q66" s="9"/>
      <c r="R66" s="10"/>
      <c r="S66" s="9"/>
      <c r="T66" s="10"/>
      <c r="U66" s="9"/>
      <c r="V66" s="10"/>
      <c r="W66" s="9"/>
      <c r="X66" s="10"/>
      <c r="Y66" s="9"/>
    </row>
    <row r="67" spans="1:25" ht="12.75">
      <c r="A67" s="9" t="s">
        <v>628</v>
      </c>
      <c r="B67" s="6" t="s">
        <v>647</v>
      </c>
      <c r="C67" s="94" t="s">
        <v>648</v>
      </c>
      <c r="D67" s="95" t="s">
        <v>559</v>
      </c>
      <c r="E67" s="1">
        <v>1140</v>
      </c>
      <c r="F67" s="7">
        <v>1884</v>
      </c>
      <c r="G67" s="9"/>
      <c r="H67" s="7"/>
      <c r="I67" s="9"/>
      <c r="J67" s="7"/>
      <c r="K67" s="9"/>
      <c r="L67" s="10"/>
      <c r="M67" s="9"/>
      <c r="N67" s="10"/>
      <c r="O67" s="9"/>
      <c r="P67" s="10"/>
      <c r="Q67" s="9"/>
      <c r="R67" s="10"/>
      <c r="S67" s="9"/>
      <c r="T67" s="10"/>
      <c r="U67" s="9"/>
      <c r="V67" s="10"/>
      <c r="W67" s="9"/>
      <c r="X67" s="10"/>
      <c r="Y67" s="9"/>
    </row>
    <row r="68" spans="1:25" ht="12.75">
      <c r="A68" s="9" t="s">
        <v>628</v>
      </c>
      <c r="B68" s="6" t="s">
        <v>649</v>
      </c>
      <c r="C68" s="94" t="s">
        <v>650</v>
      </c>
      <c r="D68" s="95" t="s">
        <v>559</v>
      </c>
      <c r="E68" s="1"/>
      <c r="F68" s="7"/>
      <c r="G68" s="9"/>
      <c r="H68" s="7"/>
      <c r="I68" s="9"/>
      <c r="J68" s="7"/>
      <c r="K68" s="9"/>
      <c r="L68" s="10"/>
      <c r="M68" s="9"/>
      <c r="N68" s="10"/>
      <c r="O68" s="9"/>
      <c r="P68" s="10"/>
      <c r="Q68" s="9"/>
      <c r="R68" s="10"/>
      <c r="S68" s="9"/>
      <c r="T68" s="10"/>
      <c r="U68" s="9"/>
      <c r="V68" s="10"/>
      <c r="W68" s="9"/>
      <c r="X68" s="10"/>
      <c r="Y68" s="9"/>
    </row>
    <row r="69" spans="1:25" ht="12.75">
      <c r="A69" s="9" t="s">
        <v>628</v>
      </c>
      <c r="B69" s="6" t="s">
        <v>651</v>
      </c>
      <c r="C69" s="94" t="s">
        <v>652</v>
      </c>
      <c r="D69" s="95" t="s">
        <v>559</v>
      </c>
      <c r="E69" s="1">
        <v>1350</v>
      </c>
      <c r="F69" s="7">
        <v>2280</v>
      </c>
      <c r="G69" s="9"/>
      <c r="H69" s="7"/>
      <c r="I69" s="9"/>
      <c r="J69" s="7"/>
      <c r="K69" s="9"/>
      <c r="L69" s="10"/>
      <c r="M69" s="9"/>
      <c r="N69" s="10"/>
      <c r="O69" s="9"/>
      <c r="P69" s="10"/>
      <c r="Q69" s="9"/>
      <c r="R69" s="10"/>
      <c r="S69" s="9"/>
      <c r="T69" s="10"/>
      <c r="U69" s="9"/>
      <c r="V69" s="10"/>
      <c r="W69" s="9"/>
      <c r="X69" s="10"/>
      <c r="Y69" s="9"/>
    </row>
    <row r="70" spans="1:25" ht="12.75">
      <c r="A70" s="9" t="s">
        <v>628</v>
      </c>
      <c r="B70" s="6" t="s">
        <v>653</v>
      </c>
      <c r="C70" s="94" t="s">
        <v>654</v>
      </c>
      <c r="D70" s="95" t="s">
        <v>559</v>
      </c>
      <c r="E70" s="1">
        <v>1056</v>
      </c>
      <c r="F70" s="7">
        <v>3168</v>
      </c>
      <c r="G70" s="9"/>
      <c r="H70" s="7"/>
      <c r="I70" s="9"/>
      <c r="J70" s="7"/>
      <c r="K70" s="9"/>
      <c r="L70" s="10"/>
      <c r="M70" s="9"/>
      <c r="N70" s="10"/>
      <c r="O70" s="9"/>
      <c r="P70" s="10"/>
      <c r="Q70" s="9"/>
      <c r="R70" s="10"/>
      <c r="S70" s="9"/>
      <c r="T70" s="10"/>
      <c r="U70" s="9"/>
      <c r="V70" s="10"/>
      <c r="W70" s="9"/>
      <c r="X70" s="10"/>
      <c r="Y70" s="9"/>
    </row>
    <row r="71" spans="1:25" ht="12.75">
      <c r="A71" s="9" t="s">
        <v>628</v>
      </c>
      <c r="B71" s="6" t="s">
        <v>655</v>
      </c>
      <c r="C71" s="94" t="s">
        <v>656</v>
      </c>
      <c r="D71" s="95" t="s">
        <v>559</v>
      </c>
      <c r="E71" s="1">
        <v>928</v>
      </c>
      <c r="F71" s="7">
        <v>3184</v>
      </c>
      <c r="G71" s="9"/>
      <c r="H71" s="7"/>
      <c r="I71" s="9"/>
      <c r="J71" s="7"/>
      <c r="K71" s="9"/>
      <c r="L71" s="10"/>
      <c r="M71" s="9"/>
      <c r="N71" s="10"/>
      <c r="O71" s="9"/>
      <c r="P71" s="10"/>
      <c r="Q71" s="9"/>
      <c r="R71" s="10"/>
      <c r="S71" s="9"/>
      <c r="T71" s="10"/>
      <c r="U71" s="9"/>
      <c r="V71" s="10"/>
      <c r="W71" s="9"/>
      <c r="X71" s="10"/>
      <c r="Y71" s="9"/>
    </row>
    <row r="72" spans="1:25" ht="9" customHeight="1">
      <c r="A72" s="9" t="s">
        <v>628</v>
      </c>
      <c r="B72" s="6" t="s">
        <v>657</v>
      </c>
      <c r="C72" s="94" t="s">
        <v>658</v>
      </c>
      <c r="D72" s="95" t="s">
        <v>559</v>
      </c>
      <c r="E72" s="1">
        <v>792</v>
      </c>
      <c r="F72" s="7">
        <v>1164</v>
      </c>
      <c r="G72" s="9"/>
      <c r="H72" s="10"/>
      <c r="I72" s="9"/>
      <c r="J72" s="10"/>
      <c r="K72" s="9"/>
      <c r="L72" s="10"/>
      <c r="M72" s="9"/>
      <c r="N72" s="10"/>
      <c r="O72" s="9"/>
      <c r="P72" s="10"/>
      <c r="Q72" s="9"/>
      <c r="R72" s="10"/>
      <c r="S72" s="9"/>
      <c r="T72" s="10"/>
      <c r="U72" s="9"/>
      <c r="V72" s="10"/>
      <c r="W72" s="9"/>
      <c r="X72" s="10"/>
      <c r="Y72" s="9"/>
    </row>
    <row r="73" spans="1:25" ht="12.75">
      <c r="A73" s="9" t="s">
        <v>628</v>
      </c>
      <c r="B73" s="6" t="s">
        <v>659</v>
      </c>
      <c r="C73" s="94" t="s">
        <v>660</v>
      </c>
      <c r="D73" s="95" t="s">
        <v>559</v>
      </c>
      <c r="E73" s="1">
        <v>860</v>
      </c>
      <c r="F73" s="7">
        <v>2324</v>
      </c>
      <c r="G73" s="9"/>
      <c r="H73" s="10"/>
      <c r="I73" s="9"/>
      <c r="J73" s="10"/>
      <c r="K73" s="9"/>
      <c r="L73" s="10"/>
      <c r="M73" s="9"/>
      <c r="N73" s="10"/>
      <c r="O73" s="9"/>
      <c r="P73" s="10"/>
      <c r="Q73" s="9"/>
      <c r="R73" s="10"/>
      <c r="S73" s="9"/>
      <c r="T73" s="10"/>
      <c r="U73" s="9"/>
      <c r="V73" s="10"/>
      <c r="W73" s="9"/>
      <c r="X73" s="10"/>
      <c r="Y73" s="9"/>
    </row>
    <row r="74" spans="1:25" ht="12.75">
      <c r="A74" s="9" t="s">
        <v>628</v>
      </c>
      <c r="B74" s="6" t="s">
        <v>661</v>
      </c>
      <c r="C74" s="94" t="s">
        <v>662</v>
      </c>
      <c r="D74" s="95" t="s">
        <v>559</v>
      </c>
      <c r="E74" s="1">
        <v>850</v>
      </c>
      <c r="F74" s="7">
        <v>970</v>
      </c>
      <c r="G74" s="9"/>
      <c r="H74" s="10"/>
      <c r="I74" s="9"/>
      <c r="J74" s="10"/>
      <c r="K74" s="9"/>
      <c r="L74" s="10"/>
      <c r="M74" s="9"/>
      <c r="N74" s="10"/>
      <c r="O74" s="9"/>
      <c r="P74" s="10"/>
      <c r="Q74" s="9"/>
      <c r="R74" s="10"/>
      <c r="S74" s="9"/>
      <c r="T74" s="10"/>
      <c r="U74" s="9"/>
      <c r="V74" s="10"/>
      <c r="W74" s="9"/>
      <c r="X74" s="10"/>
      <c r="Y74" s="9"/>
    </row>
    <row r="75" spans="1:25" ht="12.75">
      <c r="A75" s="9" t="s">
        <v>628</v>
      </c>
      <c r="B75" s="6" t="s">
        <v>663</v>
      </c>
      <c r="C75" s="94" t="s">
        <v>664</v>
      </c>
      <c r="D75" s="95" t="s">
        <v>559</v>
      </c>
      <c r="E75" s="1">
        <v>730</v>
      </c>
      <c r="F75" s="7">
        <v>1114</v>
      </c>
      <c r="G75" s="9"/>
      <c r="H75" s="10"/>
      <c r="I75" s="9"/>
      <c r="J75" s="10"/>
      <c r="K75" s="9"/>
      <c r="L75" s="10"/>
      <c r="M75" s="9"/>
      <c r="N75" s="10"/>
      <c r="O75" s="9"/>
      <c r="P75" s="10"/>
      <c r="Q75" s="9"/>
      <c r="R75" s="10"/>
      <c r="S75" s="9"/>
      <c r="T75" s="10"/>
      <c r="U75" s="9"/>
      <c r="V75" s="10"/>
      <c r="W75" s="9"/>
      <c r="X75" s="10"/>
      <c r="Y75" s="9"/>
    </row>
    <row r="76" spans="1:25" ht="12.75">
      <c r="A76" s="9" t="s">
        <v>628</v>
      </c>
      <c r="B76" s="6" t="s">
        <v>665</v>
      </c>
      <c r="C76" s="94" t="s">
        <v>666</v>
      </c>
      <c r="D76" s="95" t="s">
        <v>559</v>
      </c>
      <c r="E76" s="1">
        <v>816</v>
      </c>
      <c r="F76" s="7">
        <v>1056</v>
      </c>
      <c r="G76" s="9"/>
      <c r="H76" s="10"/>
      <c r="I76" s="9"/>
      <c r="J76" s="10"/>
      <c r="K76" s="9"/>
      <c r="L76" s="10"/>
      <c r="M76" s="9"/>
      <c r="N76" s="10"/>
      <c r="O76" s="9"/>
      <c r="P76" s="10"/>
      <c r="Q76" s="9"/>
      <c r="R76" s="10"/>
      <c r="S76" s="9"/>
      <c r="T76" s="10"/>
      <c r="U76" s="9"/>
      <c r="V76" s="10"/>
      <c r="W76" s="9"/>
      <c r="X76" s="10"/>
      <c r="Y76" s="9"/>
    </row>
    <row r="77" spans="1:25" ht="12.75">
      <c r="A77" s="9" t="s">
        <v>628</v>
      </c>
      <c r="B77" s="6" t="s">
        <v>667</v>
      </c>
      <c r="C77" s="94" t="s">
        <v>668</v>
      </c>
      <c r="D77" s="95" t="s">
        <v>559</v>
      </c>
      <c r="E77" s="1">
        <v>912</v>
      </c>
      <c r="F77" s="7">
        <v>2184</v>
      </c>
      <c r="G77" s="9"/>
      <c r="H77" s="10"/>
      <c r="I77" s="9"/>
      <c r="J77" s="10"/>
      <c r="K77" s="9"/>
      <c r="L77" s="10"/>
      <c r="M77" s="9"/>
      <c r="N77" s="10"/>
      <c r="O77" s="9"/>
      <c r="P77" s="10"/>
      <c r="Q77" s="9"/>
      <c r="R77" s="10"/>
      <c r="S77" s="9"/>
      <c r="T77" s="10"/>
      <c r="U77" s="9"/>
      <c r="V77" s="10"/>
      <c r="W77" s="9"/>
      <c r="X77" s="10"/>
      <c r="Y77" s="9"/>
    </row>
    <row r="78" spans="1:25" ht="12.75">
      <c r="A78" s="9" t="s">
        <v>628</v>
      </c>
      <c r="B78" s="6" t="s">
        <v>669</v>
      </c>
      <c r="C78" s="94" t="s">
        <v>670</v>
      </c>
      <c r="D78" s="95" t="s">
        <v>559</v>
      </c>
      <c r="E78" s="1">
        <v>875</v>
      </c>
      <c r="F78" s="7">
        <v>1715</v>
      </c>
      <c r="G78" s="9"/>
      <c r="H78" s="10"/>
      <c r="I78" s="9"/>
      <c r="J78" s="10"/>
      <c r="K78" s="9"/>
      <c r="L78" s="10"/>
      <c r="M78" s="9"/>
      <c r="N78" s="10"/>
      <c r="O78" s="9"/>
      <c r="P78" s="10"/>
      <c r="Q78" s="9"/>
      <c r="R78" s="10"/>
      <c r="S78" s="9"/>
      <c r="T78" s="10"/>
      <c r="U78" s="9"/>
      <c r="V78" s="10"/>
      <c r="W78" s="9"/>
      <c r="X78" s="10"/>
      <c r="Y78" s="9"/>
    </row>
    <row r="79" spans="1:25" ht="12.75">
      <c r="A79" s="9" t="s">
        <v>628</v>
      </c>
      <c r="B79" s="6" t="s">
        <v>671</v>
      </c>
      <c r="C79" s="94" t="s">
        <v>672</v>
      </c>
      <c r="D79" s="95" t="s">
        <v>559</v>
      </c>
      <c r="E79" s="1">
        <v>1290</v>
      </c>
      <c r="F79" s="7">
        <v>2130</v>
      </c>
      <c r="G79" s="9"/>
      <c r="H79" s="10"/>
      <c r="I79" s="9"/>
      <c r="J79" s="10"/>
      <c r="K79" s="9"/>
      <c r="L79" s="10"/>
      <c r="M79" s="9"/>
      <c r="N79" s="10"/>
      <c r="O79" s="9"/>
      <c r="P79" s="10"/>
      <c r="Q79" s="9"/>
      <c r="R79" s="10"/>
      <c r="S79" s="9"/>
      <c r="T79" s="10"/>
      <c r="U79" s="9"/>
      <c r="V79" s="10"/>
      <c r="W79" s="9"/>
      <c r="X79" s="10"/>
      <c r="Y79" s="9"/>
    </row>
    <row r="80" spans="1:25" ht="12.75">
      <c r="A80" s="9" t="s">
        <v>628</v>
      </c>
      <c r="B80" s="6" t="s">
        <v>673</v>
      </c>
      <c r="C80" s="94" t="s">
        <v>674</v>
      </c>
      <c r="D80" s="95" t="s">
        <v>559</v>
      </c>
      <c r="E80" s="1">
        <v>840</v>
      </c>
      <c r="F80" s="7">
        <v>840</v>
      </c>
      <c r="G80" s="9"/>
      <c r="H80" s="10"/>
      <c r="I80" s="9"/>
      <c r="J80" s="10"/>
      <c r="K80" s="9"/>
      <c r="L80" s="10"/>
      <c r="M80" s="9"/>
      <c r="N80" s="10"/>
      <c r="O80" s="9"/>
      <c r="P80" s="10"/>
      <c r="Q80" s="9"/>
      <c r="R80" s="10"/>
      <c r="S80" s="9"/>
      <c r="T80" s="10"/>
      <c r="U80" s="9"/>
      <c r="V80" s="10"/>
      <c r="W80" s="9"/>
      <c r="X80" s="10"/>
      <c r="Y80" s="9"/>
    </row>
    <row r="81" spans="1:25" ht="12.75">
      <c r="A81" s="9" t="s">
        <v>628</v>
      </c>
      <c r="B81" s="6" t="s">
        <v>675</v>
      </c>
      <c r="C81" s="94" t="s">
        <v>676</v>
      </c>
      <c r="D81" s="95" t="s">
        <v>559</v>
      </c>
      <c r="E81" s="1">
        <v>966</v>
      </c>
      <c r="F81" s="7">
        <v>966</v>
      </c>
      <c r="G81" s="9"/>
      <c r="H81" s="10"/>
      <c r="I81" s="9"/>
      <c r="J81" s="10"/>
      <c r="K81" s="9"/>
      <c r="L81" s="10"/>
      <c r="M81" s="9"/>
      <c r="N81" s="10"/>
      <c r="O81" s="9"/>
      <c r="P81" s="10"/>
      <c r="Q81" s="9"/>
      <c r="R81" s="10"/>
      <c r="S81" s="9"/>
      <c r="T81" s="10"/>
      <c r="U81" s="9"/>
      <c r="V81" s="10"/>
      <c r="W81" s="9"/>
      <c r="X81" s="10"/>
      <c r="Y81" s="9"/>
    </row>
    <row r="82" spans="1:25" ht="12.75">
      <c r="A82" s="9" t="s">
        <v>628</v>
      </c>
      <c r="B82" s="6" t="s">
        <v>677</v>
      </c>
      <c r="C82" s="94" t="s">
        <v>678</v>
      </c>
      <c r="D82" s="95" t="s">
        <v>559</v>
      </c>
      <c r="E82" s="1">
        <v>840</v>
      </c>
      <c r="F82" s="7">
        <v>1968</v>
      </c>
      <c r="G82" s="9"/>
      <c r="H82" s="10"/>
      <c r="I82" s="9"/>
      <c r="J82" s="10"/>
      <c r="K82" s="9"/>
      <c r="L82" s="10"/>
      <c r="M82" s="9"/>
      <c r="N82" s="10"/>
      <c r="O82" s="9"/>
      <c r="P82" s="10"/>
      <c r="Q82" s="9"/>
      <c r="R82" s="10"/>
      <c r="S82" s="9"/>
      <c r="T82" s="10"/>
      <c r="U82" s="9"/>
      <c r="V82" s="10"/>
      <c r="W82" s="9"/>
      <c r="X82" s="10"/>
      <c r="Y82" s="9"/>
    </row>
    <row r="83" spans="1:25" ht="12.75">
      <c r="A83" s="9" t="s">
        <v>628</v>
      </c>
      <c r="B83" s="6" t="s">
        <v>679</v>
      </c>
      <c r="C83" s="94" t="s">
        <v>680</v>
      </c>
      <c r="D83" s="95" t="s">
        <v>559</v>
      </c>
      <c r="E83" s="1">
        <v>910</v>
      </c>
      <c r="F83" s="7">
        <v>1810</v>
      </c>
      <c r="G83" s="9"/>
      <c r="H83" s="10"/>
      <c r="I83" s="9"/>
      <c r="J83" s="10"/>
      <c r="K83" s="9"/>
      <c r="L83" s="10"/>
      <c r="M83" s="9"/>
      <c r="N83" s="10"/>
      <c r="O83" s="9"/>
      <c r="P83" s="10"/>
      <c r="Q83" s="9"/>
      <c r="R83" s="10"/>
      <c r="S83" s="9"/>
      <c r="T83" s="10"/>
      <c r="U83" s="9"/>
      <c r="V83" s="10"/>
      <c r="W83" s="9"/>
      <c r="X83" s="10"/>
      <c r="Y83" s="9"/>
    </row>
    <row r="84" spans="1:25" ht="12.75">
      <c r="A84" s="9" t="s">
        <v>628</v>
      </c>
      <c r="B84" s="6" t="s">
        <v>681</v>
      </c>
      <c r="C84" s="94" t="s">
        <v>682</v>
      </c>
      <c r="D84" s="95" t="s">
        <v>559</v>
      </c>
      <c r="E84" s="1">
        <v>984</v>
      </c>
      <c r="F84" s="7">
        <v>1920</v>
      </c>
      <c r="G84" s="9"/>
      <c r="H84" s="10"/>
      <c r="I84" s="9"/>
      <c r="J84" s="10"/>
      <c r="K84" s="9"/>
      <c r="L84" s="10"/>
      <c r="M84" s="9"/>
      <c r="N84" s="10"/>
      <c r="O84" s="9"/>
      <c r="P84" s="10"/>
      <c r="Q84" s="9"/>
      <c r="R84" s="10"/>
      <c r="S84" s="9"/>
      <c r="T84" s="10"/>
      <c r="U84" s="9"/>
      <c r="V84" s="10"/>
      <c r="W84" s="9"/>
      <c r="X84" s="10"/>
      <c r="Y84" s="9"/>
    </row>
    <row r="85" spans="1:25" ht="12.75">
      <c r="A85" s="9" t="s">
        <v>628</v>
      </c>
      <c r="B85" s="6" t="s">
        <v>683</v>
      </c>
      <c r="C85" s="94" t="s">
        <v>684</v>
      </c>
      <c r="D85" s="95" t="s">
        <v>559</v>
      </c>
      <c r="E85" s="1">
        <v>912</v>
      </c>
      <c r="F85" s="7">
        <v>1920</v>
      </c>
      <c r="G85" s="9"/>
      <c r="H85" s="10"/>
      <c r="I85" s="9"/>
      <c r="J85" s="10"/>
      <c r="K85" s="9"/>
      <c r="L85" s="10"/>
      <c r="M85" s="9"/>
      <c r="N85" s="10"/>
      <c r="O85" s="9"/>
      <c r="P85" s="10"/>
      <c r="Q85" s="9"/>
      <c r="R85" s="10"/>
      <c r="S85" s="9"/>
      <c r="T85" s="10"/>
      <c r="U85" s="9"/>
      <c r="V85" s="10"/>
      <c r="W85" s="9"/>
      <c r="X85" s="10"/>
      <c r="Y85" s="9"/>
    </row>
    <row r="86" spans="1:25" ht="12.75">
      <c r="A86" s="9" t="s">
        <v>628</v>
      </c>
      <c r="B86" s="6" t="s">
        <v>685</v>
      </c>
      <c r="C86" s="94" t="s">
        <v>686</v>
      </c>
      <c r="D86" s="95" t="s">
        <v>559</v>
      </c>
      <c r="E86" s="1">
        <v>792</v>
      </c>
      <c r="F86" s="7">
        <v>2040</v>
      </c>
      <c r="G86" s="9"/>
      <c r="H86" s="10"/>
      <c r="I86" s="9"/>
      <c r="J86" s="10"/>
      <c r="K86" s="9"/>
      <c r="L86" s="10"/>
      <c r="M86" s="9"/>
      <c r="N86" s="10"/>
      <c r="O86" s="9"/>
      <c r="P86" s="10"/>
      <c r="Q86" s="9"/>
      <c r="R86" s="10"/>
      <c r="S86" s="9"/>
      <c r="T86" s="10"/>
      <c r="U86" s="9"/>
      <c r="V86" s="10"/>
      <c r="W86" s="9"/>
      <c r="X86" s="10"/>
      <c r="Y86" s="9"/>
    </row>
    <row r="87" spans="1:25" ht="12.75">
      <c r="A87" s="9" t="s">
        <v>628</v>
      </c>
      <c r="B87" s="6" t="s">
        <v>687</v>
      </c>
      <c r="C87" s="94" t="s">
        <v>688</v>
      </c>
      <c r="D87" s="95" t="s">
        <v>559</v>
      </c>
      <c r="E87" s="1">
        <v>850</v>
      </c>
      <c r="F87" s="7">
        <v>2050</v>
      </c>
      <c r="G87" s="9"/>
      <c r="H87" s="10"/>
      <c r="I87" s="9"/>
      <c r="J87" s="10"/>
      <c r="K87" s="9"/>
      <c r="L87" s="10"/>
      <c r="M87" s="9"/>
      <c r="N87" s="10"/>
      <c r="O87" s="9"/>
      <c r="P87" s="7"/>
      <c r="Q87" s="9"/>
      <c r="R87" s="10"/>
      <c r="S87" s="9"/>
      <c r="T87" s="10"/>
      <c r="U87" s="9"/>
      <c r="V87" s="10"/>
      <c r="W87" s="9"/>
      <c r="X87" s="10"/>
      <c r="Y87" s="9"/>
    </row>
    <row r="88" spans="1:25" ht="12.75">
      <c r="A88" s="9" t="s">
        <v>628</v>
      </c>
      <c r="B88" s="6" t="s">
        <v>689</v>
      </c>
      <c r="C88" s="94" t="s">
        <v>690</v>
      </c>
      <c r="D88" s="95" t="s">
        <v>559</v>
      </c>
      <c r="E88" s="1">
        <v>1032</v>
      </c>
      <c r="F88" s="7">
        <v>1548</v>
      </c>
      <c r="G88" s="9"/>
      <c r="H88" s="10"/>
      <c r="I88" s="9"/>
      <c r="J88" s="10"/>
      <c r="K88" s="9"/>
      <c r="L88" s="7"/>
      <c r="M88" s="9"/>
      <c r="N88" s="10"/>
      <c r="O88" s="9"/>
      <c r="P88" s="7"/>
      <c r="Q88" s="9"/>
      <c r="R88" s="10"/>
      <c r="S88" s="9"/>
      <c r="T88" s="10"/>
      <c r="U88" s="9"/>
      <c r="V88" s="10"/>
      <c r="W88" s="9"/>
      <c r="X88" s="10"/>
      <c r="Y88" s="9"/>
    </row>
    <row r="89" spans="1:25" ht="12.75">
      <c r="A89" s="9" t="s">
        <v>628</v>
      </c>
      <c r="B89" s="6" t="s">
        <v>691</v>
      </c>
      <c r="C89" s="94" t="s">
        <v>692</v>
      </c>
      <c r="D89" s="95" t="s">
        <v>559</v>
      </c>
      <c r="E89" s="1">
        <v>884</v>
      </c>
      <c r="F89" s="7">
        <v>2108</v>
      </c>
      <c r="G89" s="9"/>
      <c r="H89" s="7"/>
      <c r="I89" s="9"/>
      <c r="J89" s="10"/>
      <c r="K89" s="9"/>
      <c r="L89" s="7"/>
      <c r="M89" s="9"/>
      <c r="N89" s="10"/>
      <c r="O89" s="9"/>
      <c r="P89" s="7"/>
      <c r="Q89" s="9"/>
      <c r="R89" s="10"/>
      <c r="S89" s="9"/>
      <c r="T89" s="10"/>
      <c r="U89" s="9"/>
      <c r="V89" s="10"/>
      <c r="W89" s="9"/>
      <c r="X89" s="10"/>
      <c r="Y89" s="9"/>
    </row>
    <row r="90" spans="1:25" ht="9" customHeight="1">
      <c r="A90" s="9" t="s">
        <v>628</v>
      </c>
      <c r="B90" s="6" t="s">
        <v>693</v>
      </c>
      <c r="C90" s="94" t="s">
        <v>694</v>
      </c>
      <c r="D90" s="95" t="s">
        <v>695</v>
      </c>
      <c r="E90" s="1">
        <v>2004</v>
      </c>
      <c r="F90" s="7">
        <v>5006</v>
      </c>
      <c r="G90" s="1">
        <v>2640</v>
      </c>
      <c r="H90" s="7">
        <v>5650</v>
      </c>
      <c r="I90" s="9"/>
      <c r="J90" s="10"/>
      <c r="K90" s="1">
        <v>7344</v>
      </c>
      <c r="L90" s="7">
        <v>14688</v>
      </c>
      <c r="M90" s="9"/>
      <c r="N90" s="10"/>
      <c r="O90" s="6">
        <v>3410</v>
      </c>
      <c r="P90" s="7">
        <v>6740</v>
      </c>
      <c r="Q90" s="9"/>
      <c r="R90" s="10"/>
      <c r="S90" s="9"/>
      <c r="T90" s="10"/>
      <c r="U90" s="9"/>
      <c r="V90" s="10"/>
      <c r="W90" s="9"/>
      <c r="X90" s="10"/>
      <c r="Y90" s="9"/>
    </row>
    <row r="91" spans="1:25" ht="12.75">
      <c r="A91" s="9" t="s">
        <v>696</v>
      </c>
      <c r="B91" s="6" t="s">
        <v>697</v>
      </c>
      <c r="C91" s="94" t="s">
        <v>698</v>
      </c>
      <c r="D91" s="42" t="s">
        <v>521</v>
      </c>
      <c r="E91" s="1">
        <v>1798</v>
      </c>
      <c r="F91" s="8">
        <v>6700</v>
      </c>
      <c r="G91" s="1">
        <v>2684</v>
      </c>
      <c r="H91" s="8">
        <v>8757</v>
      </c>
      <c r="I91" s="1">
        <v>2986</v>
      </c>
      <c r="J91" s="8">
        <v>9311</v>
      </c>
      <c r="K91" s="1"/>
      <c r="L91" s="8"/>
      <c r="M91" s="9"/>
      <c r="N91" s="8"/>
      <c r="O91" s="6"/>
      <c r="P91" s="7"/>
      <c r="Q91" s="9"/>
      <c r="R91" s="10"/>
      <c r="S91" s="9"/>
      <c r="T91" s="10"/>
      <c r="U91" s="9"/>
      <c r="V91" s="10"/>
      <c r="W91" s="9"/>
      <c r="X91" s="10"/>
      <c r="Y91" s="9"/>
    </row>
    <row r="92" spans="1:25" ht="12.75">
      <c r="A92" s="9" t="s">
        <v>696</v>
      </c>
      <c r="B92" s="6" t="s">
        <v>699</v>
      </c>
      <c r="C92" s="94" t="s">
        <v>700</v>
      </c>
      <c r="D92" s="42" t="s">
        <v>521</v>
      </c>
      <c r="E92" s="6">
        <v>1705</v>
      </c>
      <c r="F92" s="8">
        <v>6607</v>
      </c>
      <c r="G92" s="1">
        <v>2610</v>
      </c>
      <c r="H92" s="8">
        <v>8682</v>
      </c>
      <c r="I92" s="1">
        <v>2911</v>
      </c>
      <c r="J92" s="8">
        <v>9237</v>
      </c>
      <c r="K92" s="1">
        <v>8173</v>
      </c>
      <c r="L92" s="8">
        <v>21172</v>
      </c>
      <c r="M92" s="1">
        <v>7195</v>
      </c>
      <c r="N92" s="8">
        <v>18498</v>
      </c>
      <c r="O92" s="1">
        <v>2610</v>
      </c>
      <c r="P92" s="8">
        <v>8682</v>
      </c>
      <c r="Q92" s="9"/>
      <c r="R92" s="10"/>
      <c r="S92" s="9"/>
      <c r="T92" s="10"/>
      <c r="U92" s="9"/>
      <c r="V92" s="10"/>
      <c r="W92" s="1">
        <v>6151</v>
      </c>
      <c r="X92" s="1">
        <v>15646</v>
      </c>
      <c r="Y92" s="9"/>
    </row>
    <row r="93" spans="1:25" ht="12.75">
      <c r="A93" s="9" t="s">
        <v>696</v>
      </c>
      <c r="B93" s="6" t="s">
        <v>701</v>
      </c>
      <c r="C93" s="94" t="s">
        <v>702</v>
      </c>
      <c r="D93" s="42" t="s">
        <v>521</v>
      </c>
      <c r="E93" s="1">
        <v>1877</v>
      </c>
      <c r="F93" s="8">
        <v>6779</v>
      </c>
      <c r="G93" s="6">
        <v>2747</v>
      </c>
      <c r="H93" s="8">
        <v>8820</v>
      </c>
      <c r="I93" s="9"/>
      <c r="J93" s="8"/>
      <c r="K93" s="1">
        <v>8261</v>
      </c>
      <c r="L93" s="8">
        <v>21261</v>
      </c>
      <c r="M93" s="9"/>
      <c r="N93" s="8"/>
      <c r="O93" s="6"/>
      <c r="P93" s="7"/>
      <c r="Q93" s="9"/>
      <c r="R93" s="10"/>
      <c r="S93" s="9"/>
      <c r="T93" s="10"/>
      <c r="U93" s="9"/>
      <c r="V93" s="10"/>
      <c r="W93" s="1"/>
      <c r="X93" s="1" t="s">
        <v>703</v>
      </c>
      <c r="Y93" s="9"/>
    </row>
    <row r="94" spans="1:25" ht="12.75">
      <c r="A94" s="9" t="s">
        <v>696</v>
      </c>
      <c r="B94" s="6" t="s">
        <v>704</v>
      </c>
      <c r="C94" s="94" t="s">
        <v>705</v>
      </c>
      <c r="D94" s="42" t="s">
        <v>526</v>
      </c>
      <c r="E94" s="6">
        <v>1807</v>
      </c>
      <c r="F94" s="8">
        <v>6710</v>
      </c>
      <c r="G94" s="1">
        <v>2692</v>
      </c>
      <c r="H94" s="8">
        <v>8764</v>
      </c>
      <c r="I94" s="9"/>
      <c r="J94" s="8"/>
      <c r="K94" s="1"/>
      <c r="L94" s="8"/>
      <c r="M94" s="9"/>
      <c r="N94" s="8"/>
      <c r="O94" s="1"/>
      <c r="P94" s="8"/>
      <c r="Q94" s="9"/>
      <c r="R94" s="10"/>
      <c r="S94" s="9"/>
      <c r="T94" s="10"/>
      <c r="U94" s="9"/>
      <c r="V94" s="10"/>
      <c r="W94" s="9"/>
      <c r="X94" s="10"/>
      <c r="Y94" s="9"/>
    </row>
    <row r="95" spans="1:25" ht="12.75">
      <c r="A95" s="9" t="s">
        <v>696</v>
      </c>
      <c r="B95" s="6" t="s">
        <v>706</v>
      </c>
      <c r="C95" s="94" t="s">
        <v>707</v>
      </c>
      <c r="D95" s="42" t="s">
        <v>526</v>
      </c>
      <c r="E95" s="1">
        <v>1840</v>
      </c>
      <c r="F95" s="8">
        <v>6743</v>
      </c>
      <c r="G95" s="1">
        <v>2737</v>
      </c>
      <c r="H95" s="8">
        <v>8810</v>
      </c>
      <c r="I95" s="9"/>
      <c r="J95" s="8"/>
      <c r="K95" s="1"/>
      <c r="L95" s="8"/>
      <c r="M95" s="9"/>
      <c r="N95" s="8"/>
      <c r="O95" s="6"/>
      <c r="P95" s="7"/>
      <c r="Q95" s="9"/>
      <c r="R95" s="10"/>
      <c r="S95" s="9"/>
      <c r="T95" s="10"/>
      <c r="U95" s="9"/>
      <c r="V95" s="10"/>
      <c r="W95" s="9"/>
      <c r="X95" s="10"/>
      <c r="Y95" s="9"/>
    </row>
    <row r="96" spans="1:25" ht="12.75">
      <c r="A96" s="9" t="s">
        <v>696</v>
      </c>
      <c r="B96" s="6" t="s">
        <v>708</v>
      </c>
      <c r="C96" s="94" t="s">
        <v>709</v>
      </c>
      <c r="D96" s="42" t="s">
        <v>529</v>
      </c>
      <c r="E96" s="6">
        <v>1791</v>
      </c>
      <c r="F96" s="8">
        <v>6693</v>
      </c>
      <c r="G96" s="1">
        <v>2697</v>
      </c>
      <c r="H96" s="8">
        <v>8770</v>
      </c>
      <c r="I96" s="9"/>
      <c r="J96" s="8"/>
      <c r="K96" s="1"/>
      <c r="L96" s="8"/>
      <c r="M96" s="9"/>
      <c r="N96" s="8"/>
      <c r="O96" s="6"/>
      <c r="P96" s="7"/>
      <c r="Q96" s="9"/>
      <c r="R96" s="10"/>
      <c r="S96" s="9"/>
      <c r="T96" s="10"/>
      <c r="U96" s="9"/>
      <c r="V96" s="10"/>
      <c r="W96" s="9"/>
      <c r="X96" s="10"/>
      <c r="Y96" s="9"/>
    </row>
    <row r="97" spans="1:25" ht="12.75">
      <c r="A97" t="s">
        <v>696</v>
      </c>
      <c r="B97" s="6" t="s">
        <v>710</v>
      </c>
      <c r="C97" s="94" t="s">
        <v>711</v>
      </c>
      <c r="D97" s="42" t="s">
        <v>529</v>
      </c>
      <c r="E97" s="6">
        <v>1723</v>
      </c>
      <c r="F97" s="8">
        <v>6626</v>
      </c>
      <c r="G97" s="1">
        <v>2625</v>
      </c>
      <c r="H97" s="8">
        <v>8697</v>
      </c>
      <c r="I97" s="9"/>
      <c r="J97" s="8"/>
      <c r="K97" s="1"/>
      <c r="L97" s="8"/>
      <c r="M97" s="9"/>
      <c r="N97" s="8"/>
      <c r="O97" s="6"/>
      <c r="P97" s="7"/>
      <c r="Q97" s="9"/>
      <c r="R97" s="10"/>
      <c r="S97" s="9"/>
      <c r="T97" s="10"/>
      <c r="U97" s="9"/>
      <c r="V97" s="10"/>
      <c r="W97" s="9"/>
      <c r="X97" s="10"/>
      <c r="Y97" s="9"/>
    </row>
    <row r="98" spans="1:25" ht="12.75">
      <c r="A98" t="s">
        <v>696</v>
      </c>
      <c r="B98" s="6" t="s">
        <v>712</v>
      </c>
      <c r="C98" s="94" t="s">
        <v>713</v>
      </c>
      <c r="D98" s="42" t="s">
        <v>538</v>
      </c>
      <c r="E98" s="6">
        <v>1863</v>
      </c>
      <c r="F98" s="8">
        <v>6766</v>
      </c>
      <c r="G98" s="1">
        <v>2756</v>
      </c>
      <c r="H98" s="8">
        <v>8828</v>
      </c>
      <c r="I98" s="9"/>
      <c r="J98" s="8"/>
      <c r="K98" s="1"/>
      <c r="L98" s="8"/>
      <c r="M98" s="9"/>
      <c r="N98" s="8"/>
      <c r="O98" s="1">
        <v>2692</v>
      </c>
      <c r="P98" s="8">
        <v>8764</v>
      </c>
      <c r="Q98" s="9"/>
      <c r="R98" s="10"/>
      <c r="S98" s="9"/>
      <c r="T98" s="10"/>
      <c r="U98" s="9"/>
      <c r="V98" s="10"/>
      <c r="W98" s="9"/>
      <c r="X98" s="10"/>
      <c r="Y98" s="9"/>
    </row>
    <row r="99" spans="1:25" ht="12.75">
      <c r="A99" s="9" t="s">
        <v>696</v>
      </c>
      <c r="B99" s="6" t="s">
        <v>714</v>
      </c>
      <c r="C99" s="94" t="s">
        <v>715</v>
      </c>
      <c r="D99" s="42" t="s">
        <v>538</v>
      </c>
      <c r="E99" s="1">
        <v>1748</v>
      </c>
      <c r="F99" s="8">
        <v>6650</v>
      </c>
      <c r="G99" s="1">
        <v>2644</v>
      </c>
      <c r="H99" s="8">
        <v>8717</v>
      </c>
      <c r="I99" s="9"/>
      <c r="J99" s="8"/>
      <c r="K99" s="1"/>
      <c r="L99" s="8"/>
      <c r="M99" s="9"/>
      <c r="N99" s="8"/>
      <c r="O99" s="6"/>
      <c r="P99" s="7"/>
      <c r="Q99" s="9"/>
      <c r="R99" s="10"/>
      <c r="S99" s="9"/>
      <c r="T99" s="10"/>
      <c r="U99" s="9"/>
      <c r="V99" s="10"/>
      <c r="W99" s="9"/>
      <c r="X99" s="10"/>
      <c r="Y99" s="9"/>
    </row>
    <row r="100" spans="1:25" ht="12.75">
      <c r="A100" s="9" t="s">
        <v>696</v>
      </c>
      <c r="B100" s="6" t="s">
        <v>716</v>
      </c>
      <c r="C100" s="94" t="s">
        <v>717</v>
      </c>
      <c r="D100" s="42" t="s">
        <v>559</v>
      </c>
      <c r="E100" s="1">
        <v>1050</v>
      </c>
      <c r="F100" s="8">
        <v>3900</v>
      </c>
      <c r="G100" s="1"/>
      <c r="H100" s="8"/>
      <c r="I100" s="9"/>
      <c r="J100" s="8"/>
      <c r="K100" s="1"/>
      <c r="L100" s="8"/>
      <c r="M100" s="9"/>
      <c r="N100" s="8"/>
      <c r="O100" s="6"/>
      <c r="P100" s="7"/>
      <c r="Q100" s="9"/>
      <c r="R100" s="10"/>
      <c r="S100" s="9"/>
      <c r="T100" s="10"/>
      <c r="U100" s="9"/>
      <c r="V100" s="10"/>
      <c r="W100" s="9"/>
      <c r="X100" s="10"/>
      <c r="Y100" s="9"/>
    </row>
    <row r="101" spans="1:25" ht="12.75">
      <c r="A101" s="9" t="s">
        <v>696</v>
      </c>
      <c r="B101" s="6" t="s">
        <v>718</v>
      </c>
      <c r="C101" s="94" t="s">
        <v>719</v>
      </c>
      <c r="D101" s="42" t="s">
        <v>559</v>
      </c>
      <c r="E101" s="1"/>
      <c r="F101" s="8">
        <v>3990</v>
      </c>
      <c r="G101" s="1"/>
      <c r="H101" s="8"/>
      <c r="I101" s="9"/>
      <c r="J101" s="8"/>
      <c r="K101" s="1"/>
      <c r="L101" s="8"/>
      <c r="M101" s="9"/>
      <c r="N101" s="8"/>
      <c r="O101" s="6"/>
      <c r="P101" s="7"/>
      <c r="Q101" s="9"/>
      <c r="R101" s="10"/>
      <c r="S101" s="9"/>
      <c r="T101" s="10"/>
      <c r="U101" s="9"/>
      <c r="V101" s="10"/>
      <c r="W101" s="9"/>
      <c r="X101" s="10"/>
      <c r="Y101" s="9"/>
    </row>
    <row r="102" spans="1:25" ht="12.75">
      <c r="A102" s="9" t="s">
        <v>696</v>
      </c>
      <c r="B102" s="6" t="s">
        <v>720</v>
      </c>
      <c r="C102" s="94" t="s">
        <v>721</v>
      </c>
      <c r="D102" s="42" t="s">
        <v>559</v>
      </c>
      <c r="E102" s="1">
        <v>1093.2</v>
      </c>
      <c r="F102" s="8">
        <v>4070.4</v>
      </c>
      <c r="G102" s="1"/>
      <c r="H102" s="8"/>
      <c r="I102" s="9"/>
      <c r="J102" s="8"/>
      <c r="K102" s="1"/>
      <c r="L102" s="8"/>
      <c r="M102" s="9"/>
      <c r="N102" s="8"/>
      <c r="O102" s="6"/>
      <c r="P102" s="7"/>
      <c r="Q102" s="9"/>
      <c r="R102" s="10"/>
      <c r="S102" s="9"/>
      <c r="T102" s="10"/>
      <c r="U102" s="9"/>
      <c r="V102" s="10"/>
      <c r="W102" s="9"/>
      <c r="X102" s="10"/>
      <c r="Y102" s="9"/>
    </row>
    <row r="103" spans="1:25" ht="12.75">
      <c r="A103" s="9" t="s">
        <v>696</v>
      </c>
      <c r="B103" s="6" t="s">
        <v>722</v>
      </c>
      <c r="C103" s="94" t="s">
        <v>723</v>
      </c>
      <c r="D103" s="42" t="s">
        <v>559</v>
      </c>
      <c r="E103" s="1">
        <v>1053</v>
      </c>
      <c r="F103" s="8">
        <v>4032</v>
      </c>
      <c r="G103" s="1"/>
      <c r="H103" s="8"/>
      <c r="I103" s="9"/>
      <c r="J103" s="8"/>
      <c r="K103" s="1"/>
      <c r="L103" s="8"/>
      <c r="M103" s="9"/>
      <c r="N103" s="8"/>
      <c r="O103" s="6"/>
      <c r="P103" s="7"/>
      <c r="Q103" s="9"/>
      <c r="R103" s="10"/>
      <c r="S103" s="9"/>
      <c r="T103" s="10"/>
      <c r="U103" s="9"/>
      <c r="V103" s="10"/>
      <c r="W103" s="9"/>
      <c r="X103" s="10"/>
      <c r="Y103" s="9"/>
    </row>
    <row r="104" spans="1:25" ht="12.75">
      <c r="A104" s="9" t="s">
        <v>696</v>
      </c>
      <c r="B104" s="6" t="s">
        <v>724</v>
      </c>
      <c r="C104" s="94" t="s">
        <v>725</v>
      </c>
      <c r="D104" s="42" t="s">
        <v>559</v>
      </c>
      <c r="E104" s="1">
        <v>1074</v>
      </c>
      <c r="F104" s="8">
        <v>4026.9</v>
      </c>
      <c r="G104" s="1"/>
      <c r="H104" s="8"/>
      <c r="I104" s="9"/>
      <c r="J104" s="8"/>
      <c r="K104" s="1"/>
      <c r="L104" s="8"/>
      <c r="M104" s="9"/>
      <c r="N104" s="8"/>
      <c r="O104" s="6"/>
      <c r="P104" s="7"/>
      <c r="Q104" s="9"/>
      <c r="R104" s="10"/>
      <c r="S104" s="9"/>
      <c r="T104" s="10"/>
      <c r="U104" s="9"/>
      <c r="V104" s="10"/>
      <c r="W104" s="9"/>
      <c r="X104" s="10"/>
      <c r="Y104" s="9"/>
    </row>
    <row r="105" spans="1:25" ht="12.75">
      <c r="A105" s="9" t="s">
        <v>696</v>
      </c>
      <c r="B105" s="6" t="s">
        <v>726</v>
      </c>
      <c r="C105" s="94" t="s">
        <v>727</v>
      </c>
      <c r="D105" s="42" t="s">
        <v>559</v>
      </c>
      <c r="E105" s="1">
        <v>1072.5</v>
      </c>
      <c r="F105" s="8">
        <v>3990</v>
      </c>
      <c r="G105" s="1"/>
      <c r="H105" s="8"/>
      <c r="I105" s="9"/>
      <c r="J105" s="8"/>
      <c r="K105" s="1"/>
      <c r="L105" s="8"/>
      <c r="M105" s="9"/>
      <c r="N105" s="8"/>
      <c r="O105" s="6"/>
      <c r="P105" s="7"/>
      <c r="Q105" s="9"/>
      <c r="R105" s="10"/>
      <c r="S105" s="9"/>
      <c r="T105" s="10"/>
      <c r="U105" s="9"/>
      <c r="V105" s="10"/>
      <c r="W105" s="9"/>
      <c r="X105" s="10"/>
      <c r="Y105" s="9"/>
    </row>
    <row r="106" spans="1:25" ht="12.75">
      <c r="A106" s="9" t="s">
        <v>696</v>
      </c>
      <c r="B106" s="6" t="s">
        <v>728</v>
      </c>
      <c r="C106" s="94" t="s">
        <v>729</v>
      </c>
      <c r="D106" s="42" t="s">
        <v>559</v>
      </c>
      <c r="E106" s="1">
        <v>1074</v>
      </c>
      <c r="F106" s="8">
        <v>4124.7</v>
      </c>
      <c r="G106" s="1"/>
      <c r="H106" s="8"/>
      <c r="I106" s="9"/>
      <c r="J106" s="8"/>
      <c r="K106" s="1"/>
      <c r="L106" s="8"/>
      <c r="M106" s="9"/>
      <c r="N106" s="8"/>
      <c r="O106" s="6"/>
      <c r="P106" s="7"/>
      <c r="Q106" s="9"/>
      <c r="R106" s="10"/>
      <c r="S106" s="9"/>
      <c r="T106" s="10"/>
      <c r="U106" s="9"/>
      <c r="V106" s="10"/>
      <c r="W106" s="9"/>
      <c r="X106" s="10"/>
      <c r="Y106" s="9"/>
    </row>
    <row r="107" spans="1:25" ht="12.75">
      <c r="A107" s="9" t="s">
        <v>696</v>
      </c>
      <c r="B107" s="6" t="s">
        <v>730</v>
      </c>
      <c r="C107" s="94" t="s">
        <v>731</v>
      </c>
      <c r="D107" s="42" t="s">
        <v>559</v>
      </c>
      <c r="E107" s="1">
        <v>1057.5</v>
      </c>
      <c r="F107" s="8">
        <v>3915</v>
      </c>
      <c r="G107" s="1"/>
      <c r="H107" s="8"/>
      <c r="I107" s="9"/>
      <c r="J107" s="8"/>
      <c r="K107" s="1"/>
      <c r="L107" s="8"/>
      <c r="M107" s="9"/>
      <c r="N107" s="8"/>
      <c r="O107" s="6"/>
      <c r="P107" s="7"/>
      <c r="Q107" s="9"/>
      <c r="R107" s="10"/>
      <c r="S107" s="9"/>
      <c r="T107" s="10"/>
      <c r="U107" s="9"/>
      <c r="V107" s="10"/>
      <c r="W107" s="9"/>
      <c r="X107" s="10"/>
      <c r="Y107" s="9"/>
    </row>
    <row r="108" spans="1:25" ht="12.75">
      <c r="A108" s="9" t="s">
        <v>696</v>
      </c>
      <c r="B108" s="6" t="s">
        <v>732</v>
      </c>
      <c r="C108" s="94" t="s">
        <v>733</v>
      </c>
      <c r="D108" s="42" t="s">
        <v>559</v>
      </c>
      <c r="E108" s="1">
        <v>1083</v>
      </c>
      <c r="F108" s="8">
        <v>4062</v>
      </c>
      <c r="G108" s="1"/>
      <c r="H108" s="8"/>
      <c r="I108" s="9"/>
      <c r="J108" s="8"/>
      <c r="K108" s="1"/>
      <c r="L108" s="8"/>
      <c r="M108" s="9"/>
      <c r="N108" s="8"/>
      <c r="O108" s="6"/>
      <c r="P108" s="7"/>
      <c r="Q108" s="9"/>
      <c r="R108" s="10"/>
      <c r="S108" s="9"/>
      <c r="T108" s="10"/>
      <c r="U108" s="9"/>
      <c r="V108" s="10"/>
      <c r="W108" s="9"/>
      <c r="X108" s="10"/>
      <c r="Y108" s="9"/>
    </row>
    <row r="109" spans="1:25" ht="12.75">
      <c r="A109" s="9" t="s">
        <v>696</v>
      </c>
      <c r="B109" s="6" t="s">
        <v>734</v>
      </c>
      <c r="C109" s="94" t="s">
        <v>735</v>
      </c>
      <c r="D109" s="42" t="s">
        <v>559</v>
      </c>
      <c r="E109" s="1">
        <v>1027.5</v>
      </c>
      <c r="F109" s="8">
        <v>3945</v>
      </c>
      <c r="G109" s="1"/>
      <c r="H109" s="8"/>
      <c r="I109" s="9"/>
      <c r="J109" s="8"/>
      <c r="K109" s="1"/>
      <c r="L109" s="8"/>
      <c r="M109" s="9"/>
      <c r="N109" s="8"/>
      <c r="O109" s="6"/>
      <c r="P109" s="7"/>
      <c r="Q109" s="9"/>
      <c r="R109" s="10"/>
      <c r="S109" s="9"/>
      <c r="T109" s="10"/>
      <c r="U109" s="9"/>
      <c r="V109" s="10"/>
      <c r="W109" s="9"/>
      <c r="X109" s="10"/>
      <c r="Y109" s="9"/>
    </row>
    <row r="110" spans="1:25" ht="12.75">
      <c r="A110" s="9" t="s">
        <v>696</v>
      </c>
      <c r="B110" s="6" t="s">
        <v>736</v>
      </c>
      <c r="C110" s="94" t="s">
        <v>737</v>
      </c>
      <c r="D110" s="42" t="s">
        <v>559</v>
      </c>
      <c r="E110" s="1">
        <v>1074</v>
      </c>
      <c r="F110" s="8">
        <v>4056</v>
      </c>
      <c r="G110" s="1"/>
      <c r="H110" s="8"/>
      <c r="I110" s="9"/>
      <c r="J110" s="8"/>
      <c r="K110" s="1"/>
      <c r="L110" s="8"/>
      <c r="M110" s="9"/>
      <c r="N110" s="8"/>
      <c r="O110" s="6"/>
      <c r="P110" s="7"/>
      <c r="Q110" s="9"/>
      <c r="R110" s="10"/>
      <c r="S110" s="9"/>
      <c r="T110" s="10"/>
      <c r="U110" s="9"/>
      <c r="V110" s="10"/>
      <c r="W110" s="9"/>
      <c r="X110" s="10"/>
      <c r="Y110" s="9"/>
    </row>
    <row r="111" spans="1:25" ht="12.75">
      <c r="A111" s="9" t="s">
        <v>696</v>
      </c>
      <c r="B111" s="6" t="s">
        <v>738</v>
      </c>
      <c r="C111" s="94" t="s">
        <v>739</v>
      </c>
      <c r="D111" s="42" t="s">
        <v>559</v>
      </c>
      <c r="E111" s="1">
        <v>1012.5</v>
      </c>
      <c r="F111" s="8">
        <v>3915</v>
      </c>
      <c r="G111" s="1"/>
      <c r="H111" s="8"/>
      <c r="I111" s="9"/>
      <c r="J111" s="8"/>
      <c r="K111" s="1"/>
      <c r="L111" s="8"/>
      <c r="M111" s="9"/>
      <c r="N111" s="8"/>
      <c r="O111" s="6"/>
      <c r="P111" s="7"/>
      <c r="Q111" s="9"/>
      <c r="R111" s="10"/>
      <c r="S111" s="9"/>
      <c r="T111" s="10"/>
      <c r="U111" s="9"/>
      <c r="V111" s="10"/>
      <c r="W111" s="9"/>
      <c r="X111" s="10"/>
      <c r="Y111" s="9"/>
    </row>
    <row r="112" spans="1:25" ht="12.75">
      <c r="A112" s="9" t="s">
        <v>696</v>
      </c>
      <c r="B112" s="6" t="s">
        <v>740</v>
      </c>
      <c r="C112" s="94" t="s">
        <v>741</v>
      </c>
      <c r="D112" s="42" t="s">
        <v>559</v>
      </c>
      <c r="E112" s="1">
        <v>1087.5</v>
      </c>
      <c r="F112" s="8">
        <v>4042.5</v>
      </c>
      <c r="G112" s="1"/>
      <c r="H112" s="8"/>
      <c r="I112" s="9"/>
      <c r="J112" s="8"/>
      <c r="K112" s="1"/>
      <c r="L112" s="8"/>
      <c r="M112" s="9"/>
      <c r="N112" s="8"/>
      <c r="O112" s="6"/>
      <c r="P112" s="7"/>
      <c r="Q112" s="9"/>
      <c r="R112" s="10"/>
      <c r="S112" s="9"/>
      <c r="T112" s="10"/>
      <c r="U112" s="9"/>
      <c r="V112" s="10"/>
      <c r="W112" s="9"/>
      <c r="X112" s="10"/>
      <c r="Y112" s="9"/>
    </row>
    <row r="113" spans="1:25" ht="12.75">
      <c r="A113" s="9" t="s">
        <v>696</v>
      </c>
      <c r="B113" s="6" t="s">
        <v>742</v>
      </c>
      <c r="C113" s="94" t="s">
        <v>743</v>
      </c>
      <c r="D113" s="42" t="s">
        <v>559</v>
      </c>
      <c r="E113" s="1">
        <v>1050</v>
      </c>
      <c r="F113" s="8">
        <v>3810</v>
      </c>
      <c r="G113" s="1"/>
      <c r="H113" s="8"/>
      <c r="I113" s="9"/>
      <c r="J113" s="8"/>
      <c r="K113" s="1"/>
      <c r="L113" s="8"/>
      <c r="M113" s="9"/>
      <c r="N113" s="8"/>
      <c r="O113" s="6"/>
      <c r="P113" s="7"/>
      <c r="Q113" s="9"/>
      <c r="R113" s="10"/>
      <c r="S113" s="9"/>
      <c r="T113" s="10"/>
      <c r="U113" s="9"/>
      <c r="V113" s="10"/>
      <c r="W113" s="9"/>
      <c r="X113" s="10"/>
      <c r="Y113" s="9"/>
    </row>
    <row r="114" spans="1:25" ht="12.75">
      <c r="A114" s="9" t="s">
        <v>696</v>
      </c>
      <c r="B114" s="6" t="s">
        <v>744</v>
      </c>
      <c r="C114" s="94" t="s">
        <v>745</v>
      </c>
      <c r="D114" s="42" t="s">
        <v>559</v>
      </c>
      <c r="E114" s="1">
        <v>1072.5</v>
      </c>
      <c r="F114" s="8">
        <v>3990</v>
      </c>
      <c r="G114" s="1"/>
      <c r="H114" s="8"/>
      <c r="I114" s="9"/>
      <c r="J114" s="8"/>
      <c r="K114" s="1"/>
      <c r="L114" s="8"/>
      <c r="M114" s="9"/>
      <c r="N114" s="8"/>
      <c r="O114" s="6"/>
      <c r="P114" s="7"/>
      <c r="Q114" s="9"/>
      <c r="R114" s="10"/>
      <c r="S114" s="9"/>
      <c r="T114" s="10"/>
      <c r="U114" s="9"/>
      <c r="V114" s="10"/>
      <c r="W114" s="9"/>
      <c r="X114" s="10"/>
      <c r="Y114" s="9"/>
    </row>
    <row r="115" spans="1:25" ht="12.75">
      <c r="A115" s="9" t="s">
        <v>696</v>
      </c>
      <c r="B115" s="6" t="s">
        <v>746</v>
      </c>
      <c r="C115" s="94" t="s">
        <v>747</v>
      </c>
      <c r="D115" s="42" t="s">
        <v>559</v>
      </c>
      <c r="E115" s="6">
        <v>930</v>
      </c>
      <c r="F115" s="8">
        <v>3540</v>
      </c>
      <c r="G115" s="1"/>
      <c r="H115" s="8"/>
      <c r="I115" s="9"/>
      <c r="J115" s="8"/>
      <c r="K115" s="1"/>
      <c r="L115" s="8"/>
      <c r="M115" s="9"/>
      <c r="N115" s="8"/>
      <c r="O115" s="6"/>
      <c r="P115" s="7"/>
      <c r="Q115" s="9"/>
      <c r="R115" s="10"/>
      <c r="S115" s="9"/>
      <c r="T115" s="10"/>
      <c r="U115" s="9"/>
      <c r="V115" s="10"/>
      <c r="W115" s="9"/>
      <c r="X115" s="10"/>
      <c r="Y115" s="9"/>
    </row>
    <row r="116" spans="1:25" ht="12.75">
      <c r="A116" s="9" t="s">
        <v>696</v>
      </c>
      <c r="B116" s="6" t="s">
        <v>748</v>
      </c>
      <c r="C116" s="94" t="s">
        <v>749</v>
      </c>
      <c r="D116" s="42" t="s">
        <v>559</v>
      </c>
      <c r="E116" s="1">
        <v>923.7</v>
      </c>
      <c r="F116" s="8">
        <v>3513.9</v>
      </c>
      <c r="G116" s="1"/>
      <c r="H116" s="8"/>
      <c r="I116" s="9"/>
      <c r="J116" s="8"/>
      <c r="K116" s="1"/>
      <c r="L116" s="8"/>
      <c r="M116" s="9"/>
      <c r="N116" s="8"/>
      <c r="O116" s="6"/>
      <c r="P116" s="7"/>
      <c r="Q116" s="9"/>
      <c r="R116" s="10"/>
      <c r="S116" s="9"/>
      <c r="T116" s="10"/>
      <c r="U116" s="9"/>
      <c r="V116" s="10"/>
      <c r="W116" s="9"/>
      <c r="X116" s="10"/>
      <c r="Y116" s="9"/>
    </row>
    <row r="117" spans="1:25" ht="12.75">
      <c r="A117" s="9" t="s">
        <v>696</v>
      </c>
      <c r="B117" s="6" t="s">
        <v>750</v>
      </c>
      <c r="C117" s="94" t="s">
        <v>751</v>
      </c>
      <c r="D117" s="42" t="s">
        <v>559</v>
      </c>
      <c r="E117" s="1">
        <v>1074</v>
      </c>
      <c r="F117" s="8">
        <v>3996</v>
      </c>
      <c r="G117" s="1"/>
      <c r="H117" s="8"/>
      <c r="I117" s="9"/>
      <c r="J117" s="8"/>
      <c r="K117" s="1"/>
      <c r="L117" s="8"/>
      <c r="M117" s="9"/>
      <c r="N117" s="8"/>
      <c r="O117" s="6"/>
      <c r="P117" s="7"/>
      <c r="Q117" s="9"/>
      <c r="R117" s="10"/>
      <c r="S117" s="9"/>
      <c r="T117" s="10"/>
      <c r="U117" s="9"/>
      <c r="V117" s="10"/>
      <c r="W117" s="9"/>
      <c r="X117" s="10"/>
      <c r="Y117" s="9"/>
    </row>
    <row r="118" spans="1:25" ht="12.75">
      <c r="A118" s="9" t="s">
        <v>696</v>
      </c>
      <c r="B118" s="6" t="s">
        <v>752</v>
      </c>
      <c r="C118" s="94" t="s">
        <v>753</v>
      </c>
      <c r="D118" s="42" t="s">
        <v>559</v>
      </c>
      <c r="E118" s="1">
        <v>1092</v>
      </c>
      <c r="F118" s="8">
        <v>4068</v>
      </c>
      <c r="G118" s="1"/>
      <c r="H118" s="8"/>
      <c r="I118" s="9"/>
      <c r="J118" s="8"/>
      <c r="K118" s="1"/>
      <c r="L118" s="8"/>
      <c r="M118" s="9"/>
      <c r="N118" s="8"/>
      <c r="O118" s="6"/>
      <c r="P118" s="7"/>
      <c r="Q118" s="9"/>
      <c r="R118" s="10"/>
      <c r="S118" s="9"/>
      <c r="T118" s="10"/>
      <c r="U118" s="9"/>
      <c r="V118" s="10"/>
      <c r="W118" s="9"/>
      <c r="X118" s="10"/>
      <c r="Y118" s="9"/>
    </row>
    <row r="119" spans="1:25" ht="12.75">
      <c r="A119" s="9" t="s">
        <v>696</v>
      </c>
      <c r="B119" s="6" t="s">
        <v>754</v>
      </c>
      <c r="C119" s="94" t="s">
        <v>755</v>
      </c>
      <c r="D119" s="42" t="s">
        <v>559</v>
      </c>
      <c r="E119" s="1">
        <v>1072.5</v>
      </c>
      <c r="F119" s="8">
        <v>3990</v>
      </c>
      <c r="G119" s="1"/>
      <c r="H119" s="8"/>
      <c r="I119" s="9"/>
      <c r="J119" s="8"/>
      <c r="K119" s="1"/>
      <c r="L119" s="8"/>
      <c r="M119" s="9"/>
      <c r="N119" s="8"/>
      <c r="O119" s="6"/>
      <c r="P119" s="7"/>
      <c r="Q119" s="9"/>
      <c r="R119" s="10"/>
      <c r="S119" s="9"/>
      <c r="T119" s="10"/>
      <c r="U119" s="9"/>
      <c r="V119" s="10"/>
      <c r="W119" s="9"/>
      <c r="X119" s="10"/>
      <c r="Y119" s="9"/>
    </row>
    <row r="120" spans="1:25" ht="12.75">
      <c r="A120" s="9" t="s">
        <v>696</v>
      </c>
      <c r="B120" s="6" t="s">
        <v>756</v>
      </c>
      <c r="C120" s="94" t="s">
        <v>757</v>
      </c>
      <c r="D120" s="42" t="s">
        <v>559</v>
      </c>
      <c r="E120" s="1">
        <v>1083.9</v>
      </c>
      <c r="F120" s="8">
        <v>4063.8</v>
      </c>
      <c r="G120" s="1"/>
      <c r="H120" s="8"/>
      <c r="I120" s="9"/>
      <c r="J120" s="8"/>
      <c r="K120" s="1"/>
      <c r="L120" s="8"/>
      <c r="M120" s="9"/>
      <c r="N120" s="8"/>
      <c r="O120" s="6"/>
      <c r="P120" s="7"/>
      <c r="Q120" s="9"/>
      <c r="R120" s="10"/>
      <c r="S120" s="9"/>
      <c r="T120" s="10"/>
      <c r="U120" s="9"/>
      <c r="V120" s="10"/>
      <c r="W120" s="9"/>
      <c r="X120" s="10"/>
      <c r="Y120" s="9"/>
    </row>
    <row r="121" spans="1:25" ht="12.75">
      <c r="A121" s="9" t="s">
        <v>696</v>
      </c>
      <c r="B121" s="6" t="s">
        <v>758</v>
      </c>
      <c r="C121" s="94" t="s">
        <v>759</v>
      </c>
      <c r="D121" s="42" t="s">
        <v>559</v>
      </c>
      <c r="E121" s="1">
        <v>1074</v>
      </c>
      <c r="F121" s="8">
        <v>3999</v>
      </c>
      <c r="G121" s="1"/>
      <c r="H121" s="8"/>
      <c r="I121" s="9"/>
      <c r="J121" s="8"/>
      <c r="K121" s="1"/>
      <c r="L121" s="8"/>
      <c r="M121" s="9"/>
      <c r="N121" s="8"/>
      <c r="O121" s="6"/>
      <c r="P121" s="7"/>
      <c r="Q121" s="9"/>
      <c r="R121" s="10"/>
      <c r="S121" s="9"/>
      <c r="T121" s="10"/>
      <c r="U121" s="9"/>
      <c r="V121" s="10"/>
      <c r="W121" s="9"/>
      <c r="X121" s="10"/>
      <c r="Y121" s="9"/>
    </row>
    <row r="122" spans="1:25" ht="12.75">
      <c r="A122" s="9" t="s">
        <v>696</v>
      </c>
      <c r="B122" s="6" t="s">
        <v>760</v>
      </c>
      <c r="C122" s="94" t="s">
        <v>761</v>
      </c>
      <c r="D122" s="42" t="s">
        <v>559</v>
      </c>
      <c r="E122" s="1">
        <v>1074.6</v>
      </c>
      <c r="F122" s="8">
        <v>3951.9</v>
      </c>
      <c r="G122" s="1"/>
      <c r="H122" s="8"/>
      <c r="I122" s="9"/>
      <c r="J122" s="8"/>
      <c r="K122" s="1"/>
      <c r="L122" s="8"/>
      <c r="M122" s="9"/>
      <c r="N122" s="8"/>
      <c r="O122" s="6"/>
      <c r="P122" s="7"/>
      <c r="Q122" s="9"/>
      <c r="R122" s="10"/>
      <c r="S122" s="9"/>
      <c r="T122" s="10"/>
      <c r="U122" s="9"/>
      <c r="V122" s="10"/>
      <c r="W122" s="9"/>
      <c r="X122" s="10"/>
      <c r="Y122" s="9"/>
    </row>
    <row r="123" spans="1:25" ht="12.75">
      <c r="A123" s="9" t="s">
        <v>696</v>
      </c>
      <c r="B123" s="6" t="s">
        <v>762</v>
      </c>
      <c r="C123" s="94" t="s">
        <v>763</v>
      </c>
      <c r="D123" s="42" t="s">
        <v>559</v>
      </c>
      <c r="E123" s="1">
        <v>1080</v>
      </c>
      <c r="F123" s="8">
        <v>3866.4</v>
      </c>
      <c r="G123" s="1"/>
      <c r="H123" s="8"/>
      <c r="I123" s="9"/>
      <c r="J123" s="8"/>
      <c r="K123" s="1"/>
      <c r="L123" s="8"/>
      <c r="M123" s="9"/>
      <c r="N123" s="8"/>
      <c r="O123" s="6"/>
      <c r="P123" s="7"/>
      <c r="Q123" s="9"/>
      <c r="R123" s="10"/>
      <c r="S123" s="9"/>
      <c r="T123" s="10"/>
      <c r="U123" s="9"/>
      <c r="V123" s="10"/>
      <c r="W123" s="9"/>
      <c r="X123" s="10"/>
      <c r="Y123" s="9"/>
    </row>
    <row r="124" spans="1:25" ht="12.75">
      <c r="A124" s="9" t="s">
        <v>696</v>
      </c>
      <c r="B124" s="6" t="s">
        <v>764</v>
      </c>
      <c r="C124" s="94" t="s">
        <v>765</v>
      </c>
      <c r="D124" s="42" t="s">
        <v>559</v>
      </c>
      <c r="E124" s="1">
        <v>1090.5</v>
      </c>
      <c r="F124" s="8">
        <v>4092.9</v>
      </c>
      <c r="G124" s="1"/>
      <c r="H124" s="8"/>
      <c r="I124" s="9"/>
      <c r="J124" s="8"/>
      <c r="K124" s="1"/>
      <c r="L124" s="8"/>
      <c r="M124" s="9"/>
      <c r="N124" s="8"/>
      <c r="O124" s="6"/>
      <c r="P124" s="7"/>
      <c r="Q124" s="9"/>
      <c r="R124" s="10"/>
      <c r="S124" s="9"/>
      <c r="T124" s="10"/>
      <c r="U124" s="9"/>
      <c r="V124" s="10"/>
      <c r="W124" s="9"/>
      <c r="X124" s="10"/>
      <c r="Y124" s="9"/>
    </row>
    <row r="125" spans="1:25" ht="12.75">
      <c r="A125" s="9" t="s">
        <v>696</v>
      </c>
      <c r="B125" s="6" t="s">
        <v>766</v>
      </c>
      <c r="C125" s="94" t="s">
        <v>767</v>
      </c>
      <c r="D125" s="42" t="s">
        <v>559</v>
      </c>
      <c r="E125" s="1">
        <v>1074</v>
      </c>
      <c r="F125" s="8">
        <v>3951.3</v>
      </c>
      <c r="G125" s="1"/>
      <c r="H125" s="8"/>
      <c r="I125" s="9"/>
      <c r="J125" s="8"/>
      <c r="K125" s="1"/>
      <c r="L125" s="8"/>
      <c r="M125" s="9"/>
      <c r="N125" s="8"/>
      <c r="O125" s="6"/>
      <c r="P125" s="7"/>
      <c r="Q125" s="9"/>
      <c r="R125" s="10"/>
      <c r="S125" s="9"/>
      <c r="T125" s="10"/>
      <c r="U125" s="9"/>
      <c r="V125" s="10"/>
      <c r="W125" s="9"/>
      <c r="X125" s="10"/>
      <c r="Y125" s="9"/>
    </row>
    <row r="126" spans="1:25" ht="12.75">
      <c r="A126" s="9" t="s">
        <v>696</v>
      </c>
      <c r="B126" s="6" t="s">
        <v>768</v>
      </c>
      <c r="C126" s="94" t="s">
        <v>769</v>
      </c>
      <c r="D126" s="42" t="s">
        <v>559</v>
      </c>
      <c r="E126" s="1">
        <v>1042.5</v>
      </c>
      <c r="F126" s="8">
        <v>3825</v>
      </c>
      <c r="G126" s="1"/>
      <c r="H126" s="8"/>
      <c r="I126" s="9"/>
      <c r="J126" s="8"/>
      <c r="K126" s="1"/>
      <c r="L126" s="8"/>
      <c r="M126" s="9"/>
      <c r="N126" s="8"/>
      <c r="O126" s="6"/>
      <c r="P126" s="7"/>
      <c r="Q126" s="9"/>
      <c r="R126" s="10"/>
      <c r="S126" s="9"/>
      <c r="T126" s="10"/>
      <c r="U126" s="9"/>
      <c r="V126" s="10"/>
      <c r="W126" s="9"/>
      <c r="X126" s="10"/>
      <c r="Y126" s="9"/>
    </row>
    <row r="127" spans="1:25" ht="12.75">
      <c r="A127" s="9" t="s">
        <v>696</v>
      </c>
      <c r="B127" s="6" t="s">
        <v>770</v>
      </c>
      <c r="C127" s="94" t="s">
        <v>771</v>
      </c>
      <c r="D127" s="42" t="s">
        <v>559</v>
      </c>
      <c r="E127" s="1">
        <v>1072.5</v>
      </c>
      <c r="F127" s="8">
        <v>3855</v>
      </c>
      <c r="G127" s="1"/>
      <c r="H127" s="8"/>
      <c r="I127" s="9"/>
      <c r="J127" s="8"/>
      <c r="K127" s="1"/>
      <c r="L127" s="8"/>
      <c r="M127" s="9"/>
      <c r="N127" s="8"/>
      <c r="O127" s="6"/>
      <c r="P127" s="7"/>
      <c r="Q127" s="9"/>
      <c r="R127" s="10"/>
      <c r="S127" s="9"/>
      <c r="T127" s="10"/>
      <c r="U127" s="9"/>
      <c r="V127" s="10"/>
      <c r="W127" s="9"/>
      <c r="X127" s="10"/>
      <c r="Y127" s="9"/>
    </row>
    <row r="128" spans="1:25" ht="12.75">
      <c r="A128" t="s">
        <v>772</v>
      </c>
      <c r="B128" s="6" t="s">
        <v>773</v>
      </c>
      <c r="C128" s="94" t="s">
        <v>774</v>
      </c>
      <c r="D128" s="42" t="s">
        <v>521</v>
      </c>
      <c r="E128" s="1">
        <v>2559</v>
      </c>
      <c r="F128" s="7">
        <v>6846</v>
      </c>
      <c r="G128" s="1">
        <v>2559</v>
      </c>
      <c r="H128" s="7">
        <v>6846</v>
      </c>
      <c r="I128" s="1">
        <v>3022</v>
      </c>
      <c r="J128" s="7">
        <v>8304</v>
      </c>
      <c r="K128" s="1"/>
      <c r="L128" s="7"/>
      <c r="N128" s="7"/>
      <c r="O128" s="1">
        <v>2859</v>
      </c>
      <c r="P128" s="7">
        <v>7797</v>
      </c>
      <c r="Q128" s="1"/>
      <c r="R128" s="7"/>
      <c r="T128" s="7"/>
      <c r="V128" s="11"/>
      <c r="W128" s="1">
        <v>3273</v>
      </c>
      <c r="X128" s="7">
        <v>3273</v>
      </c>
      <c r="Y128" s="1">
        <v>3273</v>
      </c>
    </row>
    <row r="129" spans="1:24" ht="12.75">
      <c r="A129" t="s">
        <v>772</v>
      </c>
      <c r="B129" s="6" t="s">
        <v>775</v>
      </c>
      <c r="C129" s="94" t="s">
        <v>776</v>
      </c>
      <c r="D129" s="42" t="s">
        <v>526</v>
      </c>
      <c r="E129" s="1">
        <v>2457</v>
      </c>
      <c r="F129" s="7">
        <v>7638</v>
      </c>
      <c r="G129" s="1">
        <v>2457</v>
      </c>
      <c r="H129" s="7">
        <v>7638</v>
      </c>
      <c r="I129" s="1"/>
      <c r="J129" s="7"/>
      <c r="L129" s="7"/>
      <c r="N129" s="7"/>
      <c r="P129" s="7"/>
      <c r="R129" s="7"/>
      <c r="T129" s="7"/>
      <c r="V129" s="11"/>
      <c r="X129" s="7"/>
    </row>
    <row r="130" spans="1:24" ht="12.75">
      <c r="A130" t="s">
        <v>772</v>
      </c>
      <c r="B130" s="6" t="s">
        <v>777</v>
      </c>
      <c r="C130" s="94" t="s">
        <v>778</v>
      </c>
      <c r="D130" s="42" t="s">
        <v>526</v>
      </c>
      <c r="E130" s="1">
        <v>2249</v>
      </c>
      <c r="F130" s="7">
        <v>7424</v>
      </c>
      <c r="G130" s="1">
        <v>2249</v>
      </c>
      <c r="H130" s="7">
        <v>7424</v>
      </c>
      <c r="I130" s="1">
        <v>2214</v>
      </c>
      <c r="J130" s="7">
        <v>6438</v>
      </c>
      <c r="K130" s="1"/>
      <c r="L130" s="7"/>
      <c r="N130" s="7"/>
      <c r="P130" s="7"/>
      <c r="R130" s="7"/>
      <c r="T130" s="7"/>
      <c r="V130" s="11"/>
      <c r="X130" s="7"/>
    </row>
    <row r="131" spans="1:24" ht="12.75">
      <c r="A131" t="s">
        <v>772</v>
      </c>
      <c r="B131" s="6" t="s">
        <v>779</v>
      </c>
      <c r="C131" s="94" t="s">
        <v>780</v>
      </c>
      <c r="D131" s="42" t="s">
        <v>529</v>
      </c>
      <c r="E131" s="1">
        <v>1965</v>
      </c>
      <c r="F131" s="7">
        <v>5175</v>
      </c>
      <c r="G131" s="1">
        <v>1965</v>
      </c>
      <c r="H131" s="7">
        <v>5175</v>
      </c>
      <c r="I131" s="1"/>
      <c r="J131" s="7"/>
      <c r="L131" s="7"/>
      <c r="N131" s="7"/>
      <c r="P131" s="7"/>
      <c r="R131" s="7"/>
      <c r="T131" s="7"/>
      <c r="V131" s="11"/>
      <c r="X131" s="7"/>
    </row>
    <row r="132" spans="1:24" ht="12.75">
      <c r="A132" t="s">
        <v>772</v>
      </c>
      <c r="B132" s="6" t="s">
        <v>781</v>
      </c>
      <c r="C132" s="94" t="s">
        <v>782</v>
      </c>
      <c r="D132" s="42" t="s">
        <v>538</v>
      </c>
      <c r="E132" s="1">
        <v>1820</v>
      </c>
      <c r="F132" s="7">
        <v>5030</v>
      </c>
      <c r="G132" s="1">
        <v>1820</v>
      </c>
      <c r="H132" s="7">
        <v>5030</v>
      </c>
      <c r="I132" s="1"/>
      <c r="J132" s="7"/>
      <c r="L132" s="7"/>
      <c r="N132" s="7"/>
      <c r="P132" s="7"/>
      <c r="R132" s="7"/>
      <c r="T132" s="7"/>
      <c r="V132" s="11"/>
      <c r="X132" s="7"/>
    </row>
    <row r="133" spans="1:24" ht="12.75">
      <c r="A133" t="s">
        <v>772</v>
      </c>
      <c r="B133" s="6" t="s">
        <v>783</v>
      </c>
      <c r="C133" s="94" t="s">
        <v>784</v>
      </c>
      <c r="D133" s="42" t="s">
        <v>538</v>
      </c>
      <c r="E133" s="1">
        <v>1887</v>
      </c>
      <c r="F133" s="7">
        <v>5097</v>
      </c>
      <c r="G133" s="1">
        <v>1887</v>
      </c>
      <c r="H133" s="7">
        <v>5097</v>
      </c>
      <c r="I133" s="1"/>
      <c r="J133" s="7"/>
      <c r="L133" s="7"/>
      <c r="N133" s="7"/>
      <c r="P133" s="7"/>
      <c r="R133" s="7"/>
      <c r="T133" s="7"/>
      <c r="V133" s="11"/>
      <c r="X133" s="7"/>
    </row>
    <row r="134" spans="1:24" ht="12.75">
      <c r="A134" t="s">
        <v>772</v>
      </c>
      <c r="B134" s="6" t="s">
        <v>785</v>
      </c>
      <c r="C134" s="94" t="s">
        <v>786</v>
      </c>
      <c r="D134" s="42" t="s">
        <v>538</v>
      </c>
      <c r="E134" s="1">
        <v>1884</v>
      </c>
      <c r="F134" s="7">
        <v>5094</v>
      </c>
      <c r="G134" s="1">
        <v>1884</v>
      </c>
      <c r="H134" s="7">
        <v>5094</v>
      </c>
      <c r="I134" s="1"/>
      <c r="J134" s="7"/>
      <c r="L134" s="7"/>
      <c r="N134" s="7"/>
      <c r="P134" s="7"/>
      <c r="R134" s="7"/>
      <c r="T134" s="7"/>
      <c r="V134" s="11"/>
      <c r="X134" s="7"/>
    </row>
    <row r="135" spans="1:24" ht="12.75">
      <c r="A135" t="s">
        <v>772</v>
      </c>
      <c r="B135" s="6" t="s">
        <v>787</v>
      </c>
      <c r="C135" s="94" t="s">
        <v>788</v>
      </c>
      <c r="D135" s="42" t="s">
        <v>547</v>
      </c>
      <c r="E135" s="1">
        <v>1899</v>
      </c>
      <c r="F135" s="7">
        <v>5109</v>
      </c>
      <c r="G135" s="1">
        <v>1899</v>
      </c>
      <c r="H135" s="7">
        <v>5109</v>
      </c>
      <c r="I135" s="1"/>
      <c r="J135" s="7"/>
      <c r="L135" s="7"/>
      <c r="N135" s="7"/>
      <c r="P135" s="7"/>
      <c r="R135" s="7"/>
      <c r="T135" s="7"/>
      <c r="V135" s="11"/>
      <c r="X135" s="7"/>
    </row>
    <row r="136" spans="1:24" ht="12.75">
      <c r="A136" t="s">
        <v>772</v>
      </c>
      <c r="B136" s="6" t="s">
        <v>789</v>
      </c>
      <c r="C136" s="94" t="s">
        <v>790</v>
      </c>
      <c r="D136" s="42" t="s">
        <v>547</v>
      </c>
      <c r="E136" s="1">
        <v>1710</v>
      </c>
      <c r="F136" s="7">
        <v>4920</v>
      </c>
      <c r="G136" s="1">
        <v>1710</v>
      </c>
      <c r="H136" s="7">
        <v>4920</v>
      </c>
      <c r="I136" s="1"/>
      <c r="J136" s="7"/>
      <c r="L136" s="7"/>
      <c r="N136" s="7"/>
      <c r="P136" s="7"/>
      <c r="R136" s="7"/>
      <c r="T136" s="7"/>
      <c r="V136" s="11"/>
      <c r="X136" s="7"/>
    </row>
    <row r="137" spans="1:24" ht="12.75">
      <c r="A137" t="s">
        <v>772</v>
      </c>
      <c r="B137" s="6" t="s">
        <v>791</v>
      </c>
      <c r="C137" s="94" t="s">
        <v>792</v>
      </c>
      <c r="D137" s="42" t="s">
        <v>547</v>
      </c>
      <c r="E137" s="1">
        <v>1740</v>
      </c>
      <c r="F137" s="7">
        <v>4950</v>
      </c>
      <c r="G137" s="1">
        <v>1740</v>
      </c>
      <c r="H137" s="7">
        <v>4950</v>
      </c>
      <c r="I137" s="1"/>
      <c r="J137" s="7"/>
      <c r="L137" s="7"/>
      <c r="N137" s="7"/>
      <c r="P137" s="7"/>
      <c r="R137" s="7"/>
      <c r="T137" s="7"/>
      <c r="V137" s="11"/>
      <c r="X137" s="7"/>
    </row>
    <row r="138" spans="1:24" ht="12.75">
      <c r="A138" t="s">
        <v>772</v>
      </c>
      <c r="B138" s="6" t="s">
        <v>793</v>
      </c>
      <c r="C138" s="94" t="s">
        <v>794</v>
      </c>
      <c r="D138" s="42" t="s">
        <v>547</v>
      </c>
      <c r="E138" s="1">
        <v>1920</v>
      </c>
      <c r="F138" s="7">
        <v>5130</v>
      </c>
      <c r="G138" s="1">
        <v>1920</v>
      </c>
      <c r="H138" s="7">
        <v>5130</v>
      </c>
      <c r="I138" s="1"/>
      <c r="J138" s="7"/>
      <c r="L138" s="7"/>
      <c r="N138" s="7"/>
      <c r="P138" s="7"/>
      <c r="R138" s="7"/>
      <c r="T138" s="7"/>
      <c r="V138" s="11"/>
      <c r="X138" s="7"/>
    </row>
    <row r="139" spans="1:24" ht="12.75">
      <c r="A139" t="s">
        <v>772</v>
      </c>
      <c r="B139" s="6" t="s">
        <v>795</v>
      </c>
      <c r="C139" s="94" t="s">
        <v>796</v>
      </c>
      <c r="D139" s="42" t="s">
        <v>547</v>
      </c>
      <c r="E139" s="1">
        <v>1869</v>
      </c>
      <c r="F139" s="7">
        <v>5079</v>
      </c>
      <c r="G139" s="1">
        <v>1869</v>
      </c>
      <c r="H139" s="7">
        <v>5079</v>
      </c>
      <c r="I139" s="1"/>
      <c r="J139" s="7"/>
      <c r="L139" s="7"/>
      <c r="N139" s="7"/>
      <c r="P139" s="7"/>
      <c r="R139" s="7"/>
      <c r="T139" s="7"/>
      <c r="V139" s="11"/>
      <c r="X139" s="7"/>
    </row>
    <row r="140" spans="1:24" ht="12.75">
      <c r="A140" t="s">
        <v>772</v>
      </c>
      <c r="B140" s="6" t="s">
        <v>797</v>
      </c>
      <c r="C140" s="94" t="s">
        <v>798</v>
      </c>
      <c r="D140" s="42" t="s">
        <v>547</v>
      </c>
      <c r="E140" s="1">
        <v>1776</v>
      </c>
      <c r="F140" s="7">
        <v>4986</v>
      </c>
      <c r="G140" s="1">
        <v>1776</v>
      </c>
      <c r="H140" s="7">
        <v>4986</v>
      </c>
      <c r="I140" s="1"/>
      <c r="J140" s="7"/>
      <c r="L140" s="7"/>
      <c r="N140" s="7"/>
      <c r="P140" s="7"/>
      <c r="R140" s="7"/>
      <c r="T140" s="7"/>
      <c r="V140" s="11"/>
      <c r="X140" s="7"/>
    </row>
    <row r="141" spans="1:24" ht="12.75">
      <c r="A141" t="s">
        <v>772</v>
      </c>
      <c r="B141" s="6" t="s">
        <v>799</v>
      </c>
      <c r="C141" s="94" t="s">
        <v>800</v>
      </c>
      <c r="D141" s="42" t="s">
        <v>547</v>
      </c>
      <c r="E141" s="1">
        <v>1827</v>
      </c>
      <c r="F141" s="7">
        <v>5037</v>
      </c>
      <c r="G141" s="1">
        <v>1827</v>
      </c>
      <c r="H141" s="7">
        <v>5037</v>
      </c>
      <c r="I141" s="1"/>
      <c r="J141" s="7"/>
      <c r="L141" s="7"/>
      <c r="N141" s="7"/>
      <c r="P141" s="7"/>
      <c r="R141" s="7"/>
      <c r="T141" s="7"/>
      <c r="V141" s="11"/>
      <c r="X141" s="7"/>
    </row>
    <row r="142" spans="1:24" ht="12.75">
      <c r="A142" t="s">
        <v>772</v>
      </c>
      <c r="B142" s="6" t="s">
        <v>801</v>
      </c>
      <c r="C142" s="94" t="s">
        <v>802</v>
      </c>
      <c r="D142" s="42" t="s">
        <v>556</v>
      </c>
      <c r="E142" s="1">
        <v>1719</v>
      </c>
      <c r="F142" s="7">
        <v>4929</v>
      </c>
      <c r="G142" s="1">
        <v>1719</v>
      </c>
      <c r="H142" s="7">
        <v>4929</v>
      </c>
      <c r="I142" s="1"/>
      <c r="J142" s="7"/>
      <c r="L142" s="7"/>
      <c r="N142" s="7"/>
      <c r="P142" s="7"/>
      <c r="R142" s="7"/>
      <c r="T142" s="7"/>
      <c r="V142" s="11"/>
      <c r="X142" s="7"/>
    </row>
    <row r="143" spans="1:24" ht="12.75">
      <c r="A143" t="s">
        <v>772</v>
      </c>
      <c r="B143" s="6" t="s">
        <v>803</v>
      </c>
      <c r="C143" s="94" t="s">
        <v>804</v>
      </c>
      <c r="D143" s="42" t="s">
        <v>556</v>
      </c>
      <c r="E143" s="1">
        <v>1692</v>
      </c>
      <c r="F143" s="7">
        <v>4902</v>
      </c>
      <c r="G143" s="1">
        <v>1692</v>
      </c>
      <c r="H143" s="7">
        <v>4902</v>
      </c>
      <c r="I143" s="1"/>
      <c r="J143" s="7"/>
      <c r="L143" s="7"/>
      <c r="N143" s="7"/>
      <c r="P143" s="7"/>
      <c r="R143" s="7"/>
      <c r="T143" s="7"/>
      <c r="V143" s="11"/>
      <c r="X143" s="7"/>
    </row>
    <row r="144" spans="1:24" ht="12.75">
      <c r="A144" t="s">
        <v>772</v>
      </c>
      <c r="B144" s="6" t="s">
        <v>805</v>
      </c>
      <c r="C144" s="94" t="s">
        <v>806</v>
      </c>
      <c r="D144" s="42" t="s">
        <v>556</v>
      </c>
      <c r="E144" s="1">
        <v>1980</v>
      </c>
      <c r="F144" s="7">
        <v>5190</v>
      </c>
      <c r="G144" s="1">
        <v>1980</v>
      </c>
      <c r="H144" s="7">
        <v>5190</v>
      </c>
      <c r="I144" s="1"/>
      <c r="J144" s="7"/>
      <c r="L144" s="7"/>
      <c r="N144" s="7"/>
      <c r="P144" s="7"/>
      <c r="R144" s="7"/>
      <c r="T144" s="7"/>
      <c r="V144" s="11"/>
      <c r="X144" s="7"/>
    </row>
    <row r="145" spans="1:24" ht="12.75">
      <c r="A145" t="s">
        <v>772</v>
      </c>
      <c r="B145" s="6" t="s">
        <v>807</v>
      </c>
      <c r="C145" s="94" t="s">
        <v>808</v>
      </c>
      <c r="D145" s="42" t="s">
        <v>559</v>
      </c>
      <c r="E145" s="1">
        <v>1314</v>
      </c>
      <c r="F145" s="7">
        <v>3717</v>
      </c>
      <c r="G145" s="1"/>
      <c r="H145" s="7"/>
      <c r="J145" s="7"/>
      <c r="L145" s="7"/>
      <c r="N145" s="7"/>
      <c r="P145" s="7"/>
      <c r="R145" s="7"/>
      <c r="T145" s="7"/>
      <c r="V145" s="11"/>
      <c r="X145" s="7"/>
    </row>
    <row r="146" spans="1:24" ht="12.75">
      <c r="A146" t="s">
        <v>772</v>
      </c>
      <c r="B146" s="6" t="s">
        <v>809</v>
      </c>
      <c r="C146" s="94" t="s">
        <v>810</v>
      </c>
      <c r="D146" s="42" t="s">
        <v>559</v>
      </c>
      <c r="E146" s="1">
        <v>1140</v>
      </c>
      <c r="F146" s="7">
        <v>3543</v>
      </c>
      <c r="G146" s="1"/>
      <c r="H146" s="7"/>
      <c r="J146" s="7"/>
      <c r="L146" s="7"/>
      <c r="N146" s="7"/>
      <c r="P146" s="7"/>
      <c r="R146" s="7"/>
      <c r="T146" s="7"/>
      <c r="V146" s="11"/>
      <c r="X146" s="7"/>
    </row>
    <row r="147" spans="1:24" ht="12.75">
      <c r="A147" t="s">
        <v>772</v>
      </c>
      <c r="B147" s="6" t="s">
        <v>811</v>
      </c>
      <c r="C147" s="94" t="s">
        <v>812</v>
      </c>
      <c r="D147" s="42" t="s">
        <v>559</v>
      </c>
      <c r="E147" s="1">
        <v>1065</v>
      </c>
      <c r="F147" s="7">
        <v>3468</v>
      </c>
      <c r="G147" s="1"/>
      <c r="H147" s="7"/>
      <c r="J147" s="7"/>
      <c r="L147" s="7"/>
      <c r="N147" s="7"/>
      <c r="P147" s="7"/>
      <c r="R147" s="7"/>
      <c r="T147" s="7"/>
      <c r="V147" s="7"/>
      <c r="X147" s="7"/>
    </row>
    <row r="148" spans="1:24" ht="12.75">
      <c r="A148" t="s">
        <v>772</v>
      </c>
      <c r="B148" s="6" t="s">
        <v>813</v>
      </c>
      <c r="C148" s="94" t="s">
        <v>814</v>
      </c>
      <c r="D148" s="42" t="s">
        <v>559</v>
      </c>
      <c r="E148" s="1">
        <v>1155</v>
      </c>
      <c r="F148" s="7">
        <v>3558</v>
      </c>
      <c r="G148" s="1"/>
      <c r="H148" s="7"/>
      <c r="J148" s="7"/>
      <c r="L148" s="7"/>
      <c r="N148" s="7"/>
      <c r="P148" s="7"/>
      <c r="R148" s="7"/>
      <c r="T148" s="7"/>
      <c r="V148" s="11"/>
      <c r="X148" s="7"/>
    </row>
    <row r="149" spans="1:24" ht="12.75">
      <c r="A149" t="s">
        <v>772</v>
      </c>
      <c r="B149" s="6" t="s">
        <v>815</v>
      </c>
      <c r="C149" s="94" t="s">
        <v>816</v>
      </c>
      <c r="D149" s="42" t="s">
        <v>559</v>
      </c>
      <c r="E149" s="1">
        <v>1050</v>
      </c>
      <c r="F149" s="7">
        <v>3453</v>
      </c>
      <c r="G149" s="1"/>
      <c r="H149" s="7"/>
      <c r="J149" s="7"/>
      <c r="L149" s="7"/>
      <c r="N149" s="7"/>
      <c r="P149" s="7"/>
      <c r="R149" s="7"/>
      <c r="T149" s="7"/>
      <c r="V149" s="7"/>
      <c r="X149" s="7"/>
    </row>
    <row r="150" spans="1:24" ht="12.75">
      <c r="A150" t="s">
        <v>772</v>
      </c>
      <c r="B150" s="6" t="s">
        <v>817</v>
      </c>
      <c r="C150" s="94" t="s">
        <v>818</v>
      </c>
      <c r="D150" s="42" t="s">
        <v>559</v>
      </c>
      <c r="E150" s="1">
        <v>1140</v>
      </c>
      <c r="F150" s="7">
        <v>3543</v>
      </c>
      <c r="G150" s="1"/>
      <c r="H150" s="7"/>
      <c r="J150" s="7"/>
      <c r="L150" s="7"/>
      <c r="N150" s="7"/>
      <c r="P150" s="7"/>
      <c r="R150" s="7"/>
      <c r="T150" s="7"/>
      <c r="V150" s="11"/>
      <c r="X150" s="7"/>
    </row>
    <row r="151" spans="1:24" ht="9" customHeight="1">
      <c r="A151" t="s">
        <v>772</v>
      </c>
      <c r="B151" s="6" t="s">
        <v>819</v>
      </c>
      <c r="C151" s="94" t="s">
        <v>820</v>
      </c>
      <c r="D151" s="42" t="s">
        <v>559</v>
      </c>
      <c r="E151" s="1">
        <v>1158</v>
      </c>
      <c r="F151" s="7">
        <v>3239</v>
      </c>
      <c r="G151" s="1"/>
      <c r="H151" s="7"/>
      <c r="J151" s="7"/>
      <c r="L151" s="7"/>
      <c r="N151" s="7"/>
      <c r="P151" s="7"/>
      <c r="R151" s="7"/>
      <c r="T151" s="7"/>
      <c r="V151" s="7"/>
      <c r="X151" s="7"/>
    </row>
    <row r="152" spans="1:24" ht="12.75">
      <c r="A152" t="s">
        <v>772</v>
      </c>
      <c r="B152" s="6" t="s">
        <v>821</v>
      </c>
      <c r="C152" s="94" t="s">
        <v>822</v>
      </c>
      <c r="D152" s="42" t="s">
        <v>559</v>
      </c>
      <c r="E152" s="1">
        <v>1065</v>
      </c>
      <c r="F152" s="7">
        <v>3468</v>
      </c>
      <c r="G152" s="1"/>
      <c r="H152" s="7"/>
      <c r="J152" s="7"/>
      <c r="L152" s="7"/>
      <c r="N152" s="7"/>
      <c r="P152" s="7"/>
      <c r="R152" s="7"/>
      <c r="T152" s="7"/>
      <c r="V152" s="7"/>
      <c r="X152" s="7"/>
    </row>
    <row r="153" spans="1:24" ht="12.75">
      <c r="A153" t="s">
        <v>772</v>
      </c>
      <c r="B153" s="6" t="s">
        <v>823</v>
      </c>
      <c r="C153" s="94" t="s">
        <v>824</v>
      </c>
      <c r="D153" s="42" t="s">
        <v>559</v>
      </c>
      <c r="E153" s="1">
        <v>1065</v>
      </c>
      <c r="F153" s="7">
        <v>3468</v>
      </c>
      <c r="G153" s="1"/>
      <c r="H153" s="7"/>
      <c r="J153" s="7"/>
      <c r="L153" s="7"/>
      <c r="N153" s="7"/>
      <c r="P153" s="7"/>
      <c r="R153" s="7"/>
      <c r="T153" s="7"/>
      <c r="V153" s="7"/>
      <c r="X153" s="7"/>
    </row>
    <row r="154" spans="1:24" ht="12.75">
      <c r="A154" t="s">
        <v>772</v>
      </c>
      <c r="B154" s="6" t="s">
        <v>825</v>
      </c>
      <c r="C154" s="94" t="s">
        <v>826</v>
      </c>
      <c r="D154" s="42" t="s">
        <v>559</v>
      </c>
      <c r="E154" s="1">
        <v>1080</v>
      </c>
      <c r="F154" s="7">
        <v>3483</v>
      </c>
      <c r="G154" s="1"/>
      <c r="H154" s="7"/>
      <c r="J154" s="7"/>
      <c r="L154" s="7"/>
      <c r="N154" s="7"/>
      <c r="P154" s="7"/>
      <c r="R154" s="7"/>
      <c r="T154" s="7"/>
      <c r="V154" s="7"/>
      <c r="X154" s="7"/>
    </row>
    <row r="155" spans="1:24" ht="9" customHeight="1">
      <c r="A155" t="s">
        <v>772</v>
      </c>
      <c r="B155" s="6" t="s">
        <v>827</v>
      </c>
      <c r="C155" s="94" t="s">
        <v>828</v>
      </c>
      <c r="D155" s="42" t="s">
        <v>559</v>
      </c>
      <c r="E155" s="1">
        <v>1140</v>
      </c>
      <c r="F155" s="7">
        <v>3543</v>
      </c>
      <c r="G155" s="1"/>
      <c r="H155" s="7"/>
      <c r="J155" s="7"/>
      <c r="L155" s="7"/>
      <c r="N155" s="7"/>
      <c r="P155" s="7"/>
      <c r="R155" s="7"/>
      <c r="T155" s="7"/>
      <c r="V155" s="11"/>
      <c r="X155" s="7"/>
    </row>
    <row r="156" spans="1:24" ht="12.75">
      <c r="A156" t="s">
        <v>772</v>
      </c>
      <c r="B156" s="6" t="s">
        <v>829</v>
      </c>
      <c r="C156" s="94" t="s">
        <v>830</v>
      </c>
      <c r="D156" s="42" t="s">
        <v>559</v>
      </c>
      <c r="E156" s="1">
        <v>1107</v>
      </c>
      <c r="F156" s="7">
        <v>3510</v>
      </c>
      <c r="G156" s="1"/>
      <c r="H156" s="7"/>
      <c r="J156" s="7"/>
      <c r="L156" s="7"/>
      <c r="N156" s="7"/>
      <c r="P156" s="7"/>
      <c r="R156" s="7"/>
      <c r="T156" s="7"/>
      <c r="V156" s="7"/>
      <c r="X156" s="7"/>
    </row>
    <row r="157" spans="1:24" ht="9" customHeight="1">
      <c r="A157" t="s">
        <v>772</v>
      </c>
      <c r="B157" s="6" t="s">
        <v>831</v>
      </c>
      <c r="C157" s="94" t="s">
        <v>832</v>
      </c>
      <c r="D157" s="42" t="s">
        <v>559</v>
      </c>
      <c r="E157" s="1">
        <v>1260</v>
      </c>
      <c r="F157" s="7">
        <v>3663</v>
      </c>
      <c r="G157" s="1"/>
      <c r="H157" s="7"/>
      <c r="J157" s="7"/>
      <c r="L157" s="7"/>
      <c r="N157" s="7"/>
      <c r="P157" s="7"/>
      <c r="R157" s="7"/>
      <c r="T157" s="7"/>
      <c r="V157" s="11"/>
      <c r="X157" s="7"/>
    </row>
    <row r="158" spans="1:24" ht="12.75">
      <c r="A158" t="s">
        <v>772</v>
      </c>
      <c r="B158" s="6" t="s">
        <v>833</v>
      </c>
      <c r="C158" s="94" t="s">
        <v>834</v>
      </c>
      <c r="D158" s="42" t="s">
        <v>559</v>
      </c>
      <c r="E158" s="1">
        <v>1128</v>
      </c>
      <c r="F158" s="7">
        <v>3531</v>
      </c>
      <c r="G158" s="1"/>
      <c r="H158" s="7"/>
      <c r="J158" s="7"/>
      <c r="L158" s="7"/>
      <c r="N158" s="7"/>
      <c r="P158" s="7"/>
      <c r="R158" s="7"/>
      <c r="T158" s="7"/>
      <c r="V158" s="11"/>
      <c r="X158" s="7"/>
    </row>
    <row r="159" spans="1:24" ht="12.75">
      <c r="A159" t="s">
        <v>772</v>
      </c>
      <c r="B159" s="6" t="s">
        <v>835</v>
      </c>
      <c r="C159" s="94" t="s">
        <v>836</v>
      </c>
      <c r="D159" s="42" t="s">
        <v>559</v>
      </c>
      <c r="E159" s="1">
        <v>1080</v>
      </c>
      <c r="F159" s="7">
        <v>3483</v>
      </c>
      <c r="G159" s="1"/>
      <c r="H159" s="7"/>
      <c r="J159" s="7"/>
      <c r="L159" s="7"/>
      <c r="N159" s="7"/>
      <c r="P159" s="7"/>
      <c r="R159" s="7"/>
      <c r="T159" s="7"/>
      <c r="V159" s="7"/>
      <c r="X159" s="7"/>
    </row>
    <row r="160" spans="1:24" ht="12.75">
      <c r="A160" t="s">
        <v>772</v>
      </c>
      <c r="B160" s="6" t="s">
        <v>837</v>
      </c>
      <c r="C160" s="94" t="s">
        <v>838</v>
      </c>
      <c r="D160" s="42" t="s">
        <v>604</v>
      </c>
      <c r="E160" s="1">
        <v>816</v>
      </c>
      <c r="F160" s="7">
        <v>1617</v>
      </c>
      <c r="G160" s="1"/>
      <c r="H160" s="7"/>
      <c r="I160" s="1"/>
      <c r="J160" s="7"/>
      <c r="L160" s="7"/>
      <c r="N160" s="7"/>
      <c r="P160" s="7"/>
      <c r="R160" s="7"/>
      <c r="T160" s="7"/>
      <c r="V160" s="7"/>
      <c r="X160" s="7"/>
    </row>
    <row r="161" spans="1:24" ht="12.75">
      <c r="A161" t="s">
        <v>772</v>
      </c>
      <c r="B161" s="6" t="s">
        <v>839</v>
      </c>
      <c r="C161" s="94" t="s">
        <v>840</v>
      </c>
      <c r="D161" s="42" t="s">
        <v>604</v>
      </c>
      <c r="E161" s="1">
        <v>816</v>
      </c>
      <c r="F161" s="7">
        <v>1572</v>
      </c>
      <c r="G161" s="1"/>
      <c r="H161" s="7"/>
      <c r="I161" s="1"/>
      <c r="J161" s="7"/>
      <c r="L161" s="7"/>
      <c r="N161" s="7"/>
      <c r="P161" s="7"/>
      <c r="R161" s="7"/>
      <c r="T161" s="7"/>
      <c r="V161" s="7"/>
      <c r="X161" s="7"/>
    </row>
    <row r="162" spans="1:24" ht="12.75">
      <c r="A162" t="s">
        <v>772</v>
      </c>
      <c r="B162" s="6" t="s">
        <v>841</v>
      </c>
      <c r="C162" s="94" t="s">
        <v>842</v>
      </c>
      <c r="D162" s="42" t="s">
        <v>604</v>
      </c>
      <c r="E162" s="1">
        <v>801</v>
      </c>
      <c r="F162" s="7">
        <v>1602</v>
      </c>
      <c r="G162" s="1"/>
      <c r="H162" s="7"/>
      <c r="I162" s="1"/>
      <c r="J162" s="7"/>
      <c r="L162" s="7"/>
      <c r="N162" s="7"/>
      <c r="P162" s="7"/>
      <c r="R162" s="7"/>
      <c r="T162" s="7"/>
      <c r="V162" s="7"/>
      <c r="X162" s="7"/>
    </row>
    <row r="163" spans="1:24" ht="12.75">
      <c r="A163" t="s">
        <v>772</v>
      </c>
      <c r="B163" s="6" t="s">
        <v>843</v>
      </c>
      <c r="C163" s="94" t="s">
        <v>844</v>
      </c>
      <c r="D163" s="42" t="s">
        <v>604</v>
      </c>
      <c r="E163" s="6">
        <v>888</v>
      </c>
      <c r="F163" s="7">
        <v>1644</v>
      </c>
      <c r="G163" s="1"/>
      <c r="H163" s="7"/>
      <c r="I163" s="1"/>
      <c r="J163" s="7"/>
      <c r="L163" s="7"/>
      <c r="N163" s="7"/>
      <c r="P163" s="7"/>
      <c r="R163" s="7"/>
      <c r="T163" s="7"/>
      <c r="V163" s="7"/>
      <c r="X163" s="7"/>
    </row>
    <row r="164" spans="1:24" ht="12.75">
      <c r="A164" t="s">
        <v>772</v>
      </c>
      <c r="B164" s="6" t="s">
        <v>845</v>
      </c>
      <c r="C164" s="94" t="s">
        <v>846</v>
      </c>
      <c r="D164" s="42" t="s">
        <v>604</v>
      </c>
      <c r="E164" s="6">
        <v>822</v>
      </c>
      <c r="F164" s="7">
        <v>1578</v>
      </c>
      <c r="G164" s="1"/>
      <c r="H164" s="7"/>
      <c r="I164" s="1"/>
      <c r="J164" s="7"/>
      <c r="L164" s="7"/>
      <c r="N164" s="7"/>
      <c r="P164" s="7"/>
      <c r="R164" s="7"/>
      <c r="T164" s="7"/>
      <c r="V164" s="7"/>
      <c r="X164" s="7"/>
    </row>
    <row r="165" spans="1:24" ht="12.75">
      <c r="A165" t="s">
        <v>772</v>
      </c>
      <c r="B165" s="6" t="s">
        <v>847</v>
      </c>
      <c r="C165" s="94" t="s">
        <v>848</v>
      </c>
      <c r="D165" s="42" t="s">
        <v>604</v>
      </c>
      <c r="E165" s="1">
        <v>841</v>
      </c>
      <c r="F165" s="7">
        <v>1682</v>
      </c>
      <c r="G165" s="1"/>
      <c r="H165" s="7"/>
      <c r="I165" s="1"/>
      <c r="J165" s="7"/>
      <c r="L165" s="7"/>
      <c r="N165" s="7"/>
      <c r="P165" s="7"/>
      <c r="R165" s="7"/>
      <c r="T165" s="7"/>
      <c r="V165" s="7"/>
      <c r="X165" s="7"/>
    </row>
    <row r="166" spans="1:24" ht="12.75">
      <c r="A166" t="s">
        <v>772</v>
      </c>
      <c r="B166" s="6" t="s">
        <v>849</v>
      </c>
      <c r="C166" s="94" t="s">
        <v>850</v>
      </c>
      <c r="D166" s="42" t="s">
        <v>604</v>
      </c>
      <c r="E166" s="6">
        <v>756</v>
      </c>
      <c r="F166" s="7">
        <v>1512</v>
      </c>
      <c r="G166" s="1"/>
      <c r="H166" s="7"/>
      <c r="I166" s="1"/>
      <c r="J166" s="7"/>
      <c r="L166" s="7"/>
      <c r="N166" s="7"/>
      <c r="P166" s="7"/>
      <c r="R166" s="7"/>
      <c r="T166" s="7"/>
      <c r="V166" s="7"/>
      <c r="X166" s="7"/>
    </row>
    <row r="167" spans="1:24" ht="12.75">
      <c r="A167" t="s">
        <v>772</v>
      </c>
      <c r="B167" s="6" t="s">
        <v>851</v>
      </c>
      <c r="C167" s="94" t="s">
        <v>852</v>
      </c>
      <c r="D167" s="42" t="s">
        <v>604</v>
      </c>
      <c r="E167" s="6">
        <v>840</v>
      </c>
      <c r="F167" s="7">
        <v>1596</v>
      </c>
      <c r="G167" s="1"/>
      <c r="H167" s="7"/>
      <c r="I167" s="1"/>
      <c r="J167" s="7"/>
      <c r="L167" s="7"/>
      <c r="N167" s="7"/>
      <c r="P167" s="7"/>
      <c r="R167" s="7"/>
      <c r="T167" s="7"/>
      <c r="V167" s="7"/>
      <c r="X167" s="7"/>
    </row>
    <row r="168" spans="1:24" ht="12.75">
      <c r="A168" t="s">
        <v>772</v>
      </c>
      <c r="B168" s="6" t="s">
        <v>853</v>
      </c>
      <c r="C168" s="94" t="s">
        <v>854</v>
      </c>
      <c r="D168" s="42" t="s">
        <v>604</v>
      </c>
      <c r="E168" s="1">
        <v>756</v>
      </c>
      <c r="F168" s="7">
        <v>1512</v>
      </c>
      <c r="G168" s="1"/>
      <c r="H168" s="7"/>
      <c r="I168" s="1"/>
      <c r="J168" s="7"/>
      <c r="L168" s="7"/>
      <c r="N168" s="7"/>
      <c r="P168" s="7"/>
      <c r="R168" s="7"/>
      <c r="T168" s="7"/>
      <c r="V168" s="7"/>
      <c r="X168" s="7"/>
    </row>
    <row r="169" spans="1:24" ht="12.75">
      <c r="A169" t="s">
        <v>772</v>
      </c>
      <c r="B169" s="6" t="s">
        <v>855</v>
      </c>
      <c r="C169" s="94" t="s">
        <v>856</v>
      </c>
      <c r="D169" s="42" t="s">
        <v>604</v>
      </c>
      <c r="E169" s="1">
        <v>792</v>
      </c>
      <c r="F169" s="7">
        <v>1584</v>
      </c>
      <c r="G169" s="1"/>
      <c r="H169" s="7"/>
      <c r="I169" s="1"/>
      <c r="J169" s="7"/>
      <c r="L169" s="7"/>
      <c r="N169" s="7"/>
      <c r="P169" s="7"/>
      <c r="R169" s="7"/>
      <c r="T169" s="7"/>
      <c r="V169" s="7"/>
      <c r="X169" s="7"/>
    </row>
    <row r="170" spans="1:24" ht="12.75">
      <c r="A170" t="s">
        <v>772</v>
      </c>
      <c r="B170" s="6" t="s">
        <v>857</v>
      </c>
      <c r="C170" s="94" t="s">
        <v>858</v>
      </c>
      <c r="D170" s="42" t="s">
        <v>604</v>
      </c>
      <c r="E170" s="6">
        <v>756</v>
      </c>
      <c r="F170" s="7">
        <v>1512</v>
      </c>
      <c r="G170" s="1"/>
      <c r="H170" s="7"/>
      <c r="I170" s="1"/>
      <c r="J170" s="7"/>
      <c r="L170" s="7"/>
      <c r="N170" s="7"/>
      <c r="P170" s="7"/>
      <c r="R170" s="7"/>
      <c r="T170" s="7"/>
      <c r="V170" s="7"/>
      <c r="X170" s="7"/>
    </row>
    <row r="171" spans="1:24" ht="12.75">
      <c r="A171" t="s">
        <v>772</v>
      </c>
      <c r="B171" s="6" t="s">
        <v>859</v>
      </c>
      <c r="C171" s="94" t="s">
        <v>860</v>
      </c>
      <c r="D171" s="42" t="s">
        <v>604</v>
      </c>
      <c r="E171" s="6">
        <v>882</v>
      </c>
      <c r="F171" s="7">
        <v>1638</v>
      </c>
      <c r="G171" s="1"/>
      <c r="H171" s="7"/>
      <c r="I171" s="1"/>
      <c r="J171" s="7"/>
      <c r="L171" s="7"/>
      <c r="N171" s="7"/>
      <c r="P171" s="7"/>
      <c r="R171" s="7"/>
      <c r="T171" s="7"/>
      <c r="V171" s="7"/>
      <c r="X171" s="7"/>
    </row>
    <row r="172" spans="1:24" ht="12.75">
      <c r="A172" t="s">
        <v>772</v>
      </c>
      <c r="B172" s="6" t="s">
        <v>861</v>
      </c>
      <c r="C172" s="94" t="s">
        <v>862</v>
      </c>
      <c r="D172" s="42" t="s">
        <v>604</v>
      </c>
      <c r="E172" s="6">
        <v>816</v>
      </c>
      <c r="F172" s="7">
        <v>1572</v>
      </c>
      <c r="G172" s="1"/>
      <c r="H172" s="7"/>
      <c r="I172" s="1"/>
      <c r="J172" s="7"/>
      <c r="L172" s="7"/>
      <c r="N172" s="7"/>
      <c r="P172" s="7"/>
      <c r="R172" s="7"/>
      <c r="T172" s="7"/>
      <c r="V172" s="7"/>
      <c r="X172" s="7"/>
    </row>
    <row r="173" spans="1:24" ht="9" customHeight="1">
      <c r="A173" t="s">
        <v>772</v>
      </c>
      <c r="B173" s="6" t="s">
        <v>863</v>
      </c>
      <c r="C173" s="94" t="s">
        <v>864</v>
      </c>
      <c r="D173" s="42" t="s">
        <v>604</v>
      </c>
      <c r="E173" s="6">
        <v>780</v>
      </c>
      <c r="F173" s="7">
        <v>1560</v>
      </c>
      <c r="G173" s="1"/>
      <c r="H173" s="7"/>
      <c r="I173" s="1"/>
      <c r="J173" s="7"/>
      <c r="L173" s="7"/>
      <c r="N173" s="7"/>
      <c r="P173" s="7"/>
      <c r="R173" s="7"/>
      <c r="T173" s="7"/>
      <c r="V173" s="7"/>
      <c r="X173" s="7"/>
    </row>
    <row r="174" spans="1:24" ht="12.75">
      <c r="A174" t="s">
        <v>772</v>
      </c>
      <c r="B174" s="6" t="s">
        <v>865</v>
      </c>
      <c r="C174" s="94" t="s">
        <v>866</v>
      </c>
      <c r="D174" s="42" t="s">
        <v>604</v>
      </c>
      <c r="E174" s="6">
        <v>900</v>
      </c>
      <c r="F174" s="7">
        <v>1656</v>
      </c>
      <c r="G174" s="1"/>
      <c r="H174" s="7"/>
      <c r="I174" s="1"/>
      <c r="J174" s="7"/>
      <c r="L174" s="7"/>
      <c r="N174" s="7"/>
      <c r="P174" s="7"/>
      <c r="R174" s="7"/>
      <c r="T174" s="7"/>
      <c r="V174" s="7"/>
      <c r="X174" s="7"/>
    </row>
    <row r="175" spans="1:24" ht="12.75">
      <c r="A175" t="s">
        <v>772</v>
      </c>
      <c r="B175" s="6" t="s">
        <v>867</v>
      </c>
      <c r="C175" s="94" t="s">
        <v>868</v>
      </c>
      <c r="D175" s="42" t="s">
        <v>604</v>
      </c>
      <c r="E175" s="6">
        <v>846</v>
      </c>
      <c r="F175" s="7">
        <v>1692</v>
      </c>
      <c r="G175" s="1"/>
      <c r="H175" s="7"/>
      <c r="I175" s="1"/>
      <c r="J175" s="7"/>
      <c r="L175" s="7"/>
      <c r="N175" s="7"/>
      <c r="P175" s="7"/>
      <c r="R175" s="7"/>
      <c r="T175" s="7"/>
      <c r="V175" s="7"/>
      <c r="X175" s="7"/>
    </row>
    <row r="176" spans="1:24" ht="12.75">
      <c r="A176" t="s">
        <v>772</v>
      </c>
      <c r="B176" s="6" t="s">
        <v>869</v>
      </c>
      <c r="C176" s="94" t="s">
        <v>870</v>
      </c>
      <c r="D176" s="42" t="s">
        <v>604</v>
      </c>
      <c r="E176" s="1">
        <v>810</v>
      </c>
      <c r="F176" s="7">
        <v>1566</v>
      </c>
      <c r="G176" s="1"/>
      <c r="H176" s="7"/>
      <c r="I176" s="1"/>
      <c r="J176" s="7"/>
      <c r="L176" s="7"/>
      <c r="N176" s="7"/>
      <c r="P176" s="7"/>
      <c r="R176" s="7"/>
      <c r="T176" s="7"/>
      <c r="V176" s="7"/>
      <c r="X176" s="7"/>
    </row>
    <row r="177" spans="1:24" ht="12.75">
      <c r="A177" t="s">
        <v>772</v>
      </c>
      <c r="B177" s="6" t="s">
        <v>871</v>
      </c>
      <c r="C177" s="94" t="s">
        <v>872</v>
      </c>
      <c r="D177" s="42" t="s">
        <v>604</v>
      </c>
      <c r="E177" s="1">
        <v>756</v>
      </c>
      <c r="F177" s="7">
        <v>1512</v>
      </c>
      <c r="G177" s="1"/>
      <c r="H177" s="7"/>
      <c r="I177" s="1"/>
      <c r="J177" s="7"/>
      <c r="L177" s="7"/>
      <c r="N177" s="7"/>
      <c r="P177" s="7"/>
      <c r="R177" s="7"/>
      <c r="T177" s="7"/>
      <c r="V177" s="7"/>
      <c r="X177" s="7"/>
    </row>
    <row r="178" spans="1:24" ht="12.75">
      <c r="A178" t="s">
        <v>772</v>
      </c>
      <c r="B178" s="6" t="s">
        <v>873</v>
      </c>
      <c r="C178" s="94" t="s">
        <v>874</v>
      </c>
      <c r="D178" s="42" t="s">
        <v>604</v>
      </c>
      <c r="E178" s="1">
        <v>791</v>
      </c>
      <c r="F178" s="7">
        <v>1547</v>
      </c>
      <c r="G178" s="1"/>
      <c r="H178" s="7"/>
      <c r="I178" s="1"/>
      <c r="J178" s="7"/>
      <c r="L178" s="7"/>
      <c r="N178" s="7"/>
      <c r="P178" s="7"/>
      <c r="R178" s="7"/>
      <c r="T178" s="7"/>
      <c r="V178" s="7"/>
      <c r="X178" s="7"/>
    </row>
    <row r="179" spans="1:24" ht="12.75">
      <c r="A179" t="s">
        <v>772</v>
      </c>
      <c r="B179" s="6" t="s">
        <v>875</v>
      </c>
      <c r="C179" s="94" t="s">
        <v>876</v>
      </c>
      <c r="D179" s="42" t="s">
        <v>604</v>
      </c>
      <c r="E179" s="1">
        <v>792</v>
      </c>
      <c r="F179" s="7">
        <v>1548</v>
      </c>
      <c r="G179" s="1"/>
      <c r="H179" s="7"/>
      <c r="I179" s="1"/>
      <c r="J179" s="7"/>
      <c r="L179" s="7"/>
      <c r="N179" s="7"/>
      <c r="P179" s="7"/>
      <c r="R179" s="7"/>
      <c r="T179" s="7"/>
      <c r="V179" s="7"/>
      <c r="X179" s="7"/>
    </row>
    <row r="180" spans="1:24" ht="12.75">
      <c r="A180" t="s">
        <v>772</v>
      </c>
      <c r="B180" s="6" t="s">
        <v>877</v>
      </c>
      <c r="C180" s="94" t="s">
        <v>878</v>
      </c>
      <c r="D180" s="42" t="s">
        <v>604</v>
      </c>
      <c r="E180" s="1">
        <v>831</v>
      </c>
      <c r="F180" s="7">
        <v>1587</v>
      </c>
      <c r="G180" s="1"/>
      <c r="H180" s="7"/>
      <c r="I180" s="1"/>
      <c r="J180" s="7"/>
      <c r="L180" s="7"/>
      <c r="N180" s="7"/>
      <c r="P180" s="7"/>
      <c r="R180" s="7"/>
      <c r="T180" s="7"/>
      <c r="V180" s="7"/>
      <c r="X180" s="7"/>
    </row>
    <row r="181" spans="1:24" ht="12.75">
      <c r="A181" t="s">
        <v>772</v>
      </c>
      <c r="B181" s="6" t="s">
        <v>879</v>
      </c>
      <c r="C181" s="94" t="s">
        <v>880</v>
      </c>
      <c r="D181" s="42" t="s">
        <v>604</v>
      </c>
      <c r="E181" s="1">
        <v>786</v>
      </c>
      <c r="F181" s="7">
        <v>1542</v>
      </c>
      <c r="G181" s="1"/>
      <c r="H181" s="7"/>
      <c r="I181" s="1"/>
      <c r="J181" s="7"/>
      <c r="L181" s="7"/>
      <c r="N181" s="7"/>
      <c r="P181" s="7"/>
      <c r="R181" s="7"/>
      <c r="T181" s="7"/>
      <c r="V181" s="7"/>
      <c r="X181" s="7"/>
    </row>
    <row r="182" spans="1:24" ht="12.75">
      <c r="A182" t="s">
        <v>772</v>
      </c>
      <c r="B182" s="6" t="s">
        <v>881</v>
      </c>
      <c r="C182" s="94" t="s">
        <v>882</v>
      </c>
      <c r="D182" s="42" t="s">
        <v>604</v>
      </c>
      <c r="E182" s="1">
        <v>840</v>
      </c>
      <c r="F182" s="7">
        <v>1596</v>
      </c>
      <c r="G182" s="1"/>
      <c r="H182" s="7"/>
      <c r="I182" s="1"/>
      <c r="J182" s="7"/>
      <c r="L182" s="7"/>
      <c r="N182" s="7"/>
      <c r="P182" s="7"/>
      <c r="R182" s="7"/>
      <c r="T182" s="7"/>
      <c r="V182" s="7"/>
      <c r="X182" s="7"/>
    </row>
    <row r="183" spans="1:24" ht="12.75">
      <c r="A183" t="s">
        <v>772</v>
      </c>
      <c r="B183" s="6" t="s">
        <v>883</v>
      </c>
      <c r="C183" s="94" t="s">
        <v>884</v>
      </c>
      <c r="D183" s="42" t="s">
        <v>604</v>
      </c>
      <c r="E183" s="1">
        <v>756</v>
      </c>
      <c r="F183" s="7">
        <v>1512</v>
      </c>
      <c r="G183" s="1"/>
      <c r="H183" s="7"/>
      <c r="I183" s="1"/>
      <c r="J183" s="7"/>
      <c r="L183" s="7"/>
      <c r="N183" s="7"/>
      <c r="P183" s="7"/>
      <c r="R183" s="7"/>
      <c r="T183" s="7"/>
      <c r="V183" s="7"/>
      <c r="X183" s="7"/>
    </row>
    <row r="184" spans="1:24" ht="12.75">
      <c r="A184" t="s">
        <v>772</v>
      </c>
      <c r="B184" s="6" t="s">
        <v>885</v>
      </c>
      <c r="C184" s="94" t="s">
        <v>886</v>
      </c>
      <c r="D184" s="42" t="s">
        <v>604</v>
      </c>
      <c r="E184" s="1">
        <v>786</v>
      </c>
      <c r="F184" s="7">
        <v>1542</v>
      </c>
      <c r="G184" s="1"/>
      <c r="H184" s="7"/>
      <c r="I184" s="1"/>
      <c r="J184" s="7"/>
      <c r="L184" s="7"/>
      <c r="N184" s="7"/>
      <c r="P184" s="7"/>
      <c r="R184" s="7"/>
      <c r="T184" s="7"/>
      <c r="V184" s="7"/>
      <c r="X184" s="7"/>
    </row>
    <row r="185" spans="1:24" ht="12.75">
      <c r="A185" t="s">
        <v>772</v>
      </c>
      <c r="B185" s="6" t="s">
        <v>887</v>
      </c>
      <c r="C185" s="94" t="s">
        <v>888</v>
      </c>
      <c r="D185" s="42" t="s">
        <v>604</v>
      </c>
      <c r="E185" s="1">
        <v>846</v>
      </c>
      <c r="F185" s="7">
        <v>1692</v>
      </c>
      <c r="G185" s="1"/>
      <c r="H185" s="7"/>
      <c r="I185" s="1"/>
      <c r="J185" s="7"/>
      <c r="L185" s="7"/>
      <c r="N185" s="7"/>
      <c r="P185" s="7"/>
      <c r="R185" s="7"/>
      <c r="T185" s="7"/>
      <c r="V185" s="7"/>
      <c r="X185" s="7"/>
    </row>
    <row r="186" spans="1:24" ht="12.75">
      <c r="A186" t="s">
        <v>772</v>
      </c>
      <c r="B186" s="6" t="s">
        <v>889</v>
      </c>
      <c r="C186" s="94" t="s">
        <v>890</v>
      </c>
      <c r="D186" s="42" t="s">
        <v>604</v>
      </c>
      <c r="E186" s="1">
        <v>828</v>
      </c>
      <c r="F186" s="7">
        <v>1584</v>
      </c>
      <c r="G186" s="1"/>
      <c r="H186" s="7"/>
      <c r="I186" s="1"/>
      <c r="J186" s="7"/>
      <c r="L186" s="7"/>
      <c r="N186" s="7"/>
      <c r="P186" s="7"/>
      <c r="R186" s="7"/>
      <c r="T186" s="7"/>
      <c r="V186" s="7"/>
      <c r="X186" s="7"/>
    </row>
    <row r="187" spans="1:24" ht="12.75">
      <c r="A187" t="s">
        <v>772</v>
      </c>
      <c r="B187" s="6" t="s">
        <v>891</v>
      </c>
      <c r="C187" s="94" t="s">
        <v>892</v>
      </c>
      <c r="D187" s="42" t="s">
        <v>604</v>
      </c>
      <c r="E187" s="1">
        <v>825</v>
      </c>
      <c r="F187" s="7">
        <v>1581</v>
      </c>
      <c r="G187" s="1"/>
      <c r="H187" s="7"/>
      <c r="I187" s="1"/>
      <c r="J187" s="7"/>
      <c r="L187" s="7"/>
      <c r="N187" s="7"/>
      <c r="P187" s="7"/>
      <c r="R187" s="7"/>
      <c r="T187" s="7"/>
      <c r="V187" s="7"/>
      <c r="X187" s="7"/>
    </row>
    <row r="188" spans="1:24" ht="12.75">
      <c r="A188" t="s">
        <v>772</v>
      </c>
      <c r="B188" s="6" t="s">
        <v>893</v>
      </c>
      <c r="C188" s="94" t="s">
        <v>894</v>
      </c>
      <c r="D188" s="42" t="s">
        <v>604</v>
      </c>
      <c r="E188" s="1">
        <v>859</v>
      </c>
      <c r="F188" s="7">
        <v>1615</v>
      </c>
      <c r="G188" s="1"/>
      <c r="H188" s="7"/>
      <c r="I188" s="1"/>
      <c r="J188" s="7"/>
      <c r="L188" s="7"/>
      <c r="N188" s="7"/>
      <c r="P188" s="7"/>
      <c r="R188" s="7"/>
      <c r="T188" s="7"/>
      <c r="V188" s="7"/>
      <c r="X188" s="7"/>
    </row>
    <row r="189" spans="1:24" ht="12.75">
      <c r="A189" t="s">
        <v>772</v>
      </c>
      <c r="B189" s="6" t="s">
        <v>895</v>
      </c>
      <c r="C189" s="94" t="s">
        <v>896</v>
      </c>
      <c r="D189" s="42" t="s">
        <v>604</v>
      </c>
      <c r="E189" s="1">
        <v>780</v>
      </c>
      <c r="F189" s="7">
        <v>1249</v>
      </c>
      <c r="G189" s="1"/>
      <c r="H189" s="7"/>
      <c r="I189" s="1"/>
      <c r="J189" s="7"/>
      <c r="L189" s="7"/>
      <c r="N189" s="7"/>
      <c r="P189" s="7"/>
      <c r="R189" s="7"/>
      <c r="T189" s="7"/>
      <c r="V189" s="7"/>
      <c r="X189" s="7"/>
    </row>
    <row r="190" spans="1:24" ht="12.75">
      <c r="A190" t="s">
        <v>772</v>
      </c>
      <c r="B190" s="6" t="s">
        <v>897</v>
      </c>
      <c r="C190" s="94" t="s">
        <v>898</v>
      </c>
      <c r="D190" s="42" t="s">
        <v>604</v>
      </c>
      <c r="E190" s="1">
        <v>828</v>
      </c>
      <c r="F190" s="7">
        <v>1656</v>
      </c>
      <c r="G190" s="1"/>
      <c r="H190" s="7"/>
      <c r="I190" s="1"/>
      <c r="J190" s="7"/>
      <c r="L190" s="7"/>
      <c r="N190" s="7"/>
      <c r="P190" s="7"/>
      <c r="R190" s="7"/>
      <c r="T190" s="7"/>
      <c r="V190" s="7"/>
      <c r="X190" s="7"/>
    </row>
    <row r="191" spans="1:24" ht="12.75">
      <c r="A191" t="s">
        <v>772</v>
      </c>
      <c r="B191" s="6" t="s">
        <v>899</v>
      </c>
      <c r="C191" s="94" t="s">
        <v>900</v>
      </c>
      <c r="D191" s="42" t="s">
        <v>604</v>
      </c>
      <c r="E191" s="1">
        <v>876</v>
      </c>
      <c r="F191" s="7">
        <v>1632</v>
      </c>
      <c r="G191" s="1"/>
      <c r="H191" s="7"/>
      <c r="I191" s="1"/>
      <c r="J191" s="7"/>
      <c r="L191" s="7"/>
      <c r="N191" s="7"/>
      <c r="P191" s="7"/>
      <c r="R191" s="7"/>
      <c r="T191" s="7"/>
      <c r="V191" s="7"/>
      <c r="X191" s="7"/>
    </row>
    <row r="192" spans="1:24" ht="12.75">
      <c r="A192" t="s">
        <v>772</v>
      </c>
      <c r="B192" s="6" t="s">
        <v>901</v>
      </c>
      <c r="C192" s="94" t="s">
        <v>902</v>
      </c>
      <c r="D192" s="42" t="s">
        <v>604</v>
      </c>
      <c r="E192" s="1">
        <v>756</v>
      </c>
      <c r="F192" s="7">
        <v>1512</v>
      </c>
      <c r="G192" s="1"/>
      <c r="H192" s="7"/>
      <c r="I192" s="1"/>
      <c r="J192" s="7"/>
      <c r="L192" s="7"/>
      <c r="N192" s="7"/>
      <c r="P192" s="7"/>
      <c r="R192" s="7"/>
      <c r="T192" s="7"/>
      <c r="V192" s="7"/>
      <c r="X192" s="7"/>
    </row>
    <row r="193" spans="1:24" ht="12.75">
      <c r="A193" t="s">
        <v>772</v>
      </c>
      <c r="B193" s="6" t="s">
        <v>903</v>
      </c>
      <c r="C193" s="94" t="s">
        <v>904</v>
      </c>
      <c r="D193" s="42" t="s">
        <v>604</v>
      </c>
      <c r="E193" s="1">
        <v>816</v>
      </c>
      <c r="F193" s="7">
        <v>1632</v>
      </c>
      <c r="G193" s="1"/>
      <c r="H193" s="7"/>
      <c r="I193" s="1"/>
      <c r="J193" s="7"/>
      <c r="L193" s="7"/>
      <c r="N193" s="7"/>
      <c r="P193" s="7"/>
      <c r="R193" s="7"/>
      <c r="T193" s="7"/>
      <c r="V193" s="7"/>
      <c r="X193" s="7"/>
    </row>
    <row r="194" spans="1:24" ht="12.75">
      <c r="A194" t="s">
        <v>772</v>
      </c>
      <c r="B194" s="6" t="s">
        <v>905</v>
      </c>
      <c r="C194" s="94" t="s">
        <v>906</v>
      </c>
      <c r="D194" s="42" t="s">
        <v>695</v>
      </c>
      <c r="E194" s="1">
        <v>2244</v>
      </c>
      <c r="F194" s="7">
        <v>6531</v>
      </c>
      <c r="G194" s="1">
        <v>2244</v>
      </c>
      <c r="H194" s="7">
        <v>6531</v>
      </c>
      <c r="I194" s="1"/>
      <c r="J194" s="7"/>
      <c r="K194" s="1">
        <v>5004</v>
      </c>
      <c r="L194" s="7">
        <v>15225</v>
      </c>
      <c r="M194" s="1">
        <v>5004</v>
      </c>
      <c r="N194" s="7">
        <v>15225</v>
      </c>
      <c r="O194" s="1"/>
      <c r="P194" s="7"/>
      <c r="R194" s="7"/>
      <c r="T194" s="7"/>
      <c r="V194" s="7"/>
      <c r="X194" s="7"/>
    </row>
    <row r="195" spans="1:24" ht="12.75">
      <c r="A195" t="s">
        <v>772</v>
      </c>
      <c r="B195" s="6" t="s">
        <v>907</v>
      </c>
      <c r="C195" s="94" t="s">
        <v>908</v>
      </c>
      <c r="D195" s="42" t="s">
        <v>695</v>
      </c>
      <c r="E195" s="1">
        <v>1761</v>
      </c>
      <c r="F195" s="7">
        <v>4971</v>
      </c>
      <c r="G195" s="1">
        <v>1761</v>
      </c>
      <c r="H195" s="7">
        <v>4971</v>
      </c>
      <c r="I195" s="1"/>
      <c r="J195" s="7"/>
      <c r="L195" s="7"/>
      <c r="N195" s="7"/>
      <c r="P195" s="7"/>
      <c r="R195" s="7"/>
      <c r="T195" s="7"/>
      <c r="V195" s="7"/>
      <c r="X195" s="7"/>
    </row>
    <row r="196" spans="1:26" ht="12.75">
      <c r="A196" t="s">
        <v>909</v>
      </c>
      <c r="B196" s="6" t="s">
        <v>910</v>
      </c>
      <c r="C196" s="94" t="s">
        <v>911</v>
      </c>
      <c r="D196" s="42" t="s">
        <v>521</v>
      </c>
      <c r="E196" s="1">
        <v>2594</v>
      </c>
      <c r="F196" s="8">
        <v>7114</v>
      </c>
      <c r="G196" s="1">
        <v>2814</v>
      </c>
      <c r="H196" s="8">
        <v>7774</v>
      </c>
      <c r="I196" s="1">
        <v>4594</v>
      </c>
      <c r="J196" s="8">
        <v>11944</v>
      </c>
      <c r="K196" s="1">
        <v>8424</v>
      </c>
      <c r="L196" s="8">
        <v>18644</v>
      </c>
      <c r="M196" s="1">
        <v>6504</v>
      </c>
      <c r="N196" s="8">
        <v>16104</v>
      </c>
      <c r="O196" s="6"/>
      <c r="P196" s="8"/>
      <c r="Q196" s="1"/>
      <c r="R196" s="8"/>
      <c r="S196" s="6"/>
      <c r="T196" s="8"/>
      <c r="U196" s="6"/>
      <c r="V196" s="7"/>
      <c r="W196" s="1"/>
      <c r="X196" s="8"/>
      <c r="Y196" s="96" t="s">
        <v>912</v>
      </c>
      <c r="Z196" s="96" t="s">
        <v>912</v>
      </c>
    </row>
    <row r="197" spans="1:26" ht="12.75">
      <c r="A197" t="s">
        <v>909</v>
      </c>
      <c r="B197" s="6" t="s">
        <v>913</v>
      </c>
      <c r="C197" s="94" t="s">
        <v>914</v>
      </c>
      <c r="D197" s="42" t="s">
        <v>526</v>
      </c>
      <c r="E197" s="6">
        <v>2470</v>
      </c>
      <c r="F197" s="8">
        <v>6990</v>
      </c>
      <c r="G197" s="1">
        <v>2690</v>
      </c>
      <c r="H197" s="8">
        <v>7650</v>
      </c>
      <c r="I197" s="1">
        <v>4470</v>
      </c>
      <c r="J197" s="8">
        <v>11820</v>
      </c>
      <c r="K197" s="1">
        <v>8300</v>
      </c>
      <c r="L197" s="8">
        <v>18520</v>
      </c>
      <c r="M197" s="1">
        <v>6380</v>
      </c>
      <c r="N197" s="8">
        <v>15980</v>
      </c>
      <c r="O197" s="6"/>
      <c r="P197" s="8"/>
      <c r="Q197" s="1"/>
      <c r="R197" s="8"/>
      <c r="S197" s="6"/>
      <c r="T197" s="8"/>
      <c r="U197" s="6"/>
      <c r="V197" s="7"/>
      <c r="W197" s="1"/>
      <c r="X197" s="8"/>
      <c r="Y197" s="96" t="s">
        <v>912</v>
      </c>
      <c r="Z197" s="96" t="s">
        <v>912</v>
      </c>
    </row>
    <row r="198" spans="1:24" ht="12.75">
      <c r="A198" t="s">
        <v>909</v>
      </c>
      <c r="B198" s="6" t="s">
        <v>915</v>
      </c>
      <c r="C198" s="94" t="s">
        <v>916</v>
      </c>
      <c r="D198" s="42" t="s">
        <v>529</v>
      </c>
      <c r="E198" s="1">
        <v>1900</v>
      </c>
      <c r="F198" s="8">
        <v>5260</v>
      </c>
      <c r="G198" s="6">
        <v>2060</v>
      </c>
      <c r="H198" s="8">
        <v>5740</v>
      </c>
      <c r="J198" s="8"/>
      <c r="L198" s="8"/>
      <c r="N198" s="8"/>
      <c r="P198" s="8"/>
      <c r="R198" s="8"/>
      <c r="T198" s="8"/>
      <c r="V198" s="7"/>
      <c r="X198" s="8"/>
    </row>
    <row r="199" spans="1:24" ht="12.75">
      <c r="A199" t="s">
        <v>909</v>
      </c>
      <c r="B199" s="6" t="s">
        <v>917</v>
      </c>
      <c r="C199" s="94" t="s">
        <v>918</v>
      </c>
      <c r="D199" s="42" t="s">
        <v>529</v>
      </c>
      <c r="E199" s="6">
        <v>1960</v>
      </c>
      <c r="F199" s="7">
        <v>5320</v>
      </c>
      <c r="G199" s="1">
        <v>2120</v>
      </c>
      <c r="H199" s="7">
        <v>5800</v>
      </c>
      <c r="J199" s="7"/>
      <c r="L199" s="7"/>
      <c r="N199" s="7"/>
      <c r="P199" s="7"/>
      <c r="R199" s="7"/>
      <c r="T199" s="7"/>
      <c r="V199" s="7"/>
      <c r="X199" s="7"/>
    </row>
    <row r="200" spans="1:24" ht="12.75">
      <c r="A200" t="s">
        <v>909</v>
      </c>
      <c r="B200" s="6" t="s">
        <v>919</v>
      </c>
      <c r="C200" s="94" t="s">
        <v>920</v>
      </c>
      <c r="D200" s="42" t="s">
        <v>529</v>
      </c>
      <c r="E200" s="1">
        <v>1910</v>
      </c>
      <c r="F200" s="7">
        <v>5270</v>
      </c>
      <c r="G200" s="1">
        <v>2070</v>
      </c>
      <c r="H200" s="7">
        <v>5750</v>
      </c>
      <c r="J200" s="7"/>
      <c r="L200" s="7"/>
      <c r="N200" s="7"/>
      <c r="P200" s="7"/>
      <c r="R200" s="7"/>
      <c r="T200" s="7"/>
      <c r="V200" s="7"/>
      <c r="X200" s="7"/>
    </row>
    <row r="201" spans="1:24" ht="12.75">
      <c r="A201" t="s">
        <v>909</v>
      </c>
      <c r="B201" s="6" t="s">
        <v>921</v>
      </c>
      <c r="C201" s="94" t="s">
        <v>922</v>
      </c>
      <c r="D201" s="42" t="s">
        <v>538</v>
      </c>
      <c r="E201" s="6">
        <v>2000</v>
      </c>
      <c r="F201" s="7">
        <v>5360</v>
      </c>
      <c r="G201" s="1">
        <v>2160</v>
      </c>
      <c r="H201" s="7">
        <v>5840</v>
      </c>
      <c r="J201" s="7"/>
      <c r="L201" s="7"/>
      <c r="N201" s="7"/>
      <c r="P201" s="7"/>
      <c r="R201" s="7"/>
      <c r="T201" s="7"/>
      <c r="V201" s="7"/>
      <c r="X201" s="7"/>
    </row>
    <row r="202" spans="1:24" ht="12.75">
      <c r="A202" t="s">
        <v>909</v>
      </c>
      <c r="B202" s="6" t="s">
        <v>923</v>
      </c>
      <c r="C202" s="94" t="s">
        <v>924</v>
      </c>
      <c r="D202" s="42" t="s">
        <v>547</v>
      </c>
      <c r="E202" s="6">
        <v>1980</v>
      </c>
      <c r="F202" s="7">
        <v>5340</v>
      </c>
      <c r="G202" s="1">
        <v>2140</v>
      </c>
      <c r="H202" s="7">
        <v>5820</v>
      </c>
      <c r="I202" s="1">
        <v>4560</v>
      </c>
      <c r="J202" s="7">
        <v>11910</v>
      </c>
      <c r="L202" s="7"/>
      <c r="N202" s="7"/>
      <c r="P202" s="7"/>
      <c r="R202" s="7"/>
      <c r="T202" s="7"/>
      <c r="V202" s="7"/>
      <c r="X202" s="7"/>
    </row>
    <row r="203" spans="1:24" ht="12.75">
      <c r="A203" t="s">
        <v>909</v>
      </c>
      <c r="B203" s="6" t="s">
        <v>925</v>
      </c>
      <c r="C203" s="94" t="s">
        <v>926</v>
      </c>
      <c r="D203" s="42" t="s">
        <v>556</v>
      </c>
      <c r="E203" s="6">
        <v>1860</v>
      </c>
      <c r="F203" s="7">
        <v>5130</v>
      </c>
      <c r="G203" s="1">
        <v>2020</v>
      </c>
      <c r="H203" s="7">
        <v>5610</v>
      </c>
      <c r="J203" s="7"/>
      <c r="L203" s="7"/>
      <c r="N203" s="7"/>
      <c r="P203" s="7"/>
      <c r="R203" s="7"/>
      <c r="T203" s="7"/>
      <c r="V203" s="7"/>
      <c r="X203" s="7"/>
    </row>
    <row r="204" spans="1:24" ht="12.75">
      <c r="A204" t="s">
        <v>909</v>
      </c>
      <c r="B204" s="6" t="s">
        <v>927</v>
      </c>
      <c r="C204" s="94" t="s">
        <v>928</v>
      </c>
      <c r="D204" s="42" t="s">
        <v>559</v>
      </c>
      <c r="E204" s="1">
        <v>980</v>
      </c>
      <c r="F204" s="7">
        <v>2940</v>
      </c>
      <c r="H204" s="7"/>
      <c r="J204" s="7"/>
      <c r="L204" s="7"/>
      <c r="N204" s="7"/>
      <c r="P204" s="7"/>
      <c r="R204" s="7"/>
      <c r="T204" s="7"/>
      <c r="V204" s="7"/>
      <c r="X204" s="7"/>
    </row>
    <row r="205" spans="1:24" ht="12.75">
      <c r="A205" t="s">
        <v>909</v>
      </c>
      <c r="B205" s="6" t="s">
        <v>929</v>
      </c>
      <c r="C205" s="94" t="s">
        <v>930</v>
      </c>
      <c r="D205" s="42" t="s">
        <v>559</v>
      </c>
      <c r="E205" s="1">
        <v>980</v>
      </c>
      <c r="F205" s="7">
        <v>2940</v>
      </c>
      <c r="H205" s="7"/>
      <c r="J205" s="7"/>
      <c r="L205" s="7"/>
      <c r="N205" s="7"/>
      <c r="P205" s="7"/>
      <c r="R205" s="7"/>
      <c r="T205" s="7"/>
      <c r="V205" s="7"/>
      <c r="X205" s="7"/>
    </row>
    <row r="206" spans="1:24" ht="12.75">
      <c r="A206" t="s">
        <v>909</v>
      </c>
      <c r="B206" s="6" t="s">
        <v>931</v>
      </c>
      <c r="C206" s="94" t="s">
        <v>932</v>
      </c>
      <c r="D206" s="42" t="s">
        <v>559</v>
      </c>
      <c r="E206" s="1">
        <v>980</v>
      </c>
      <c r="F206" s="7">
        <v>2940</v>
      </c>
      <c r="H206" s="7"/>
      <c r="J206" s="7"/>
      <c r="L206" s="7"/>
      <c r="N206" s="7"/>
      <c r="P206" s="7"/>
      <c r="R206" s="7"/>
      <c r="T206" s="7"/>
      <c r="V206" s="7"/>
      <c r="X206" s="7"/>
    </row>
    <row r="207" spans="1:24" ht="12.75">
      <c r="A207" t="s">
        <v>909</v>
      </c>
      <c r="B207" s="6" t="s">
        <v>933</v>
      </c>
      <c r="C207" s="94" t="s">
        <v>934</v>
      </c>
      <c r="D207" s="42" t="s">
        <v>559</v>
      </c>
      <c r="E207" s="1">
        <v>980</v>
      </c>
      <c r="F207" s="7">
        <v>2940</v>
      </c>
      <c r="H207" s="7"/>
      <c r="J207" s="7"/>
      <c r="L207" s="7"/>
      <c r="N207" s="7"/>
      <c r="P207" s="7"/>
      <c r="R207" s="7"/>
      <c r="T207" s="7"/>
      <c r="V207" s="7"/>
      <c r="X207" s="7"/>
    </row>
    <row r="208" spans="1:24" ht="12.75">
      <c r="A208" t="s">
        <v>909</v>
      </c>
      <c r="B208" s="6" t="s">
        <v>935</v>
      </c>
      <c r="C208" s="94" t="s">
        <v>936</v>
      </c>
      <c r="D208" s="42" t="s">
        <v>559</v>
      </c>
      <c r="E208" s="1">
        <v>980</v>
      </c>
      <c r="F208" s="7">
        <v>2940</v>
      </c>
      <c r="H208" s="7"/>
      <c r="J208" s="7"/>
      <c r="L208" s="7"/>
      <c r="N208" s="7"/>
      <c r="P208" s="7"/>
      <c r="R208" s="7"/>
      <c r="T208" s="7"/>
      <c r="V208" s="7"/>
      <c r="X208" s="7"/>
    </row>
    <row r="209" spans="1:24" ht="12.75">
      <c r="A209" t="s">
        <v>909</v>
      </c>
      <c r="B209" s="6" t="s">
        <v>937</v>
      </c>
      <c r="C209" s="94" t="s">
        <v>938</v>
      </c>
      <c r="D209" s="42" t="s">
        <v>559</v>
      </c>
      <c r="E209" s="1">
        <v>980</v>
      </c>
      <c r="F209" s="7">
        <v>2940</v>
      </c>
      <c r="H209" s="7"/>
      <c r="J209" s="7"/>
      <c r="L209" s="7"/>
      <c r="N209" s="7"/>
      <c r="P209" s="7"/>
      <c r="R209" s="7"/>
      <c r="T209" s="7"/>
      <c r="V209" s="7"/>
      <c r="X209" s="7"/>
    </row>
    <row r="210" spans="1:24" ht="12.75">
      <c r="A210" t="s">
        <v>909</v>
      </c>
      <c r="B210" s="6" t="s">
        <v>939</v>
      </c>
      <c r="C210" s="94" t="s">
        <v>940</v>
      </c>
      <c r="D210" s="42" t="s">
        <v>559</v>
      </c>
      <c r="E210" s="1">
        <v>1954</v>
      </c>
      <c r="F210" s="7">
        <v>5194</v>
      </c>
      <c r="H210" s="7"/>
      <c r="J210" s="7"/>
      <c r="L210" s="7"/>
      <c r="N210" s="7"/>
      <c r="P210" s="7"/>
      <c r="R210" s="7"/>
      <c r="T210" s="7"/>
      <c r="V210" s="7"/>
      <c r="X210" s="7"/>
    </row>
    <row r="211" spans="1:24" ht="12.75">
      <c r="A211" t="s">
        <v>909</v>
      </c>
      <c r="B211" s="6" t="s">
        <v>941</v>
      </c>
      <c r="C211" s="94" t="s">
        <v>942</v>
      </c>
      <c r="D211" s="42" t="s">
        <v>559</v>
      </c>
      <c r="E211" s="1">
        <v>980</v>
      </c>
      <c r="F211" s="7">
        <v>2940</v>
      </c>
      <c r="H211" s="7"/>
      <c r="J211" s="7"/>
      <c r="L211" s="7"/>
      <c r="N211" s="7"/>
      <c r="P211" s="7"/>
      <c r="R211" s="7"/>
      <c r="T211" s="7"/>
      <c r="V211" s="7"/>
      <c r="X211" s="7"/>
    </row>
    <row r="212" spans="1:24" ht="12.75">
      <c r="A212" t="s">
        <v>909</v>
      </c>
      <c r="B212" s="6" t="s">
        <v>943</v>
      </c>
      <c r="C212" s="94" t="s">
        <v>944</v>
      </c>
      <c r="D212" s="42" t="s">
        <v>559</v>
      </c>
      <c r="E212" s="1">
        <v>980</v>
      </c>
      <c r="F212" s="7">
        <v>2940</v>
      </c>
      <c r="H212" s="7"/>
      <c r="J212" s="7"/>
      <c r="L212" s="7"/>
      <c r="N212" s="7"/>
      <c r="P212" s="7"/>
      <c r="R212" s="7"/>
      <c r="T212" s="7"/>
      <c r="V212" s="7"/>
      <c r="X212" s="7"/>
    </row>
    <row r="213" spans="1:24" ht="12.75">
      <c r="A213" t="s">
        <v>909</v>
      </c>
      <c r="B213" s="6" t="s">
        <v>945</v>
      </c>
      <c r="C213" s="94" t="s">
        <v>946</v>
      </c>
      <c r="D213" s="42" t="s">
        <v>559</v>
      </c>
      <c r="E213" s="1">
        <v>980</v>
      </c>
      <c r="F213" s="7">
        <v>2940</v>
      </c>
      <c r="H213" s="7"/>
      <c r="J213" s="7"/>
      <c r="L213" s="7"/>
      <c r="N213" s="7"/>
      <c r="P213" s="7"/>
      <c r="R213" s="7"/>
      <c r="T213" s="7"/>
      <c r="V213" s="7"/>
      <c r="X213" s="7"/>
    </row>
    <row r="214" spans="1:24" ht="12.75">
      <c r="A214" t="s">
        <v>909</v>
      </c>
      <c r="B214" s="6" t="s">
        <v>947</v>
      </c>
      <c r="C214" s="94" t="s">
        <v>948</v>
      </c>
      <c r="D214" s="42" t="s">
        <v>559</v>
      </c>
      <c r="E214" s="1">
        <v>980</v>
      </c>
      <c r="F214" s="7">
        <v>2940</v>
      </c>
      <c r="H214" s="7"/>
      <c r="J214" s="7"/>
      <c r="L214" s="7"/>
      <c r="N214" s="7"/>
      <c r="P214" s="7"/>
      <c r="R214" s="7"/>
      <c r="T214" s="7"/>
      <c r="V214" s="7"/>
      <c r="X214" s="7"/>
    </row>
    <row r="215" spans="1:24" ht="12.75">
      <c r="A215" t="s">
        <v>909</v>
      </c>
      <c r="B215" s="6" t="s">
        <v>949</v>
      </c>
      <c r="C215" s="94" t="s">
        <v>950</v>
      </c>
      <c r="D215" s="42" t="s">
        <v>559</v>
      </c>
      <c r="E215" s="1">
        <v>980</v>
      </c>
      <c r="F215" s="7">
        <v>2940</v>
      </c>
      <c r="H215" s="7"/>
      <c r="J215" s="7"/>
      <c r="L215" s="7"/>
      <c r="N215" s="7"/>
      <c r="P215" s="7"/>
      <c r="R215" s="7"/>
      <c r="T215" s="7"/>
      <c r="V215" s="7"/>
      <c r="X215" s="7"/>
    </row>
    <row r="216" spans="1:24" ht="12.75">
      <c r="A216" t="s">
        <v>909</v>
      </c>
      <c r="B216" s="6" t="s">
        <v>951</v>
      </c>
      <c r="C216" s="94" t="s">
        <v>952</v>
      </c>
      <c r="D216" s="42" t="s">
        <v>559</v>
      </c>
      <c r="E216" s="1">
        <v>980</v>
      </c>
      <c r="F216" s="7">
        <v>2940</v>
      </c>
      <c r="H216" s="7"/>
      <c r="J216" s="7"/>
      <c r="L216" s="7"/>
      <c r="N216" s="7"/>
      <c r="P216" s="7"/>
      <c r="R216" s="7"/>
      <c r="T216" s="7"/>
      <c r="V216" s="7"/>
      <c r="X216" s="7"/>
    </row>
    <row r="217" spans="1:24" ht="12.75">
      <c r="A217" t="s">
        <v>909</v>
      </c>
      <c r="B217" s="6" t="s">
        <v>953</v>
      </c>
      <c r="C217" s="94" t="s">
        <v>954</v>
      </c>
      <c r="D217" s="42" t="s">
        <v>559</v>
      </c>
      <c r="E217" s="1">
        <v>980</v>
      </c>
      <c r="F217" s="7">
        <v>2940</v>
      </c>
      <c r="H217" s="7"/>
      <c r="J217" s="7"/>
      <c r="L217" s="7"/>
      <c r="N217" s="7"/>
      <c r="P217" s="7"/>
      <c r="R217" s="7"/>
      <c r="T217" s="7"/>
      <c r="V217" s="7"/>
      <c r="X217" s="7"/>
    </row>
    <row r="218" spans="1:24" ht="12.75">
      <c r="A218" t="s">
        <v>955</v>
      </c>
      <c r="B218" s="6" t="s">
        <v>956</v>
      </c>
      <c r="C218" s="94" t="s">
        <v>957</v>
      </c>
      <c r="D218" s="95" t="s">
        <v>521</v>
      </c>
      <c r="E218" s="1">
        <v>2663</v>
      </c>
      <c r="F218" s="7">
        <v>5963</v>
      </c>
      <c r="G218" s="1">
        <v>2672</v>
      </c>
      <c r="H218" s="7">
        <v>5972</v>
      </c>
      <c r="J218" s="7"/>
      <c r="L218" s="7"/>
      <c r="N218" s="7"/>
      <c r="P218" s="7"/>
      <c r="R218" s="7"/>
      <c r="T218" s="7"/>
      <c r="V218" s="7"/>
      <c r="W218" s="1">
        <v>4490</v>
      </c>
      <c r="X218" s="7">
        <v>14640</v>
      </c>
    </row>
    <row r="219" spans="1:24" ht="12.75">
      <c r="A219" t="s">
        <v>955</v>
      </c>
      <c r="B219" s="6" t="s">
        <v>958</v>
      </c>
      <c r="C219" s="94" t="s">
        <v>959</v>
      </c>
      <c r="D219" s="95" t="s">
        <v>526</v>
      </c>
      <c r="E219" s="6">
        <v>1898</v>
      </c>
      <c r="F219" s="7">
        <v>5498</v>
      </c>
      <c r="G219" s="1">
        <v>1885</v>
      </c>
      <c r="H219" s="7">
        <v>5485</v>
      </c>
      <c r="J219" s="7"/>
      <c r="L219" s="7"/>
      <c r="N219" s="7"/>
      <c r="P219" s="7"/>
      <c r="R219" s="7"/>
      <c r="T219" s="7"/>
      <c r="V219" s="7"/>
      <c r="X219" s="7"/>
    </row>
    <row r="220" spans="1:24" ht="12.75">
      <c r="A220" t="s">
        <v>955</v>
      </c>
      <c r="B220" s="6" t="s">
        <v>960</v>
      </c>
      <c r="C220" s="94" t="s">
        <v>961</v>
      </c>
      <c r="D220" s="95" t="s">
        <v>526</v>
      </c>
      <c r="E220" s="1">
        <v>2382</v>
      </c>
      <c r="F220" s="7">
        <v>5174</v>
      </c>
      <c r="G220" s="6">
        <v>2382</v>
      </c>
      <c r="H220" s="7">
        <v>5174</v>
      </c>
      <c r="J220" s="7"/>
      <c r="L220" s="7"/>
      <c r="N220" s="7"/>
      <c r="P220" s="7"/>
      <c r="R220" s="7"/>
      <c r="T220" s="7"/>
      <c r="V220" s="7"/>
      <c r="X220" s="7"/>
    </row>
    <row r="221" spans="1:24" ht="12.75">
      <c r="A221" t="s">
        <v>955</v>
      </c>
      <c r="B221" s="6" t="s">
        <v>962</v>
      </c>
      <c r="C221" s="94" t="s">
        <v>963</v>
      </c>
      <c r="D221" s="95" t="s">
        <v>529</v>
      </c>
      <c r="E221" s="6">
        <v>2274</v>
      </c>
      <c r="F221" s="7">
        <v>4389</v>
      </c>
      <c r="G221" s="1">
        <v>2274</v>
      </c>
      <c r="H221" s="7">
        <v>4389</v>
      </c>
      <c r="J221" s="7"/>
      <c r="L221" s="7"/>
      <c r="N221" s="7"/>
      <c r="P221" s="7"/>
      <c r="R221" s="7"/>
      <c r="T221" s="7"/>
      <c r="V221" s="7"/>
      <c r="X221" s="7"/>
    </row>
    <row r="222" spans="1:24" ht="12.75">
      <c r="A222" t="s">
        <v>955</v>
      </c>
      <c r="B222" s="6" t="s">
        <v>964</v>
      </c>
      <c r="C222" s="94" t="s">
        <v>965</v>
      </c>
      <c r="D222" s="95" t="s">
        <v>529</v>
      </c>
      <c r="E222" s="6">
        <v>2008</v>
      </c>
      <c r="F222" s="7">
        <v>5208</v>
      </c>
      <c r="G222" s="1">
        <v>1998</v>
      </c>
      <c r="H222" s="7">
        <v>5198</v>
      </c>
      <c r="J222" s="7"/>
      <c r="L222" s="7"/>
      <c r="N222" s="7"/>
      <c r="P222" s="7"/>
      <c r="R222" s="7"/>
      <c r="T222" s="7"/>
      <c r="V222" s="7"/>
      <c r="X222" s="7"/>
    </row>
    <row r="223" spans="1:24" ht="12.75">
      <c r="A223" t="s">
        <v>955</v>
      </c>
      <c r="B223" s="6" t="s">
        <v>966</v>
      </c>
      <c r="C223" s="94" t="s">
        <v>967</v>
      </c>
      <c r="D223" s="95" t="s">
        <v>529</v>
      </c>
      <c r="E223" s="1">
        <v>1924</v>
      </c>
      <c r="F223" s="7">
        <v>4324</v>
      </c>
      <c r="G223" s="1">
        <v>1930</v>
      </c>
      <c r="H223" s="7">
        <v>4497</v>
      </c>
      <c r="J223" s="7"/>
      <c r="L223" s="7"/>
      <c r="N223" s="7"/>
      <c r="O223">
        <f>(1924+1930)/2</f>
        <v>1927</v>
      </c>
      <c r="P223" s="7">
        <f>(4324+4497)/2</f>
        <v>4410.5</v>
      </c>
      <c r="R223" s="7"/>
      <c r="T223" s="7"/>
      <c r="V223" s="7"/>
      <c r="X223" s="7"/>
    </row>
    <row r="224" spans="1:24" ht="12.75">
      <c r="A224" t="s">
        <v>955</v>
      </c>
      <c r="B224" s="6" t="s">
        <v>968</v>
      </c>
      <c r="C224" s="94" t="s">
        <v>969</v>
      </c>
      <c r="D224" s="95" t="s">
        <v>529</v>
      </c>
      <c r="E224" s="6">
        <v>2028</v>
      </c>
      <c r="F224" s="7">
        <v>4808</v>
      </c>
      <c r="G224" s="1">
        <v>2046</v>
      </c>
      <c r="H224" s="7">
        <v>3822</v>
      </c>
      <c r="I224" s="1">
        <v>3088</v>
      </c>
      <c r="J224" s="7">
        <v>6288</v>
      </c>
      <c r="L224" s="7"/>
      <c r="N224" s="7"/>
      <c r="P224" s="7"/>
      <c r="R224" s="7"/>
      <c r="T224" s="7"/>
      <c r="V224" s="7"/>
      <c r="X224" s="7"/>
    </row>
    <row r="225" spans="1:24" ht="12.75">
      <c r="A225" t="s">
        <v>955</v>
      </c>
      <c r="B225" s="6" t="s">
        <v>970</v>
      </c>
      <c r="C225" s="94" t="s">
        <v>971</v>
      </c>
      <c r="D225" s="95" t="s">
        <v>538</v>
      </c>
      <c r="E225" s="6">
        <v>2088</v>
      </c>
      <c r="F225" s="7">
        <v>4238</v>
      </c>
      <c r="G225" s="1">
        <v>1838</v>
      </c>
      <c r="H225" s="7">
        <v>3988</v>
      </c>
      <c r="J225" s="7"/>
      <c r="L225" s="7"/>
      <c r="N225" s="7"/>
      <c r="P225" s="7"/>
      <c r="R225" s="7"/>
      <c r="T225" s="7"/>
      <c r="V225" s="7"/>
      <c r="X225" s="7"/>
    </row>
    <row r="226" spans="1:24" ht="9" customHeight="1">
      <c r="A226" t="s">
        <v>955</v>
      </c>
      <c r="B226" s="6" t="s">
        <v>972</v>
      </c>
      <c r="C226" s="94" t="s">
        <v>973</v>
      </c>
      <c r="D226" s="95" t="s">
        <v>538</v>
      </c>
      <c r="E226" s="1">
        <v>2067</v>
      </c>
      <c r="F226" s="7">
        <v>4497</v>
      </c>
      <c r="G226" s="1">
        <v>2027</v>
      </c>
      <c r="H226" s="7">
        <v>4457</v>
      </c>
      <c r="J226" s="7"/>
      <c r="L226" s="7"/>
      <c r="N226" s="7"/>
      <c r="P226" s="7"/>
      <c r="R226" s="7"/>
      <c r="T226" s="7"/>
      <c r="V226" s="7"/>
      <c r="X226" s="7"/>
    </row>
    <row r="227" spans="1:24" ht="12.75">
      <c r="A227" t="s">
        <v>955</v>
      </c>
      <c r="B227" s="6" t="s">
        <v>974</v>
      </c>
      <c r="C227" s="94" t="s">
        <v>975</v>
      </c>
      <c r="D227" s="95" t="s">
        <v>538</v>
      </c>
      <c r="E227" s="1">
        <v>1930</v>
      </c>
      <c r="F227" s="7">
        <v>4162</v>
      </c>
      <c r="G227" s="1">
        <v>1920</v>
      </c>
      <c r="H227" s="7">
        <v>4152</v>
      </c>
      <c r="J227" s="7"/>
      <c r="L227" s="7"/>
      <c r="N227" s="7"/>
      <c r="P227" s="7"/>
      <c r="R227" s="7"/>
      <c r="T227" s="7"/>
      <c r="V227" s="7"/>
      <c r="X227" s="7"/>
    </row>
    <row r="228" spans="1:24" ht="12.75">
      <c r="A228" t="s">
        <v>955</v>
      </c>
      <c r="B228" s="6" t="s">
        <v>976</v>
      </c>
      <c r="C228" s="94" t="s">
        <v>977</v>
      </c>
      <c r="D228" s="95" t="s">
        <v>547</v>
      </c>
      <c r="E228" s="1">
        <v>1930</v>
      </c>
      <c r="F228" s="7">
        <v>4630</v>
      </c>
      <c r="G228" s="1">
        <v>1930</v>
      </c>
      <c r="H228" s="7">
        <v>4630</v>
      </c>
      <c r="J228" s="7"/>
      <c r="L228" s="7"/>
      <c r="N228" s="7"/>
      <c r="P228" s="7"/>
      <c r="R228" s="7"/>
      <c r="T228" s="7"/>
      <c r="V228" s="7"/>
      <c r="X228" s="7"/>
    </row>
    <row r="229" spans="1:24" ht="12.75">
      <c r="A229" t="s">
        <v>955</v>
      </c>
      <c r="B229" s="6" t="s">
        <v>978</v>
      </c>
      <c r="C229" s="94" t="s">
        <v>979</v>
      </c>
      <c r="D229" s="95" t="s">
        <v>547</v>
      </c>
      <c r="E229" s="1">
        <v>2017</v>
      </c>
      <c r="F229" s="7">
        <v>4609</v>
      </c>
      <c r="G229" s="1">
        <v>2017</v>
      </c>
      <c r="H229" s="7">
        <v>4609</v>
      </c>
      <c r="J229" s="7"/>
      <c r="L229" s="7"/>
      <c r="N229" s="7"/>
      <c r="P229" s="7"/>
      <c r="R229" s="7"/>
      <c r="T229" s="7"/>
      <c r="V229" s="7"/>
      <c r="X229" s="7"/>
    </row>
    <row r="230" spans="1:24" ht="12.75">
      <c r="A230" t="s">
        <v>955</v>
      </c>
      <c r="B230" s="6" t="s">
        <v>980</v>
      </c>
      <c r="C230" s="94" t="s">
        <v>981</v>
      </c>
      <c r="D230" s="95" t="s">
        <v>547</v>
      </c>
      <c r="E230" s="1">
        <v>1662</v>
      </c>
      <c r="F230" s="7">
        <v>3432</v>
      </c>
      <c r="G230" s="1">
        <v>1862</v>
      </c>
      <c r="H230" s="7">
        <v>3400</v>
      </c>
      <c r="J230" s="7"/>
      <c r="L230" s="7"/>
      <c r="N230" s="7"/>
      <c r="P230" s="7"/>
      <c r="R230" s="7"/>
      <c r="T230" s="7"/>
      <c r="V230" s="7"/>
      <c r="X230" s="7"/>
    </row>
    <row r="231" spans="1:24" ht="12.75">
      <c r="A231" t="s">
        <v>955</v>
      </c>
      <c r="B231" s="6" t="s">
        <v>982</v>
      </c>
      <c r="C231" s="94" t="s">
        <v>983</v>
      </c>
      <c r="D231" s="95" t="s">
        <v>559</v>
      </c>
      <c r="F231" s="7"/>
      <c r="H231" s="7"/>
      <c r="J231" s="7"/>
      <c r="L231" s="7"/>
      <c r="N231" s="7"/>
      <c r="P231" s="7"/>
      <c r="R231" s="7"/>
      <c r="T231" s="7"/>
      <c r="V231" s="7"/>
      <c r="X231" s="7"/>
    </row>
    <row r="232" spans="1:24" ht="12.75">
      <c r="A232" t="s">
        <v>955</v>
      </c>
      <c r="B232" s="6" t="s">
        <v>984</v>
      </c>
      <c r="C232" s="94" t="s">
        <v>985</v>
      </c>
      <c r="D232" s="95" t="s">
        <v>559</v>
      </c>
      <c r="E232" s="1">
        <v>1136</v>
      </c>
      <c r="F232" s="7">
        <v>2696</v>
      </c>
      <c r="H232" s="7"/>
      <c r="J232" s="7"/>
      <c r="L232" s="7"/>
      <c r="N232" s="7"/>
      <c r="P232" s="7"/>
      <c r="R232" s="7"/>
      <c r="T232" s="7"/>
      <c r="V232" s="7"/>
      <c r="X232" s="7"/>
    </row>
    <row r="233" spans="1:24" ht="12.75">
      <c r="A233" t="s">
        <v>955</v>
      </c>
      <c r="B233" s="6" t="s">
        <v>986</v>
      </c>
      <c r="C233" s="94" t="s">
        <v>987</v>
      </c>
      <c r="D233" s="95" t="s">
        <v>559</v>
      </c>
      <c r="E233" s="1">
        <v>1060</v>
      </c>
      <c r="F233" s="7">
        <v>2164</v>
      </c>
      <c r="H233" s="7"/>
      <c r="J233" s="7"/>
      <c r="L233" s="7"/>
      <c r="N233" s="7"/>
      <c r="P233" s="7"/>
      <c r="R233" s="7"/>
      <c r="T233" s="7"/>
      <c r="V233" s="7"/>
      <c r="X233" s="7"/>
    </row>
    <row r="234" spans="1:24" ht="9" customHeight="1">
      <c r="A234" t="s">
        <v>955</v>
      </c>
      <c r="B234" s="6" t="s">
        <v>988</v>
      </c>
      <c r="C234" s="94" t="s">
        <v>989</v>
      </c>
      <c r="D234" s="95" t="s">
        <v>559</v>
      </c>
      <c r="E234" s="1">
        <v>1056</v>
      </c>
      <c r="F234" s="7">
        <v>2256</v>
      </c>
      <c r="H234" s="7"/>
      <c r="J234" s="7"/>
      <c r="L234" s="7"/>
      <c r="N234" s="7"/>
      <c r="P234" s="7"/>
      <c r="R234" s="7"/>
      <c r="T234" s="7"/>
      <c r="V234" s="7"/>
      <c r="X234" s="7"/>
    </row>
    <row r="235" spans="1:24" ht="9" customHeight="1">
      <c r="A235" t="s">
        <v>955</v>
      </c>
      <c r="B235" s="6" t="s">
        <v>990</v>
      </c>
      <c r="C235" s="94" t="s">
        <v>991</v>
      </c>
      <c r="D235" s="95" t="s">
        <v>559</v>
      </c>
      <c r="E235" s="1">
        <v>976</v>
      </c>
      <c r="F235" s="7">
        <v>3046</v>
      </c>
      <c r="H235" s="7"/>
      <c r="J235" s="7"/>
      <c r="L235" s="7"/>
      <c r="N235" s="7"/>
      <c r="P235" s="7"/>
      <c r="R235" s="7"/>
      <c r="T235" s="7"/>
      <c r="V235" s="7"/>
      <c r="X235" s="7"/>
    </row>
    <row r="236" spans="1:24" ht="12.75">
      <c r="A236" t="s">
        <v>955</v>
      </c>
      <c r="B236" s="6" t="s">
        <v>992</v>
      </c>
      <c r="C236" s="94" t="s">
        <v>993</v>
      </c>
      <c r="D236" s="95" t="s">
        <v>559</v>
      </c>
      <c r="E236" s="1">
        <v>1110</v>
      </c>
      <c r="F236" s="7">
        <v>2240</v>
      </c>
      <c r="H236" s="7"/>
      <c r="J236" s="7"/>
      <c r="L236" s="7"/>
      <c r="N236" s="7"/>
      <c r="P236" s="7"/>
      <c r="R236" s="13"/>
      <c r="T236" s="7"/>
      <c r="V236" s="7"/>
      <c r="X236" s="7"/>
    </row>
    <row r="237" spans="1:24" ht="12.75">
      <c r="A237" t="s">
        <v>955</v>
      </c>
      <c r="B237" t="s">
        <v>994</v>
      </c>
      <c r="C237" s="6"/>
      <c r="D237" s="14" t="s">
        <v>604</v>
      </c>
      <c r="E237" s="1">
        <v>420</v>
      </c>
      <c r="F237" s="7">
        <v>840</v>
      </c>
      <c r="H237" s="7"/>
      <c r="J237" s="7"/>
      <c r="L237" s="7"/>
      <c r="N237" s="7"/>
      <c r="P237" s="7"/>
      <c r="R237" s="13"/>
      <c r="T237" s="7"/>
      <c r="V237" s="7"/>
      <c r="X237" s="7"/>
    </row>
    <row r="238" spans="1:24" ht="12.75">
      <c r="A238" t="s">
        <v>955</v>
      </c>
      <c r="B238" t="s">
        <v>995</v>
      </c>
      <c r="C238" s="97" t="s">
        <v>996</v>
      </c>
      <c r="D238" s="14" t="s">
        <v>604</v>
      </c>
      <c r="E238" s="1">
        <v>420</v>
      </c>
      <c r="F238" s="7">
        <v>840</v>
      </c>
      <c r="H238" s="7"/>
      <c r="J238" s="7"/>
      <c r="L238" s="7"/>
      <c r="N238" s="7"/>
      <c r="P238" s="7"/>
      <c r="R238" s="13"/>
      <c r="T238" s="7"/>
      <c r="V238" s="7"/>
      <c r="X238" s="7"/>
    </row>
    <row r="239" spans="1:24" ht="12.75">
      <c r="A239" t="s">
        <v>955</v>
      </c>
      <c r="B239" t="s">
        <v>997</v>
      </c>
      <c r="C239" s="97" t="s">
        <v>998</v>
      </c>
      <c r="D239" s="14" t="s">
        <v>604</v>
      </c>
      <c r="E239" s="1">
        <v>420</v>
      </c>
      <c r="F239" s="7">
        <v>840</v>
      </c>
      <c r="H239" s="7"/>
      <c r="J239" s="7"/>
      <c r="L239" s="7"/>
      <c r="N239" s="7"/>
      <c r="P239" s="7"/>
      <c r="R239" s="13"/>
      <c r="T239" s="7"/>
      <c r="V239" s="7"/>
      <c r="X239" s="7"/>
    </row>
    <row r="240" spans="1:24" ht="12.75">
      <c r="A240" t="s">
        <v>955</v>
      </c>
      <c r="B240" t="s">
        <v>999</v>
      </c>
      <c r="C240" s="97" t="s">
        <v>1000</v>
      </c>
      <c r="D240" s="14" t="s">
        <v>604</v>
      </c>
      <c r="E240" s="1">
        <v>420</v>
      </c>
      <c r="F240" s="7">
        <v>840</v>
      </c>
      <c r="H240" s="7"/>
      <c r="J240" s="7"/>
      <c r="L240" s="7"/>
      <c r="N240" s="7"/>
      <c r="P240" s="7"/>
      <c r="R240" s="13"/>
      <c r="T240" s="7"/>
      <c r="V240" s="7"/>
      <c r="X240" s="7"/>
    </row>
    <row r="241" spans="1:24" ht="9" customHeight="1">
      <c r="A241" t="s">
        <v>955</v>
      </c>
      <c r="B241" t="s">
        <v>1001</v>
      </c>
      <c r="C241" s="97" t="s">
        <v>1002</v>
      </c>
      <c r="D241" s="14" t="s">
        <v>604</v>
      </c>
      <c r="E241" s="1">
        <v>420</v>
      </c>
      <c r="F241" s="7">
        <v>840</v>
      </c>
      <c r="H241" s="7"/>
      <c r="J241" s="7"/>
      <c r="L241" s="7"/>
      <c r="N241" s="7"/>
      <c r="P241" s="7"/>
      <c r="R241" s="13"/>
      <c r="T241" s="7"/>
      <c r="V241" s="7"/>
      <c r="X241" s="7"/>
    </row>
    <row r="242" spans="1:24" ht="12.75">
      <c r="A242" t="s">
        <v>955</v>
      </c>
      <c r="B242" t="s">
        <v>1003</v>
      </c>
      <c r="C242" s="97" t="s">
        <v>1004</v>
      </c>
      <c r="D242" s="14" t="s">
        <v>604</v>
      </c>
      <c r="E242" s="1">
        <v>420</v>
      </c>
      <c r="F242" s="7">
        <v>840</v>
      </c>
      <c r="H242" s="7"/>
      <c r="J242" s="7"/>
      <c r="L242" s="7"/>
      <c r="N242" s="7"/>
      <c r="P242" s="7"/>
      <c r="R242" s="13"/>
      <c r="T242" s="7"/>
      <c r="V242" s="7"/>
      <c r="X242" s="7"/>
    </row>
    <row r="243" spans="1:24" ht="12.75">
      <c r="A243" t="s">
        <v>955</v>
      </c>
      <c r="B243" t="s">
        <v>1005</v>
      </c>
      <c r="C243" s="97" t="s">
        <v>1006</v>
      </c>
      <c r="D243" s="14" t="s">
        <v>604</v>
      </c>
      <c r="E243" s="1">
        <v>420</v>
      </c>
      <c r="F243" s="7">
        <v>840</v>
      </c>
      <c r="H243" s="7"/>
      <c r="J243" s="7"/>
      <c r="L243" s="7"/>
      <c r="N243" s="7"/>
      <c r="P243" s="7"/>
      <c r="R243" s="13"/>
      <c r="T243" s="7"/>
      <c r="V243" s="7"/>
      <c r="X243" s="7"/>
    </row>
    <row r="244" spans="1:24" ht="12.75">
      <c r="A244" t="s">
        <v>955</v>
      </c>
      <c r="B244" t="s">
        <v>1007</v>
      </c>
      <c r="C244" s="97" t="s">
        <v>1008</v>
      </c>
      <c r="D244" s="14" t="s">
        <v>604</v>
      </c>
      <c r="E244" s="1">
        <v>420</v>
      </c>
      <c r="F244" s="7">
        <v>840</v>
      </c>
      <c r="H244" s="7"/>
      <c r="J244" s="7"/>
      <c r="L244" s="7"/>
      <c r="N244" s="7"/>
      <c r="P244" s="7"/>
      <c r="R244" s="13"/>
      <c r="T244" s="7"/>
      <c r="V244" s="7"/>
      <c r="X244" s="7"/>
    </row>
    <row r="245" spans="1:24" ht="12.75">
      <c r="A245" t="s">
        <v>955</v>
      </c>
      <c r="B245" t="s">
        <v>1009</v>
      </c>
      <c r="C245" s="6"/>
      <c r="D245" s="14" t="s">
        <v>604</v>
      </c>
      <c r="E245" s="1">
        <v>420</v>
      </c>
      <c r="F245" s="7">
        <v>840</v>
      </c>
      <c r="H245" s="7"/>
      <c r="J245" s="7"/>
      <c r="L245" s="7"/>
      <c r="N245" s="7"/>
      <c r="P245" s="7"/>
      <c r="R245" s="13"/>
      <c r="T245" s="7"/>
      <c r="V245" s="7"/>
      <c r="X245" s="7"/>
    </row>
    <row r="246" spans="1:24" ht="12.75">
      <c r="A246" t="s">
        <v>955</v>
      </c>
      <c r="B246" t="s">
        <v>1010</v>
      </c>
      <c r="C246" s="97" t="s">
        <v>1011</v>
      </c>
      <c r="D246" s="14" t="s">
        <v>604</v>
      </c>
      <c r="E246" s="1">
        <v>420</v>
      </c>
      <c r="F246" s="7">
        <v>840</v>
      </c>
      <c r="H246" s="7"/>
      <c r="J246" s="7"/>
      <c r="L246" s="7"/>
      <c r="N246" s="7"/>
      <c r="P246" s="7"/>
      <c r="R246" s="13"/>
      <c r="T246" s="7"/>
      <c r="V246" s="7"/>
      <c r="X246" s="7"/>
    </row>
    <row r="247" spans="1:24" ht="12.75">
      <c r="A247" t="s">
        <v>955</v>
      </c>
      <c r="B247" t="s">
        <v>1012</v>
      </c>
      <c r="C247" s="97" t="s">
        <v>1013</v>
      </c>
      <c r="D247" s="14" t="s">
        <v>604</v>
      </c>
      <c r="E247" s="1">
        <v>420</v>
      </c>
      <c r="F247" s="7">
        <v>840</v>
      </c>
      <c r="H247" s="7"/>
      <c r="J247" s="7"/>
      <c r="L247" s="7"/>
      <c r="N247" s="7"/>
      <c r="P247" s="7"/>
      <c r="R247" s="13"/>
      <c r="T247" s="7"/>
      <c r="V247" s="7"/>
      <c r="X247" s="7"/>
    </row>
    <row r="248" spans="1:24" ht="12.75">
      <c r="A248" t="s">
        <v>955</v>
      </c>
      <c r="B248" t="s">
        <v>1014</v>
      </c>
      <c r="C248" s="97" t="s">
        <v>1015</v>
      </c>
      <c r="D248" s="14" t="s">
        <v>604</v>
      </c>
      <c r="E248" s="1">
        <v>420</v>
      </c>
      <c r="F248" s="7">
        <v>840</v>
      </c>
      <c r="H248" s="7"/>
      <c r="J248" s="7"/>
      <c r="L248" s="7"/>
      <c r="N248" s="7"/>
      <c r="P248" s="7"/>
      <c r="R248" s="13"/>
      <c r="T248" s="7"/>
      <c r="V248" s="7"/>
      <c r="X248" s="7"/>
    </row>
    <row r="249" spans="1:24" ht="12.75">
      <c r="A249" t="s">
        <v>955</v>
      </c>
      <c r="B249" t="s">
        <v>1016</v>
      </c>
      <c r="C249" s="97" t="s">
        <v>1017</v>
      </c>
      <c r="D249" s="14" t="s">
        <v>604</v>
      </c>
      <c r="E249" s="1">
        <v>420</v>
      </c>
      <c r="F249" s="7">
        <v>840</v>
      </c>
      <c r="H249" s="7"/>
      <c r="J249" s="7"/>
      <c r="L249" s="7"/>
      <c r="N249" s="7"/>
      <c r="P249" s="7"/>
      <c r="R249" s="13"/>
      <c r="T249" s="7"/>
      <c r="V249" s="7"/>
      <c r="X249" s="7"/>
    </row>
    <row r="250" spans="1:24" ht="12.75">
      <c r="A250" t="s">
        <v>955</v>
      </c>
      <c r="B250" t="s">
        <v>1018</v>
      </c>
      <c r="C250" s="97" t="s">
        <v>1019</v>
      </c>
      <c r="D250" s="14" t="s">
        <v>604</v>
      </c>
      <c r="E250" s="1">
        <v>420</v>
      </c>
      <c r="F250" s="7">
        <v>840</v>
      </c>
      <c r="H250" s="7"/>
      <c r="J250" s="7"/>
      <c r="L250" s="7"/>
      <c r="N250" s="7"/>
      <c r="P250" s="7"/>
      <c r="R250" s="13"/>
      <c r="T250" s="7"/>
      <c r="V250" s="7"/>
      <c r="X250" s="7"/>
    </row>
    <row r="251" spans="1:24" ht="12.75">
      <c r="A251" t="s">
        <v>955</v>
      </c>
      <c r="B251" t="s">
        <v>1020</v>
      </c>
      <c r="C251" s="97" t="s">
        <v>1021</v>
      </c>
      <c r="D251" s="14" t="s">
        <v>604</v>
      </c>
      <c r="E251" s="1">
        <v>420</v>
      </c>
      <c r="F251" s="7">
        <v>840</v>
      </c>
      <c r="H251" s="7"/>
      <c r="J251" s="7"/>
      <c r="L251" s="7"/>
      <c r="N251" s="7"/>
      <c r="P251" s="7"/>
      <c r="R251" s="13"/>
      <c r="T251" s="7"/>
      <c r="V251" s="7"/>
      <c r="X251" s="7"/>
    </row>
    <row r="252" spans="1:24" ht="12.75">
      <c r="A252" t="s">
        <v>955</v>
      </c>
      <c r="B252" t="s">
        <v>1022</v>
      </c>
      <c r="C252" s="97" t="s">
        <v>1023</v>
      </c>
      <c r="D252" s="14" t="s">
        <v>604</v>
      </c>
      <c r="E252" s="1">
        <v>420</v>
      </c>
      <c r="F252" s="7">
        <v>840</v>
      </c>
      <c r="H252" s="7"/>
      <c r="J252" s="7"/>
      <c r="L252" s="7"/>
      <c r="N252" s="7"/>
      <c r="P252" s="7"/>
      <c r="R252" s="13"/>
      <c r="T252" s="7"/>
      <c r="V252" s="7"/>
      <c r="X252" s="7"/>
    </row>
    <row r="253" spans="1:24" ht="12.75">
      <c r="A253" t="s">
        <v>955</v>
      </c>
      <c r="B253" t="s">
        <v>1024</v>
      </c>
      <c r="C253" s="97" t="s">
        <v>1025</v>
      </c>
      <c r="D253" s="14" t="s">
        <v>604</v>
      </c>
      <c r="E253" s="1">
        <v>420</v>
      </c>
      <c r="F253" s="7">
        <v>840</v>
      </c>
      <c r="H253" s="7"/>
      <c r="J253" s="7"/>
      <c r="L253" s="7"/>
      <c r="N253" s="7"/>
      <c r="P253" s="7"/>
      <c r="R253" s="13"/>
      <c r="T253" s="7"/>
      <c r="V253" s="7"/>
      <c r="X253" s="7"/>
    </row>
    <row r="254" spans="1:24" ht="12.75">
      <c r="A254" t="s">
        <v>955</v>
      </c>
      <c r="B254" t="s">
        <v>1026</v>
      </c>
      <c r="C254" s="97" t="s">
        <v>1027</v>
      </c>
      <c r="D254" s="14" t="s">
        <v>604</v>
      </c>
      <c r="E254" s="1">
        <v>420</v>
      </c>
      <c r="F254" s="7">
        <v>840</v>
      </c>
      <c r="H254" s="7"/>
      <c r="J254" s="7"/>
      <c r="L254" s="7"/>
      <c r="N254" s="7"/>
      <c r="P254" s="7"/>
      <c r="R254" s="13"/>
      <c r="T254" s="7"/>
      <c r="V254" s="7"/>
      <c r="X254" s="7"/>
    </row>
    <row r="255" spans="1:24" ht="12.75">
      <c r="A255" t="s">
        <v>955</v>
      </c>
      <c r="B255" t="s">
        <v>1028</v>
      </c>
      <c r="C255" s="97" t="s">
        <v>1029</v>
      </c>
      <c r="D255" s="14" t="s">
        <v>604</v>
      </c>
      <c r="E255" s="1">
        <v>420</v>
      </c>
      <c r="F255" s="7">
        <v>840</v>
      </c>
      <c r="H255" s="7"/>
      <c r="J255" s="7"/>
      <c r="L255" s="7"/>
      <c r="N255" s="7"/>
      <c r="P255" s="7"/>
      <c r="R255" s="13"/>
      <c r="T255" s="7"/>
      <c r="V255" s="7"/>
      <c r="X255" s="7"/>
    </row>
    <row r="256" spans="1:24" ht="12.75">
      <c r="A256" t="s">
        <v>955</v>
      </c>
      <c r="B256" t="s">
        <v>1030</v>
      </c>
      <c r="C256" s="97" t="s">
        <v>1031</v>
      </c>
      <c r="D256" s="14" t="s">
        <v>604</v>
      </c>
      <c r="E256" s="1">
        <v>420</v>
      </c>
      <c r="F256" s="7">
        <v>840</v>
      </c>
      <c r="H256" s="7"/>
      <c r="J256" s="7"/>
      <c r="L256" s="7"/>
      <c r="N256" s="7"/>
      <c r="P256" s="7"/>
      <c r="R256" s="13"/>
      <c r="T256" s="7"/>
      <c r="V256" s="7"/>
      <c r="X256" s="7"/>
    </row>
    <row r="257" spans="1:24" ht="12.75">
      <c r="A257" t="s">
        <v>955</v>
      </c>
      <c r="B257" t="s">
        <v>1032</v>
      </c>
      <c r="C257" s="97" t="s">
        <v>1033</v>
      </c>
      <c r="D257" s="14" t="s">
        <v>604</v>
      </c>
      <c r="E257" s="1">
        <v>420</v>
      </c>
      <c r="F257" s="7">
        <v>840</v>
      </c>
      <c r="H257" s="7"/>
      <c r="J257" s="7"/>
      <c r="L257" s="7"/>
      <c r="N257" s="7"/>
      <c r="P257" s="7"/>
      <c r="R257" s="13"/>
      <c r="T257" s="7"/>
      <c r="V257" s="7"/>
      <c r="X257" s="7"/>
    </row>
    <row r="258" spans="1:24" ht="12.75">
      <c r="A258" t="s">
        <v>955</v>
      </c>
      <c r="B258" t="s">
        <v>1034</v>
      </c>
      <c r="C258" s="97" t="s">
        <v>1035</v>
      </c>
      <c r="D258" s="14" t="s">
        <v>604</v>
      </c>
      <c r="E258" s="1">
        <v>420</v>
      </c>
      <c r="F258" s="7">
        <v>840</v>
      </c>
      <c r="H258" s="7"/>
      <c r="J258" s="7"/>
      <c r="L258" s="7"/>
      <c r="N258" s="7"/>
      <c r="P258" s="7"/>
      <c r="R258" s="13"/>
      <c r="T258" s="7"/>
      <c r="V258" s="7"/>
      <c r="X258" s="7"/>
    </row>
    <row r="259" spans="1:24" ht="12.75">
      <c r="A259" t="s">
        <v>955</v>
      </c>
      <c r="B259" t="s">
        <v>1036</v>
      </c>
      <c r="C259" s="97" t="s">
        <v>1037</v>
      </c>
      <c r="D259" s="14" t="s">
        <v>604</v>
      </c>
      <c r="E259" s="1">
        <v>420</v>
      </c>
      <c r="F259" s="7">
        <v>840</v>
      </c>
      <c r="H259" s="7"/>
      <c r="J259" s="7"/>
      <c r="L259" s="7"/>
      <c r="N259" s="7"/>
      <c r="P259" s="7"/>
      <c r="R259" s="13"/>
      <c r="T259" s="7"/>
      <c r="V259" s="7"/>
      <c r="X259" s="7"/>
    </row>
    <row r="260" spans="1:24" ht="12.75">
      <c r="A260" t="s">
        <v>955</v>
      </c>
      <c r="B260" t="s">
        <v>1038</v>
      </c>
      <c r="C260" s="97" t="s">
        <v>1039</v>
      </c>
      <c r="D260" s="14" t="s">
        <v>604</v>
      </c>
      <c r="E260" s="1">
        <v>420</v>
      </c>
      <c r="F260" s="7">
        <v>840</v>
      </c>
      <c r="H260" s="7"/>
      <c r="J260" s="7"/>
      <c r="L260" s="7"/>
      <c r="N260" s="7"/>
      <c r="P260" s="7"/>
      <c r="R260" s="13"/>
      <c r="T260" s="7"/>
      <c r="V260" s="7"/>
      <c r="X260" s="7"/>
    </row>
    <row r="261" spans="1:24" ht="12.75">
      <c r="A261" t="s">
        <v>955</v>
      </c>
      <c r="B261" t="s">
        <v>1040</v>
      </c>
      <c r="C261" s="97" t="s">
        <v>1041</v>
      </c>
      <c r="D261" s="14" t="s">
        <v>604</v>
      </c>
      <c r="E261" s="1">
        <v>420</v>
      </c>
      <c r="F261" s="7">
        <v>840</v>
      </c>
      <c r="H261" s="7"/>
      <c r="J261" s="7"/>
      <c r="L261" s="7"/>
      <c r="N261" s="7"/>
      <c r="P261" s="7"/>
      <c r="R261" s="13"/>
      <c r="T261" s="7"/>
      <c r="V261" s="7"/>
      <c r="X261" s="7"/>
    </row>
    <row r="262" spans="1:24" ht="12.75">
      <c r="A262" t="s">
        <v>955</v>
      </c>
      <c r="B262" t="s">
        <v>1042</v>
      </c>
      <c r="C262" s="97" t="s">
        <v>1043</v>
      </c>
      <c r="D262" s="14" t="s">
        <v>604</v>
      </c>
      <c r="E262" s="1">
        <v>420</v>
      </c>
      <c r="F262" s="7">
        <v>840</v>
      </c>
      <c r="H262" s="7"/>
      <c r="J262" s="7"/>
      <c r="L262" s="7"/>
      <c r="N262" s="7"/>
      <c r="P262" s="7"/>
      <c r="R262" s="13"/>
      <c r="T262" s="7"/>
      <c r="V262" s="7"/>
      <c r="X262" s="7"/>
    </row>
    <row r="263" spans="1:24" ht="12.75">
      <c r="A263" t="s">
        <v>955</v>
      </c>
      <c r="B263" t="s">
        <v>1044</v>
      </c>
      <c r="C263" s="97" t="s">
        <v>1045</v>
      </c>
      <c r="D263" s="14" t="s">
        <v>604</v>
      </c>
      <c r="E263" s="1">
        <v>420</v>
      </c>
      <c r="F263" s="7">
        <v>840</v>
      </c>
      <c r="H263" s="7"/>
      <c r="J263" s="7"/>
      <c r="L263" s="7"/>
      <c r="N263" s="7"/>
      <c r="P263" s="7"/>
      <c r="R263" s="13"/>
      <c r="T263" s="7"/>
      <c r="V263" s="7"/>
      <c r="X263" s="7"/>
    </row>
    <row r="264" spans="1:24" ht="12.75">
      <c r="A264" t="s">
        <v>955</v>
      </c>
      <c r="B264" t="s">
        <v>1046</v>
      </c>
      <c r="C264" s="97" t="s">
        <v>1047</v>
      </c>
      <c r="D264" s="14" t="s">
        <v>604</v>
      </c>
      <c r="E264" s="1">
        <v>420</v>
      </c>
      <c r="F264" s="7">
        <v>840</v>
      </c>
      <c r="H264" s="7"/>
      <c r="J264" s="7"/>
      <c r="L264" s="7"/>
      <c r="N264" s="7"/>
      <c r="P264" s="7"/>
      <c r="R264" s="13"/>
      <c r="T264" s="7"/>
      <c r="V264" s="7"/>
      <c r="X264" s="7"/>
    </row>
    <row r="265" spans="1:24" ht="12.75">
      <c r="A265" t="s">
        <v>955</v>
      </c>
      <c r="B265" t="s">
        <v>1048</v>
      </c>
      <c r="C265" s="97" t="s">
        <v>1049</v>
      </c>
      <c r="D265" s="14" t="s">
        <v>604</v>
      </c>
      <c r="E265" s="1">
        <v>420</v>
      </c>
      <c r="F265" s="7">
        <v>840</v>
      </c>
      <c r="H265" s="7"/>
      <c r="J265" s="7"/>
      <c r="L265" s="7"/>
      <c r="N265" s="7"/>
      <c r="P265" s="7"/>
      <c r="R265" s="13"/>
      <c r="T265" s="7"/>
      <c r="V265" s="7"/>
      <c r="X265" s="7"/>
    </row>
    <row r="266" spans="1:24" ht="12.75">
      <c r="A266" t="s">
        <v>955</v>
      </c>
      <c r="B266" t="s">
        <v>1050</v>
      </c>
      <c r="C266" s="97" t="s">
        <v>1051</v>
      </c>
      <c r="D266" s="14" t="s">
        <v>604</v>
      </c>
      <c r="E266" s="1">
        <v>420</v>
      </c>
      <c r="F266" s="7">
        <v>840</v>
      </c>
      <c r="H266" s="7"/>
      <c r="J266" s="7"/>
      <c r="L266" s="7"/>
      <c r="N266" s="7"/>
      <c r="P266" s="7"/>
      <c r="R266" s="13"/>
      <c r="T266" s="7"/>
      <c r="V266" s="7"/>
      <c r="X266" s="7"/>
    </row>
    <row r="267" spans="1:24" ht="12.75">
      <c r="A267" t="s">
        <v>955</v>
      </c>
      <c r="B267" t="s">
        <v>1052</v>
      </c>
      <c r="C267" s="97" t="s">
        <v>1053</v>
      </c>
      <c r="D267" s="14" t="s">
        <v>604</v>
      </c>
      <c r="E267" s="1">
        <v>420</v>
      </c>
      <c r="F267" s="7">
        <v>840</v>
      </c>
      <c r="H267" s="7"/>
      <c r="J267" s="7"/>
      <c r="L267" s="7"/>
      <c r="N267" s="7"/>
      <c r="P267" s="7"/>
      <c r="R267" s="13"/>
      <c r="T267" s="7"/>
      <c r="V267" s="7"/>
      <c r="X267" s="7"/>
    </row>
    <row r="268" spans="1:24" ht="12.75">
      <c r="A268" t="s">
        <v>955</v>
      </c>
      <c r="B268" t="s">
        <v>1054</v>
      </c>
      <c r="C268" s="97" t="s">
        <v>1055</v>
      </c>
      <c r="D268" s="14" t="s">
        <v>604</v>
      </c>
      <c r="E268" s="1">
        <v>420</v>
      </c>
      <c r="F268" s="7">
        <v>840</v>
      </c>
      <c r="H268" s="7"/>
      <c r="J268" s="7"/>
      <c r="L268" s="7"/>
      <c r="N268" s="7"/>
      <c r="P268" s="7"/>
      <c r="R268" s="13"/>
      <c r="T268" s="7"/>
      <c r="V268" s="7"/>
      <c r="X268" s="7"/>
    </row>
    <row r="269" spans="1:24" ht="12.75">
      <c r="A269" t="s">
        <v>955</v>
      </c>
      <c r="B269" t="s">
        <v>1056</v>
      </c>
      <c r="C269" s="97" t="s">
        <v>1057</v>
      </c>
      <c r="D269" s="14" t="s">
        <v>604</v>
      </c>
      <c r="E269" s="1">
        <v>420</v>
      </c>
      <c r="F269" s="7">
        <v>840</v>
      </c>
      <c r="H269" s="7"/>
      <c r="J269" s="7"/>
      <c r="L269" s="7"/>
      <c r="N269" s="7"/>
      <c r="P269" s="7"/>
      <c r="R269" s="13"/>
      <c r="T269" s="7"/>
      <c r="V269" s="7"/>
      <c r="X269" s="7"/>
    </row>
    <row r="270" spans="1:24" ht="12.75">
      <c r="A270" t="s">
        <v>955</v>
      </c>
      <c r="B270" t="s">
        <v>1058</v>
      </c>
      <c r="C270" s="97" t="s">
        <v>1059</v>
      </c>
      <c r="D270" s="14" t="s">
        <v>604</v>
      </c>
      <c r="E270" s="1">
        <v>420</v>
      </c>
      <c r="F270" s="7">
        <v>840</v>
      </c>
      <c r="H270" s="7"/>
      <c r="J270" s="7"/>
      <c r="L270" s="7"/>
      <c r="N270" s="7"/>
      <c r="P270" s="7"/>
      <c r="R270" s="13"/>
      <c r="T270" s="7"/>
      <c r="V270" s="7"/>
      <c r="X270" s="7"/>
    </row>
    <row r="271" spans="1:24" ht="12.75">
      <c r="A271" t="s">
        <v>955</v>
      </c>
      <c r="B271" t="s">
        <v>1060</v>
      </c>
      <c r="C271" s="97" t="s">
        <v>1061</v>
      </c>
      <c r="D271" s="14" t="s">
        <v>604</v>
      </c>
      <c r="E271" s="1">
        <v>420</v>
      </c>
      <c r="F271" s="7">
        <v>840</v>
      </c>
      <c r="H271" s="7"/>
      <c r="J271" s="7"/>
      <c r="L271" s="7"/>
      <c r="N271" s="7"/>
      <c r="P271" s="7"/>
      <c r="R271" s="13"/>
      <c r="T271" s="7"/>
      <c r="V271" s="7"/>
      <c r="X271" s="7"/>
    </row>
    <row r="272" spans="1:24" ht="12.75">
      <c r="A272" t="s">
        <v>955</v>
      </c>
      <c r="B272" t="s">
        <v>1062</v>
      </c>
      <c r="C272" s="97" t="s">
        <v>1063</v>
      </c>
      <c r="D272" s="14" t="s">
        <v>604</v>
      </c>
      <c r="E272" s="1">
        <v>420</v>
      </c>
      <c r="F272" s="7">
        <v>840</v>
      </c>
      <c r="H272" s="7"/>
      <c r="J272" s="7"/>
      <c r="L272" s="7"/>
      <c r="N272" s="7"/>
      <c r="P272" s="7"/>
      <c r="R272" s="13"/>
      <c r="T272" s="7"/>
      <c r="V272" s="7"/>
      <c r="X272" s="7"/>
    </row>
    <row r="273" spans="1:24" ht="12.75">
      <c r="A273" t="s">
        <v>955</v>
      </c>
      <c r="B273" t="s">
        <v>1064</v>
      </c>
      <c r="C273" s="97" t="s">
        <v>1065</v>
      </c>
      <c r="D273" s="14" t="s">
        <v>604</v>
      </c>
      <c r="E273" s="1">
        <v>420</v>
      </c>
      <c r="F273" s="7">
        <v>840</v>
      </c>
      <c r="H273" s="7"/>
      <c r="J273" s="7"/>
      <c r="L273" s="7"/>
      <c r="N273" s="7"/>
      <c r="P273" s="7"/>
      <c r="R273" s="13"/>
      <c r="T273" s="7"/>
      <c r="V273" s="7"/>
      <c r="X273" s="7"/>
    </row>
    <row r="274" spans="1:24" ht="12.75">
      <c r="A274" t="s">
        <v>955</v>
      </c>
      <c r="B274" t="s">
        <v>1066</v>
      </c>
      <c r="C274" s="97" t="s">
        <v>1067</v>
      </c>
      <c r="D274" s="14" t="s">
        <v>604</v>
      </c>
      <c r="E274" s="1">
        <v>420</v>
      </c>
      <c r="F274" s="7">
        <v>840</v>
      </c>
      <c r="H274" s="7"/>
      <c r="J274" s="7"/>
      <c r="L274" s="7"/>
      <c r="N274" s="7"/>
      <c r="P274" s="7"/>
      <c r="R274" s="13"/>
      <c r="T274" s="7"/>
      <c r="V274" s="7"/>
      <c r="X274" s="7"/>
    </row>
    <row r="275" spans="1:24" ht="12.75">
      <c r="A275" t="s">
        <v>955</v>
      </c>
      <c r="B275" t="s">
        <v>1068</v>
      </c>
      <c r="C275" s="97" t="s">
        <v>1069</v>
      </c>
      <c r="D275" s="14" t="s">
        <v>604</v>
      </c>
      <c r="E275" s="1">
        <v>420</v>
      </c>
      <c r="F275" s="7">
        <v>840</v>
      </c>
      <c r="H275" s="7"/>
      <c r="J275" s="7"/>
      <c r="L275" s="7"/>
      <c r="N275" s="7"/>
      <c r="P275" s="7"/>
      <c r="R275" s="13"/>
      <c r="T275" s="7"/>
      <c r="V275" s="7"/>
      <c r="X275" s="7"/>
    </row>
    <row r="276" spans="1:24" ht="12.75">
      <c r="A276" t="s">
        <v>955</v>
      </c>
      <c r="B276" t="s">
        <v>1070</v>
      </c>
      <c r="C276" s="97" t="s">
        <v>1071</v>
      </c>
      <c r="D276" s="14" t="s">
        <v>604</v>
      </c>
      <c r="E276" s="1">
        <v>420</v>
      </c>
      <c r="F276" s="7">
        <v>840</v>
      </c>
      <c r="H276" s="7"/>
      <c r="J276" s="7"/>
      <c r="L276" s="7"/>
      <c r="N276" s="7"/>
      <c r="P276" s="7"/>
      <c r="R276" s="13"/>
      <c r="T276" s="7"/>
      <c r="V276" s="7"/>
      <c r="X276" s="7"/>
    </row>
    <row r="277" spans="1:24" ht="12.75">
      <c r="A277" t="s">
        <v>955</v>
      </c>
      <c r="B277" t="s">
        <v>1072</v>
      </c>
      <c r="C277" s="97" t="s">
        <v>1073</v>
      </c>
      <c r="D277" s="14" t="s">
        <v>604</v>
      </c>
      <c r="E277" s="1">
        <v>420</v>
      </c>
      <c r="F277" s="7">
        <v>840</v>
      </c>
      <c r="H277" s="7"/>
      <c r="J277" s="7"/>
      <c r="L277" s="7"/>
      <c r="N277" s="7"/>
      <c r="P277" s="7"/>
      <c r="R277" s="13"/>
      <c r="T277" s="7"/>
      <c r="V277" s="7"/>
      <c r="X277" s="7"/>
    </row>
    <row r="278" spans="1:24" ht="12.75">
      <c r="A278" t="s">
        <v>955</v>
      </c>
      <c r="B278" t="s">
        <v>1074</v>
      </c>
      <c r="C278" s="97" t="s">
        <v>1075</v>
      </c>
      <c r="D278" s="14" t="s">
        <v>604</v>
      </c>
      <c r="E278" s="1">
        <v>420</v>
      </c>
      <c r="F278" s="7">
        <v>840</v>
      </c>
      <c r="H278" s="7"/>
      <c r="J278" s="7"/>
      <c r="L278" s="7"/>
      <c r="N278" s="7"/>
      <c r="P278" s="7"/>
      <c r="R278" s="13"/>
      <c r="T278" s="7"/>
      <c r="V278" s="7"/>
      <c r="X278" s="7"/>
    </row>
    <row r="279" spans="1:24" ht="12.75">
      <c r="A279" t="s">
        <v>955</v>
      </c>
      <c r="B279" t="s">
        <v>1076</v>
      </c>
      <c r="C279" s="97" t="s">
        <v>1077</v>
      </c>
      <c r="D279" s="14" t="s">
        <v>604</v>
      </c>
      <c r="E279" s="1">
        <v>420</v>
      </c>
      <c r="F279" s="7">
        <v>840</v>
      </c>
      <c r="H279" s="7"/>
      <c r="J279" s="7"/>
      <c r="L279" s="7"/>
      <c r="N279" s="7"/>
      <c r="P279" s="7"/>
      <c r="R279" s="13"/>
      <c r="T279" s="7"/>
      <c r="V279" s="7"/>
      <c r="X279" s="7"/>
    </row>
    <row r="280" spans="1:24" ht="12.75">
      <c r="A280" t="s">
        <v>955</v>
      </c>
      <c r="B280" s="6" t="s">
        <v>1078</v>
      </c>
      <c r="C280" s="94" t="s">
        <v>957</v>
      </c>
      <c r="D280" s="95" t="s">
        <v>695</v>
      </c>
      <c r="F280" s="7"/>
      <c r="G280" s="1"/>
      <c r="H280" s="7" t="s">
        <v>703</v>
      </c>
      <c r="I280" s="1">
        <v>3936</v>
      </c>
      <c r="J280" s="7">
        <v>8556</v>
      </c>
      <c r="L280" s="7"/>
      <c r="N280" s="7"/>
      <c r="P280" s="7"/>
      <c r="R280" s="13"/>
      <c r="T280" s="7"/>
      <c r="V280" s="7"/>
      <c r="X280" s="7"/>
    </row>
    <row r="281" spans="1:24" ht="12.75">
      <c r="A281" t="s">
        <v>955</v>
      </c>
      <c r="B281" s="6" t="s">
        <v>1079</v>
      </c>
      <c r="C281" s="94" t="s">
        <v>1080</v>
      </c>
      <c r="D281" s="95" t="s">
        <v>695</v>
      </c>
      <c r="E281" s="1"/>
      <c r="F281" s="7"/>
      <c r="H281" s="7"/>
      <c r="J281" s="7"/>
      <c r="K281" s="1">
        <v>6776</v>
      </c>
      <c r="L281" s="7">
        <v>14776</v>
      </c>
      <c r="M281" s="1">
        <v>5736</v>
      </c>
      <c r="N281" s="7">
        <v>10436</v>
      </c>
      <c r="P281" s="7"/>
      <c r="R281" s="13"/>
      <c r="T281" s="13"/>
      <c r="V281" s="7"/>
      <c r="X281" s="7"/>
    </row>
    <row r="282" spans="1:24" ht="9" customHeight="1">
      <c r="A282" t="s">
        <v>1081</v>
      </c>
      <c r="B282" s="6" t="s">
        <v>1082</v>
      </c>
      <c r="C282" s="94" t="s">
        <v>1083</v>
      </c>
      <c r="D282" s="95" t="s">
        <v>521</v>
      </c>
      <c r="E282" s="1">
        <v>3794</v>
      </c>
      <c r="F282" s="7">
        <v>9738</v>
      </c>
      <c r="G282" s="1">
        <v>5520</v>
      </c>
      <c r="H282" s="7">
        <v>9000</v>
      </c>
      <c r="J282" s="7"/>
      <c r="L282" s="7"/>
      <c r="N282" s="7"/>
      <c r="P282" s="7"/>
      <c r="R282" s="7"/>
      <c r="T282" s="7"/>
      <c r="V282" s="7"/>
      <c r="X282" s="7"/>
    </row>
    <row r="283" spans="1:24" ht="12.75">
      <c r="A283" t="s">
        <v>1081</v>
      </c>
      <c r="B283" s="6" t="s">
        <v>1084</v>
      </c>
      <c r="C283" s="94" t="s">
        <v>1085</v>
      </c>
      <c r="D283" s="95" t="s">
        <v>526</v>
      </c>
      <c r="E283" s="1">
        <v>3852</v>
      </c>
      <c r="F283" s="7">
        <v>8680</v>
      </c>
      <c r="G283" s="1">
        <v>5736</v>
      </c>
      <c r="H283" s="7">
        <v>9816</v>
      </c>
      <c r="J283" s="7"/>
      <c r="L283" s="7"/>
      <c r="N283" s="7"/>
      <c r="P283" s="7"/>
      <c r="R283" s="7"/>
      <c r="T283" s="7"/>
      <c r="V283" s="7"/>
      <c r="X283" s="7"/>
    </row>
    <row r="284" spans="1:24" ht="12.75">
      <c r="A284" t="s">
        <v>1081</v>
      </c>
      <c r="B284" s="6" t="s">
        <v>1086</v>
      </c>
      <c r="C284" s="94" t="s">
        <v>1087</v>
      </c>
      <c r="D284" s="95" t="s">
        <v>538</v>
      </c>
      <c r="E284" s="1">
        <v>3019</v>
      </c>
      <c r="F284" s="7">
        <v>6161</v>
      </c>
      <c r="G284" s="1">
        <v>3456</v>
      </c>
      <c r="H284" s="7">
        <v>5856</v>
      </c>
      <c r="J284" s="7"/>
      <c r="L284" s="7"/>
      <c r="N284" s="7"/>
      <c r="P284" s="7"/>
      <c r="R284" s="7"/>
      <c r="T284" s="7"/>
      <c r="V284" s="7"/>
      <c r="X284" s="7"/>
    </row>
    <row r="285" spans="1:24" ht="12.75">
      <c r="A285" t="s">
        <v>1081</v>
      </c>
      <c r="B285" s="6" t="s">
        <v>1088</v>
      </c>
      <c r="C285" s="94" t="s">
        <v>1089</v>
      </c>
      <c r="D285" s="95" t="s">
        <v>538</v>
      </c>
      <c r="E285" s="1">
        <v>3072</v>
      </c>
      <c r="F285" s="7">
        <v>6548</v>
      </c>
      <c r="G285" s="1">
        <v>3744</v>
      </c>
      <c r="H285" s="7">
        <v>4128</v>
      </c>
      <c r="J285" s="7"/>
      <c r="L285" s="7"/>
      <c r="N285" s="7"/>
      <c r="P285" s="7"/>
      <c r="R285" s="7"/>
      <c r="T285" s="7"/>
      <c r="V285" s="7"/>
      <c r="X285" s="7"/>
    </row>
    <row r="286" spans="1:24" ht="12.75">
      <c r="A286" t="s">
        <v>1081</v>
      </c>
      <c r="B286" s="6" t="s">
        <v>1090</v>
      </c>
      <c r="C286" s="94" t="s">
        <v>1091</v>
      </c>
      <c r="D286" s="95" t="s">
        <v>538</v>
      </c>
      <c r="E286" s="1">
        <v>2831</v>
      </c>
      <c r="F286" s="7">
        <v>6461</v>
      </c>
      <c r="G286" s="1">
        <v>3240</v>
      </c>
      <c r="H286" s="7">
        <v>5160</v>
      </c>
      <c r="J286" s="7"/>
      <c r="L286" s="7"/>
      <c r="N286" s="7"/>
      <c r="P286" s="7"/>
      <c r="R286" s="7"/>
      <c r="T286" s="7"/>
      <c r="V286" s="7"/>
      <c r="X286" s="7"/>
    </row>
    <row r="287" spans="1:24" ht="12.75">
      <c r="A287" t="s">
        <v>1081</v>
      </c>
      <c r="B287" s="6" t="s">
        <v>1092</v>
      </c>
      <c r="C287" s="94" t="s">
        <v>1093</v>
      </c>
      <c r="D287" s="95" t="s">
        <v>538</v>
      </c>
      <c r="E287" s="1">
        <v>3400</v>
      </c>
      <c r="F287" s="7">
        <v>6554</v>
      </c>
      <c r="G287" s="1">
        <v>3096</v>
      </c>
      <c r="H287" s="7">
        <v>4200</v>
      </c>
      <c r="J287" s="7"/>
      <c r="L287" s="7"/>
      <c r="N287" s="7"/>
      <c r="P287" s="7"/>
      <c r="R287" s="7"/>
      <c r="T287" s="7"/>
      <c r="V287" s="7"/>
      <c r="X287" s="7"/>
    </row>
    <row r="288" spans="1:24" ht="12.75">
      <c r="A288" t="s">
        <v>1081</v>
      </c>
      <c r="B288" s="6" t="s">
        <v>1094</v>
      </c>
      <c r="C288" s="94" t="s">
        <v>1095</v>
      </c>
      <c r="D288" s="95" t="s">
        <v>538</v>
      </c>
      <c r="E288" s="1">
        <v>3580</v>
      </c>
      <c r="F288" s="7">
        <v>6982</v>
      </c>
      <c r="G288" s="1">
        <v>4032</v>
      </c>
      <c r="H288" s="7">
        <v>5976</v>
      </c>
      <c r="J288" s="7"/>
      <c r="L288" s="7"/>
      <c r="N288" s="7"/>
      <c r="P288" s="7"/>
      <c r="R288" s="7"/>
      <c r="T288" s="7"/>
      <c r="V288" s="7"/>
      <c r="X288" s="7"/>
    </row>
    <row r="289" spans="1:24" ht="12.75">
      <c r="A289" t="s">
        <v>1081</v>
      </c>
      <c r="B289" s="6" t="s">
        <v>1096</v>
      </c>
      <c r="C289" s="94" t="s">
        <v>1097</v>
      </c>
      <c r="D289" s="95" t="s">
        <v>538</v>
      </c>
      <c r="E289" s="1">
        <v>3260</v>
      </c>
      <c r="F289" s="7">
        <v>6660</v>
      </c>
      <c r="G289" s="1">
        <v>4248</v>
      </c>
      <c r="H289" s="7">
        <v>5544</v>
      </c>
      <c r="I289" s="1">
        <v>6600</v>
      </c>
      <c r="J289" s="7">
        <v>10920</v>
      </c>
      <c r="L289" s="7"/>
      <c r="N289" s="7"/>
      <c r="P289" s="7"/>
      <c r="R289" s="7"/>
      <c r="T289" s="7"/>
      <c r="V289" s="7"/>
      <c r="X289" s="7"/>
    </row>
    <row r="290" spans="1:24" ht="12.75">
      <c r="A290" t="s">
        <v>1081</v>
      </c>
      <c r="B290" s="6" t="s">
        <v>1098</v>
      </c>
      <c r="C290" s="94" t="s">
        <v>1099</v>
      </c>
      <c r="D290" s="95" t="s">
        <v>547</v>
      </c>
      <c r="E290" s="1">
        <v>2749</v>
      </c>
      <c r="F290" s="7">
        <v>5963</v>
      </c>
      <c r="G290" s="1">
        <v>2952</v>
      </c>
      <c r="H290" s="7">
        <v>4200</v>
      </c>
      <c r="J290" s="7"/>
      <c r="L290" s="7"/>
      <c r="N290" s="7"/>
      <c r="P290" s="7"/>
      <c r="R290" s="7"/>
      <c r="T290" s="7"/>
      <c r="V290" s="7"/>
      <c r="X290" s="7"/>
    </row>
    <row r="291" spans="1:24" ht="12.75">
      <c r="A291" t="s">
        <v>1081</v>
      </c>
      <c r="B291" s="6" t="s">
        <v>1100</v>
      </c>
      <c r="C291" s="94" t="s">
        <v>1101</v>
      </c>
      <c r="D291" s="95" t="s">
        <v>547</v>
      </c>
      <c r="E291" s="1">
        <v>2855</v>
      </c>
      <c r="F291" s="7">
        <v>7536</v>
      </c>
      <c r="G291" s="1">
        <v>3432</v>
      </c>
      <c r="H291" s="7">
        <v>6072</v>
      </c>
      <c r="J291" s="7"/>
      <c r="L291" s="7"/>
      <c r="N291" s="7"/>
      <c r="P291" s="7"/>
      <c r="R291" s="7"/>
      <c r="T291" s="7"/>
      <c r="V291" s="7"/>
      <c r="X291" s="7"/>
    </row>
    <row r="292" spans="1:24" ht="12.75">
      <c r="A292" t="s">
        <v>1081</v>
      </c>
      <c r="B292" s="6" t="s">
        <v>1102</v>
      </c>
      <c r="C292" s="94" t="s">
        <v>1103</v>
      </c>
      <c r="D292" s="95" t="s">
        <v>556</v>
      </c>
      <c r="E292" s="1">
        <v>5435</v>
      </c>
      <c r="F292" s="7">
        <v>8735</v>
      </c>
      <c r="G292" s="1">
        <v>0</v>
      </c>
      <c r="H292" s="7">
        <v>0</v>
      </c>
      <c r="J292" s="7"/>
      <c r="L292" s="7"/>
      <c r="N292" s="7"/>
      <c r="P292" s="7"/>
      <c r="R292" s="7"/>
      <c r="T292" s="7"/>
      <c r="V292" s="7"/>
      <c r="X292" s="7"/>
    </row>
    <row r="293" spans="1:24" ht="9" customHeight="1">
      <c r="A293" t="s">
        <v>1081</v>
      </c>
      <c r="B293" s="6" t="s">
        <v>1104</v>
      </c>
      <c r="C293" s="94" t="s">
        <v>1105</v>
      </c>
      <c r="D293" s="95" t="s">
        <v>559</v>
      </c>
      <c r="E293" s="1">
        <v>2165</v>
      </c>
      <c r="F293" s="7">
        <v>3545</v>
      </c>
      <c r="H293" s="7"/>
      <c r="J293" s="7"/>
      <c r="L293" s="7"/>
      <c r="N293" s="7"/>
      <c r="P293" s="7"/>
      <c r="R293" s="7"/>
      <c r="T293" s="7"/>
      <c r="V293" s="7"/>
      <c r="X293" s="7"/>
    </row>
    <row r="294" spans="1:24" ht="12.75">
      <c r="A294" t="s">
        <v>1081</v>
      </c>
      <c r="B294" s="6" t="s">
        <v>1106</v>
      </c>
      <c r="C294" s="94" t="s">
        <v>1107</v>
      </c>
      <c r="D294" s="95" t="s">
        <v>559</v>
      </c>
      <c r="E294" s="1">
        <v>1882</v>
      </c>
      <c r="F294" s="7">
        <v>6202</v>
      </c>
      <c r="H294" s="7"/>
      <c r="J294" s="7"/>
      <c r="L294" s="7"/>
      <c r="N294" s="7"/>
      <c r="P294" s="7"/>
      <c r="R294" s="7"/>
      <c r="T294" s="7"/>
      <c r="V294" s="7"/>
      <c r="X294" s="7"/>
    </row>
    <row r="295" spans="1:24" ht="12.75">
      <c r="A295" t="s">
        <v>1081</v>
      </c>
      <c r="B295" s="6" t="s">
        <v>1108</v>
      </c>
      <c r="C295" s="94" t="s">
        <v>1109</v>
      </c>
      <c r="D295" s="95" t="s">
        <v>559</v>
      </c>
      <c r="E295" s="1">
        <v>1560</v>
      </c>
      <c r="F295" s="7">
        <v>5250</v>
      </c>
      <c r="H295" s="7"/>
      <c r="J295" s="7"/>
      <c r="L295" s="7"/>
      <c r="N295" s="7"/>
      <c r="P295" s="7"/>
      <c r="R295" s="7"/>
      <c r="T295" s="7"/>
      <c r="V295" s="7"/>
      <c r="X295" s="7"/>
    </row>
    <row r="296" spans="1:24" ht="12.75">
      <c r="A296" t="s">
        <v>1081</v>
      </c>
      <c r="B296" s="6" t="s">
        <v>1110</v>
      </c>
      <c r="C296" s="94" t="s">
        <v>1111</v>
      </c>
      <c r="D296" s="95" t="s">
        <v>559</v>
      </c>
      <c r="E296" s="1">
        <v>1650</v>
      </c>
      <c r="F296" s="7">
        <v>5040</v>
      </c>
      <c r="H296" s="7"/>
      <c r="J296" s="7"/>
      <c r="L296" s="7"/>
      <c r="N296" s="7"/>
      <c r="P296" s="7"/>
      <c r="R296" s="7"/>
      <c r="T296" s="7"/>
      <c r="V296" s="7"/>
      <c r="X296" s="7"/>
    </row>
    <row r="297" spans="1:24" ht="9" customHeight="1">
      <c r="A297" t="s">
        <v>1081</v>
      </c>
      <c r="B297" s="6" t="s">
        <v>1112</v>
      </c>
      <c r="C297" s="94" t="s">
        <v>1113</v>
      </c>
      <c r="D297" s="95" t="s">
        <v>559</v>
      </c>
      <c r="E297" s="1">
        <v>1808</v>
      </c>
      <c r="F297" s="7">
        <v>4898</v>
      </c>
      <c r="H297" s="7"/>
      <c r="J297" s="7"/>
      <c r="L297" s="7"/>
      <c r="N297" s="7"/>
      <c r="P297" s="7"/>
      <c r="R297" s="7"/>
      <c r="T297" s="7"/>
      <c r="V297" s="7"/>
      <c r="X297" s="7"/>
    </row>
    <row r="298" spans="1:24" ht="12.75">
      <c r="A298" t="s">
        <v>1081</v>
      </c>
      <c r="B298" s="6" t="s">
        <v>1114</v>
      </c>
      <c r="C298" s="94" t="s">
        <v>1115</v>
      </c>
      <c r="D298" s="95" t="s">
        <v>559</v>
      </c>
      <c r="E298" s="1">
        <v>1860</v>
      </c>
      <c r="F298" s="7">
        <v>4620</v>
      </c>
      <c r="H298" s="7"/>
      <c r="J298" s="7"/>
      <c r="L298" s="7"/>
      <c r="N298" s="7"/>
      <c r="P298" s="7"/>
      <c r="R298" s="7"/>
      <c r="T298" s="7"/>
      <c r="V298" s="7"/>
      <c r="X298" s="7"/>
    </row>
    <row r="299" spans="1:24" ht="12.75">
      <c r="A299" t="s">
        <v>1081</v>
      </c>
      <c r="B299" s="6" t="s">
        <v>1116</v>
      </c>
      <c r="C299" s="94" t="s">
        <v>1117</v>
      </c>
      <c r="D299" s="95" t="s">
        <v>559</v>
      </c>
      <c r="E299" s="1">
        <v>1990</v>
      </c>
      <c r="F299" s="7">
        <v>5650</v>
      </c>
      <c r="H299" s="13"/>
      <c r="J299" s="13"/>
      <c r="L299" s="7"/>
      <c r="N299" s="7"/>
      <c r="P299" s="7"/>
      <c r="R299" s="13"/>
      <c r="T299" s="13"/>
      <c r="V299" s="7"/>
      <c r="X299" s="7"/>
    </row>
    <row r="300" spans="1:24" ht="12.75">
      <c r="A300" t="s">
        <v>1081</v>
      </c>
      <c r="B300" s="6" t="s">
        <v>1118</v>
      </c>
      <c r="C300" s="94" t="s">
        <v>1119</v>
      </c>
      <c r="D300" s="95" t="s">
        <v>559</v>
      </c>
      <c r="E300" s="1">
        <v>1805</v>
      </c>
      <c r="F300" s="7">
        <v>5355</v>
      </c>
      <c r="H300" s="13"/>
      <c r="J300" s="13"/>
      <c r="L300" s="7"/>
      <c r="N300" s="7"/>
      <c r="P300" s="7"/>
      <c r="R300" s="7"/>
      <c r="T300" s="13"/>
      <c r="V300" s="13"/>
      <c r="X300" s="7"/>
    </row>
    <row r="301" spans="1:24" ht="12.75">
      <c r="A301" t="s">
        <v>1081</v>
      </c>
      <c r="B301" s="6" t="s">
        <v>1120</v>
      </c>
      <c r="C301" s="94" t="s">
        <v>1121</v>
      </c>
      <c r="D301" s="95" t="s">
        <v>559</v>
      </c>
      <c r="E301" s="1">
        <v>1808</v>
      </c>
      <c r="F301" s="7">
        <v>4898</v>
      </c>
      <c r="H301" s="13"/>
      <c r="J301" s="13"/>
      <c r="L301" s="7"/>
      <c r="N301" s="7"/>
      <c r="P301" s="7"/>
      <c r="R301" s="7"/>
      <c r="T301" s="13"/>
      <c r="V301" s="13"/>
      <c r="X301" s="7"/>
    </row>
    <row r="302" spans="1:24" ht="12.75">
      <c r="A302" t="s">
        <v>1081</v>
      </c>
      <c r="B302" s="6" t="s">
        <v>1122</v>
      </c>
      <c r="C302" s="94" t="s">
        <v>1123</v>
      </c>
      <c r="D302" s="95" t="s">
        <v>559</v>
      </c>
      <c r="E302" s="1">
        <v>1808</v>
      </c>
      <c r="F302" s="7">
        <v>4898</v>
      </c>
      <c r="H302" s="13"/>
      <c r="J302" s="13"/>
      <c r="L302" s="7"/>
      <c r="N302" s="7"/>
      <c r="P302" s="7"/>
      <c r="R302" s="7"/>
      <c r="T302" s="7"/>
      <c r="V302" s="13"/>
      <c r="X302" s="7"/>
    </row>
    <row r="303" spans="1:24" ht="12.75">
      <c r="A303" t="s">
        <v>1081</v>
      </c>
      <c r="B303" s="6" t="s">
        <v>1124</v>
      </c>
      <c r="C303" s="94" t="s">
        <v>1125</v>
      </c>
      <c r="D303" s="95" t="s">
        <v>559</v>
      </c>
      <c r="E303" s="1">
        <v>2138</v>
      </c>
      <c r="F303" s="7">
        <v>6008</v>
      </c>
      <c r="H303" s="7"/>
      <c r="J303" s="7"/>
      <c r="L303" s="7"/>
      <c r="N303" s="7"/>
      <c r="P303" s="7"/>
      <c r="R303" s="7"/>
      <c r="T303" s="7"/>
      <c r="V303" s="7"/>
      <c r="X303" s="7"/>
    </row>
    <row r="304" spans="1:24" ht="12.75">
      <c r="A304" t="s">
        <v>1081</v>
      </c>
      <c r="B304" s="6" t="s">
        <v>1126</v>
      </c>
      <c r="C304" s="94" t="s">
        <v>1127</v>
      </c>
      <c r="D304" s="95" t="s">
        <v>559</v>
      </c>
      <c r="E304" s="1">
        <v>1890</v>
      </c>
      <c r="F304" s="7">
        <v>3930</v>
      </c>
      <c r="H304" s="7"/>
      <c r="J304" s="7"/>
      <c r="L304" s="7"/>
      <c r="N304" s="7"/>
      <c r="P304" s="7"/>
      <c r="R304" s="7"/>
      <c r="T304" s="7"/>
      <c r="V304" s="7"/>
      <c r="X304" s="7"/>
    </row>
    <row r="305" spans="1:24" ht="12.75">
      <c r="A305" t="s">
        <v>1081</v>
      </c>
      <c r="B305" s="6" t="s">
        <v>1128</v>
      </c>
      <c r="C305" s="94" t="s">
        <v>1129</v>
      </c>
      <c r="D305" s="95" t="s">
        <v>559</v>
      </c>
      <c r="E305" s="1">
        <v>2030</v>
      </c>
      <c r="F305" s="7">
        <v>3620</v>
      </c>
      <c r="H305" s="7"/>
      <c r="J305" s="7"/>
      <c r="L305" s="7"/>
      <c r="N305" s="7"/>
      <c r="P305" s="7"/>
      <c r="R305" s="7"/>
      <c r="T305" s="7"/>
      <c r="V305" s="7"/>
      <c r="X305" s="7"/>
    </row>
    <row r="306" spans="1:24" ht="12.75">
      <c r="A306" t="s">
        <v>1081</v>
      </c>
      <c r="B306" s="6" t="s">
        <v>1130</v>
      </c>
      <c r="C306" s="94" t="s">
        <v>1131</v>
      </c>
      <c r="D306" s="95" t="s">
        <v>559</v>
      </c>
      <c r="E306" s="1">
        <v>1878</v>
      </c>
      <c r="F306" s="7">
        <v>4188</v>
      </c>
      <c r="H306" s="7"/>
      <c r="J306" s="7"/>
      <c r="L306" s="7"/>
      <c r="N306" s="7"/>
      <c r="P306" s="7"/>
      <c r="R306" s="7"/>
      <c r="T306" s="7"/>
      <c r="V306" s="7"/>
      <c r="X306" s="7"/>
    </row>
    <row r="307" spans="1:24" ht="12.75">
      <c r="A307" t="s">
        <v>1081</v>
      </c>
      <c r="B307" s="6" t="s">
        <v>1132</v>
      </c>
      <c r="C307" s="94" t="s">
        <v>1133</v>
      </c>
      <c r="D307" s="95" t="s">
        <v>559</v>
      </c>
      <c r="E307" s="1">
        <v>2409</v>
      </c>
      <c r="F307" s="7">
        <v>4719</v>
      </c>
      <c r="H307" s="7"/>
      <c r="J307" s="7"/>
      <c r="L307" s="7"/>
      <c r="N307" s="7"/>
      <c r="P307" s="7"/>
      <c r="R307" s="7"/>
      <c r="T307" s="7"/>
      <c r="V307" s="7"/>
      <c r="X307" s="7"/>
    </row>
    <row r="308" spans="1:24" ht="12.75">
      <c r="A308" t="s">
        <v>1081</v>
      </c>
      <c r="B308" s="6" t="s">
        <v>1134</v>
      </c>
      <c r="C308" s="94" t="s">
        <v>1135</v>
      </c>
      <c r="D308" s="95" t="s">
        <v>559</v>
      </c>
      <c r="E308" s="1">
        <v>2098</v>
      </c>
      <c r="F308" s="7">
        <v>5624</v>
      </c>
      <c r="H308" s="7"/>
      <c r="J308" s="7"/>
      <c r="L308" s="7"/>
      <c r="N308" s="7"/>
      <c r="P308" s="7"/>
      <c r="R308" s="7"/>
      <c r="T308" s="7"/>
      <c r="V308" s="7"/>
      <c r="X308" s="7"/>
    </row>
    <row r="309" spans="1:24" ht="12.75">
      <c r="A309" t="s">
        <v>1081</v>
      </c>
      <c r="B309" s="6" t="s">
        <v>1136</v>
      </c>
      <c r="C309" s="94" t="s">
        <v>1137</v>
      </c>
      <c r="D309" s="95" t="s">
        <v>559</v>
      </c>
      <c r="E309" s="1">
        <v>2098</v>
      </c>
      <c r="F309" s="7">
        <v>6910</v>
      </c>
      <c r="H309" s="7"/>
      <c r="J309" s="7"/>
      <c r="L309" s="7"/>
      <c r="N309" s="7"/>
      <c r="P309" s="7"/>
      <c r="R309" s="7"/>
      <c r="T309" s="7"/>
      <c r="V309" s="7"/>
      <c r="X309" s="7"/>
    </row>
    <row r="310" spans="1:24" ht="12.75">
      <c r="A310" t="s">
        <v>1081</v>
      </c>
      <c r="B310" s="6" t="s">
        <v>1138</v>
      </c>
      <c r="C310" s="94" t="s">
        <v>1139</v>
      </c>
      <c r="D310" s="95" t="s">
        <v>559</v>
      </c>
      <c r="E310" s="1">
        <v>2098</v>
      </c>
      <c r="F310" s="7">
        <v>6910</v>
      </c>
      <c r="H310" s="7"/>
      <c r="J310" s="7"/>
      <c r="L310" s="7"/>
      <c r="N310" s="7"/>
      <c r="P310" s="7"/>
      <c r="R310" s="7"/>
      <c r="T310" s="7"/>
      <c r="V310" s="7"/>
      <c r="X310" s="7"/>
    </row>
    <row r="311" spans="1:24" ht="12.75">
      <c r="A311" t="s">
        <v>1081</v>
      </c>
      <c r="B311" s="6" t="s">
        <v>1140</v>
      </c>
      <c r="C311" s="94" t="s">
        <v>1141</v>
      </c>
      <c r="D311" s="95" t="s">
        <v>559</v>
      </c>
      <c r="E311" s="1">
        <v>2590</v>
      </c>
      <c r="F311" s="7">
        <v>6910</v>
      </c>
      <c r="H311" s="7"/>
      <c r="J311" s="7"/>
      <c r="L311" s="7"/>
      <c r="N311" s="7"/>
      <c r="P311" s="7"/>
      <c r="R311" s="7"/>
      <c r="T311" s="7"/>
      <c r="V311" s="7"/>
      <c r="X311" s="7"/>
    </row>
    <row r="312" spans="1:24" ht="12.75">
      <c r="A312" t="s">
        <v>1081</v>
      </c>
      <c r="B312" s="6" t="s">
        <v>1142</v>
      </c>
      <c r="C312" s="94" t="s">
        <v>1143</v>
      </c>
      <c r="D312" s="95" t="s">
        <v>559</v>
      </c>
      <c r="E312" s="1">
        <v>1610</v>
      </c>
      <c r="F312" s="7">
        <v>4520</v>
      </c>
      <c r="H312" s="7"/>
      <c r="J312" s="7"/>
      <c r="L312" s="7"/>
      <c r="N312" s="7"/>
      <c r="P312" s="7"/>
      <c r="R312" s="7"/>
      <c r="T312" s="7"/>
      <c r="V312" s="7"/>
      <c r="X312" s="7"/>
    </row>
    <row r="313" spans="1:24" ht="12.75">
      <c r="A313" t="s">
        <v>1081</v>
      </c>
      <c r="B313" s="6" t="s">
        <v>1144</v>
      </c>
      <c r="C313" s="94" t="s">
        <v>1145</v>
      </c>
      <c r="D313" s="95" t="s">
        <v>695</v>
      </c>
      <c r="E313" s="1">
        <v>3571</v>
      </c>
      <c r="F313" s="7">
        <v>9094</v>
      </c>
      <c r="G313" s="1">
        <v>5088</v>
      </c>
      <c r="H313" s="7">
        <v>9168</v>
      </c>
      <c r="I313" s="1">
        <v>8415</v>
      </c>
      <c r="J313" s="7">
        <v>15150</v>
      </c>
      <c r="K313" s="1">
        <v>11047</v>
      </c>
      <c r="L313" s="7">
        <v>21147</v>
      </c>
      <c r="M313" s="1">
        <v>9467</v>
      </c>
      <c r="N313" s="7">
        <v>20024</v>
      </c>
      <c r="O313" s="6">
        <v>5876</v>
      </c>
      <c r="P313" s="7">
        <v>11870</v>
      </c>
      <c r="R313" s="7"/>
      <c r="T313" s="7"/>
      <c r="V313" s="7"/>
      <c r="X313" s="7"/>
    </row>
    <row r="314" spans="1:24" ht="12.75">
      <c r="A314" t="s">
        <v>1081</v>
      </c>
      <c r="B314" s="6" t="s">
        <v>1146</v>
      </c>
      <c r="C314" s="94" t="s">
        <v>1147</v>
      </c>
      <c r="D314" s="95" t="s">
        <v>695</v>
      </c>
      <c r="E314" s="1">
        <v>5220</v>
      </c>
      <c r="F314" s="7">
        <v>5850</v>
      </c>
      <c r="G314" s="1">
        <v>6240</v>
      </c>
      <c r="H314" s="7">
        <v>7920</v>
      </c>
      <c r="I314">
        <f>(I313+I289)/2</f>
        <v>7507.5</v>
      </c>
      <c r="J314">
        <f>(J313+J289)/2</f>
        <v>13035</v>
      </c>
      <c r="L314" s="7"/>
      <c r="N314" s="7"/>
      <c r="P314" s="7"/>
      <c r="R314" s="7"/>
      <c r="T314" s="7"/>
      <c r="V314" s="7"/>
      <c r="X314" s="7"/>
    </row>
    <row r="315" spans="1:25" ht="12.75">
      <c r="A315" t="s">
        <v>1148</v>
      </c>
      <c r="B315" s="6" t="s">
        <v>1149</v>
      </c>
      <c r="C315" s="94" t="s">
        <v>1150</v>
      </c>
      <c r="D315" s="42" t="s">
        <v>521</v>
      </c>
      <c r="E315" s="1">
        <v>2591</v>
      </c>
      <c r="F315" s="8">
        <v>5411</v>
      </c>
      <c r="G315" s="1">
        <v>2591</v>
      </c>
      <c r="H315" s="8">
        <v>5411</v>
      </c>
      <c r="I315" s="1"/>
      <c r="J315" s="8"/>
      <c r="K315" s="1"/>
      <c r="L315" s="8"/>
      <c r="M315" s="1"/>
      <c r="N315" s="8"/>
      <c r="O315" s="6"/>
      <c r="P315" s="8"/>
      <c r="Q315" s="1"/>
      <c r="R315" s="8"/>
      <c r="S315" s="6"/>
      <c r="T315" s="8"/>
      <c r="U315" s="6"/>
      <c r="V315" s="7"/>
      <c r="W315" s="1">
        <v>4018</v>
      </c>
      <c r="X315" s="8">
        <v>14518</v>
      </c>
      <c r="Y315" s="1"/>
    </row>
    <row r="316" spans="1:25" ht="12.75">
      <c r="A316" t="s">
        <v>1148</v>
      </c>
      <c r="B316" s="6" t="s">
        <v>1151</v>
      </c>
      <c r="C316" s="94" t="s">
        <v>1152</v>
      </c>
      <c r="D316" s="42" t="s">
        <v>526</v>
      </c>
      <c r="E316" s="6">
        <v>2546</v>
      </c>
      <c r="F316" s="8">
        <v>5366</v>
      </c>
      <c r="G316" s="1">
        <v>2546</v>
      </c>
      <c r="H316" s="8">
        <v>5366</v>
      </c>
      <c r="I316" s="1">
        <v>2896</v>
      </c>
      <c r="J316" s="8">
        <v>6818</v>
      </c>
      <c r="K316" s="1"/>
      <c r="L316" s="8"/>
      <c r="M316" s="1"/>
      <c r="N316" s="8"/>
      <c r="O316" s="6">
        <v>2746</v>
      </c>
      <c r="P316" s="8">
        <v>5566</v>
      </c>
      <c r="Q316" s="1"/>
      <c r="R316" s="8"/>
      <c r="S316" s="6"/>
      <c r="T316" s="8"/>
      <c r="U316" s="6"/>
      <c r="V316" s="7"/>
      <c r="W316" s="1"/>
      <c r="X316" s="8"/>
      <c r="Y316" s="1"/>
    </row>
    <row r="317" spans="1:25" ht="12.75">
      <c r="A317" t="s">
        <v>1148</v>
      </c>
      <c r="B317" s="6" t="s">
        <v>1153</v>
      </c>
      <c r="C317" s="94" t="s">
        <v>1154</v>
      </c>
      <c r="D317" s="42" t="s">
        <v>526</v>
      </c>
      <c r="E317" s="1">
        <v>2468</v>
      </c>
      <c r="F317" s="8">
        <v>5288</v>
      </c>
      <c r="G317" s="6">
        <v>2468</v>
      </c>
      <c r="H317" s="8">
        <v>5288</v>
      </c>
      <c r="I317" s="6"/>
      <c r="J317" s="8"/>
      <c r="K317" s="1"/>
      <c r="L317" s="8"/>
      <c r="M317" s="1"/>
      <c r="N317" s="8"/>
      <c r="O317" s="6"/>
      <c r="P317" s="8"/>
      <c r="Q317" s="1"/>
      <c r="R317" s="8"/>
      <c r="S317" s="6"/>
      <c r="T317" s="8"/>
      <c r="U317" s="6"/>
      <c r="V317" s="7"/>
      <c r="W317" s="1"/>
      <c r="X317" s="8"/>
      <c r="Y317" s="1"/>
    </row>
    <row r="318" spans="1:25" ht="12.75">
      <c r="A318" t="s">
        <v>1148</v>
      </c>
      <c r="B318" s="6" t="s">
        <v>1155</v>
      </c>
      <c r="C318" s="94" t="s">
        <v>1156</v>
      </c>
      <c r="D318" s="42" t="s">
        <v>529</v>
      </c>
      <c r="E318" s="6">
        <v>2380</v>
      </c>
      <c r="F318" s="7">
        <v>4974</v>
      </c>
      <c r="G318" s="1">
        <v>2380</v>
      </c>
      <c r="H318" s="7">
        <v>4974</v>
      </c>
      <c r="I318" s="1"/>
      <c r="J318" s="7"/>
      <c r="K318" s="1"/>
      <c r="L318" s="7"/>
      <c r="M318" s="1"/>
      <c r="N318" s="7"/>
      <c r="O318" s="6"/>
      <c r="P318" s="7"/>
      <c r="Q318" s="1"/>
      <c r="R318" s="7"/>
      <c r="S318" s="6"/>
      <c r="T318" s="7"/>
      <c r="U318" s="6"/>
      <c r="V318" s="7"/>
      <c r="W318" s="1"/>
      <c r="X318" s="7"/>
      <c r="Y318" s="1"/>
    </row>
    <row r="319" spans="1:25" ht="12.75">
      <c r="A319" t="s">
        <v>1148</v>
      </c>
      <c r="B319" s="6" t="s">
        <v>1157</v>
      </c>
      <c r="C319" s="94" t="s">
        <v>1158</v>
      </c>
      <c r="D319" s="42" t="s">
        <v>547</v>
      </c>
      <c r="E319" s="1">
        <v>2389</v>
      </c>
      <c r="F319" s="7">
        <v>4891</v>
      </c>
      <c r="G319" s="1">
        <v>2144</v>
      </c>
      <c r="H319" s="7">
        <v>4646</v>
      </c>
      <c r="I319" s="1"/>
      <c r="J319" s="7"/>
      <c r="K319" s="1"/>
      <c r="L319" s="7"/>
      <c r="M319" s="1"/>
      <c r="N319" s="7"/>
      <c r="O319" s="6"/>
      <c r="P319" s="7"/>
      <c r="Q319" s="1"/>
      <c r="R319" s="7"/>
      <c r="S319" s="6"/>
      <c r="T319" s="7"/>
      <c r="U319" s="6"/>
      <c r="V319" s="7"/>
      <c r="W319" s="1"/>
      <c r="X319" s="7"/>
      <c r="Y319" s="1"/>
    </row>
    <row r="320" spans="1:25" ht="12.75">
      <c r="A320" t="s">
        <v>1148</v>
      </c>
      <c r="B320" s="6" t="s">
        <v>1159</v>
      </c>
      <c r="C320" s="94" t="s">
        <v>1160</v>
      </c>
      <c r="D320" s="42" t="s">
        <v>547</v>
      </c>
      <c r="E320" s="6">
        <v>2294</v>
      </c>
      <c r="F320" s="7">
        <v>4888</v>
      </c>
      <c r="G320" s="1">
        <v>2294</v>
      </c>
      <c r="H320" s="7">
        <v>4888</v>
      </c>
      <c r="I320" s="1"/>
      <c r="J320" s="7"/>
      <c r="K320" s="1"/>
      <c r="L320" s="7"/>
      <c r="M320" s="1"/>
      <c r="N320" s="7"/>
      <c r="O320" s="6"/>
      <c r="P320" s="7"/>
      <c r="Q320" s="1"/>
      <c r="R320" s="7"/>
      <c r="S320" s="6"/>
      <c r="T320" s="7"/>
      <c r="U320" s="6"/>
      <c r="V320" s="7"/>
      <c r="W320" s="1"/>
      <c r="X320" s="7"/>
      <c r="Y320" s="1"/>
    </row>
    <row r="321" spans="1:25" ht="9" customHeight="1">
      <c r="A321" t="s">
        <v>1148</v>
      </c>
      <c r="B321" s="6" t="s">
        <v>1161</v>
      </c>
      <c r="C321" s="94" t="s">
        <v>1162</v>
      </c>
      <c r="D321" s="42" t="s">
        <v>556</v>
      </c>
      <c r="E321" s="6">
        <v>2244</v>
      </c>
      <c r="F321" s="7">
        <v>4746</v>
      </c>
      <c r="G321" s="1">
        <v>2244</v>
      </c>
      <c r="H321" s="7">
        <v>4746</v>
      </c>
      <c r="I321" s="1"/>
      <c r="J321" s="7"/>
      <c r="K321" s="1"/>
      <c r="L321" s="7"/>
      <c r="M321" s="1"/>
      <c r="N321" s="7"/>
      <c r="O321" s="6"/>
      <c r="P321" s="7"/>
      <c r="Q321" s="1"/>
      <c r="R321" s="7"/>
      <c r="S321" s="6"/>
      <c r="T321" s="7"/>
      <c r="U321" s="6"/>
      <c r="V321" s="7"/>
      <c r="W321" s="1"/>
      <c r="X321" s="7"/>
      <c r="Y321" s="1"/>
    </row>
    <row r="322" spans="1:25" ht="12.75">
      <c r="A322" t="s">
        <v>1148</v>
      </c>
      <c r="B322" s="6" t="s">
        <v>1163</v>
      </c>
      <c r="C322" s="94" t="s">
        <v>1164</v>
      </c>
      <c r="D322" s="42" t="s">
        <v>556</v>
      </c>
      <c r="E322" s="6">
        <v>2278</v>
      </c>
      <c r="F322" s="7">
        <v>4780</v>
      </c>
      <c r="G322" s="1">
        <v>2285</v>
      </c>
      <c r="H322" s="7">
        <v>4787</v>
      </c>
      <c r="I322" s="1"/>
      <c r="J322" s="7"/>
      <c r="K322" s="1"/>
      <c r="L322" s="7"/>
      <c r="M322" s="1"/>
      <c r="N322" s="7"/>
      <c r="O322" s="6"/>
      <c r="P322" s="7"/>
      <c r="Q322" s="1"/>
      <c r="R322" s="7"/>
      <c r="S322" s="6"/>
      <c r="T322" s="7"/>
      <c r="U322" s="6"/>
      <c r="V322" s="7"/>
      <c r="W322" s="1"/>
      <c r="X322" s="7"/>
      <c r="Y322" s="1"/>
    </row>
    <row r="323" spans="1:25" ht="9" customHeight="1">
      <c r="A323" t="s">
        <v>1148</v>
      </c>
      <c r="B323" s="6" t="s">
        <v>1165</v>
      </c>
      <c r="C323" s="94" t="s">
        <v>1166</v>
      </c>
      <c r="D323" s="42" t="s">
        <v>559</v>
      </c>
      <c r="E323" s="1">
        <f>485+485</f>
        <v>970</v>
      </c>
      <c r="F323" s="7">
        <f>950+950+970</f>
        <v>2870</v>
      </c>
      <c r="G323" s="1"/>
      <c r="H323" s="7"/>
      <c r="I323" s="1"/>
      <c r="J323" s="7"/>
      <c r="K323" s="1"/>
      <c r="L323" s="7"/>
      <c r="M323" s="1"/>
      <c r="N323" s="7"/>
      <c r="O323" s="6"/>
      <c r="P323" s="7"/>
      <c r="Q323" s="1"/>
      <c r="R323" s="7"/>
      <c r="S323" s="6"/>
      <c r="T323" s="7"/>
      <c r="U323" s="6"/>
      <c r="V323" s="7"/>
      <c r="W323" s="1"/>
      <c r="X323" s="7"/>
      <c r="Y323" s="1"/>
    </row>
    <row r="324" spans="1:25" ht="9" customHeight="1">
      <c r="A324" t="s">
        <v>1148</v>
      </c>
      <c r="B324" s="6" t="s">
        <v>1167</v>
      </c>
      <c r="C324" s="94" t="s">
        <v>1168</v>
      </c>
      <c r="D324" s="42" t="s">
        <v>559</v>
      </c>
      <c r="E324" s="1">
        <f>500+500</f>
        <v>1000</v>
      </c>
      <c r="F324" s="7">
        <f>600+600+1000</f>
        <v>2200</v>
      </c>
      <c r="G324" s="1"/>
      <c r="H324" s="7"/>
      <c r="I324" s="1"/>
      <c r="J324" s="7"/>
      <c r="K324" s="1"/>
      <c r="L324" s="7"/>
      <c r="M324" s="1"/>
      <c r="N324" s="7"/>
      <c r="O324" s="6"/>
      <c r="P324" s="7"/>
      <c r="Q324" s="1"/>
      <c r="R324" s="7"/>
      <c r="S324" s="6"/>
      <c r="T324" s="7"/>
      <c r="U324" s="6"/>
      <c r="V324" s="7"/>
      <c r="W324" s="1"/>
      <c r="X324" s="7"/>
      <c r="Y324" s="1"/>
    </row>
    <row r="325" spans="1:25" ht="12.75">
      <c r="A325" t="s">
        <v>1148</v>
      </c>
      <c r="B325" s="6" t="s">
        <v>1169</v>
      </c>
      <c r="C325" s="94" t="s">
        <v>1170</v>
      </c>
      <c r="D325" s="42" t="s">
        <v>559</v>
      </c>
      <c r="E325" s="1">
        <v>1000</v>
      </c>
      <c r="F325" s="7">
        <v>2200</v>
      </c>
      <c r="G325" s="1"/>
      <c r="H325" s="7"/>
      <c r="I325" s="1"/>
      <c r="J325" s="7"/>
      <c r="K325" s="1"/>
      <c r="L325" s="7"/>
      <c r="M325" s="1"/>
      <c r="N325" s="7"/>
      <c r="O325" s="6"/>
      <c r="P325" s="7"/>
      <c r="Q325" s="1"/>
      <c r="R325" s="7"/>
      <c r="S325" s="6"/>
      <c r="T325" s="7"/>
      <c r="U325" s="6"/>
      <c r="V325" s="7"/>
      <c r="W325" s="1"/>
      <c r="X325" s="7"/>
      <c r="Y325" s="1"/>
    </row>
    <row r="326" spans="1:25" ht="12.75">
      <c r="A326" t="s">
        <v>1148</v>
      </c>
      <c r="B326" s="6" t="s">
        <v>1171</v>
      </c>
      <c r="C326" s="94" t="s">
        <v>1172</v>
      </c>
      <c r="D326" s="42" t="s">
        <v>559</v>
      </c>
      <c r="E326" s="6">
        <v>1000</v>
      </c>
      <c r="F326" s="7">
        <f>525+525+1000</f>
        <v>2050</v>
      </c>
      <c r="G326" s="1"/>
      <c r="H326" s="7"/>
      <c r="I326" s="1"/>
      <c r="J326" s="7"/>
      <c r="K326" s="1"/>
      <c r="L326" s="7"/>
      <c r="M326" s="1"/>
      <c r="N326" s="7"/>
      <c r="O326" s="6"/>
      <c r="P326" s="7"/>
      <c r="Q326" s="1"/>
      <c r="R326" s="7"/>
      <c r="S326" s="6"/>
      <c r="T326" s="7"/>
      <c r="U326" s="6"/>
      <c r="V326" s="7"/>
      <c r="W326" s="1"/>
      <c r="X326" s="7"/>
      <c r="Y326" s="1"/>
    </row>
    <row r="327" spans="1:25" ht="12.75">
      <c r="A327" t="s">
        <v>1148</v>
      </c>
      <c r="B327" s="6" t="s">
        <v>1173</v>
      </c>
      <c r="C327" s="94" t="s">
        <v>1174</v>
      </c>
      <c r="D327" s="42" t="s">
        <v>559</v>
      </c>
      <c r="E327" s="6">
        <f>535+535</f>
        <v>1070</v>
      </c>
      <c r="F327" s="7">
        <f>1103+1103+1070</f>
        <v>3276</v>
      </c>
      <c r="G327" s="1"/>
      <c r="H327" s="7"/>
      <c r="I327" s="1"/>
      <c r="J327" s="7"/>
      <c r="K327" s="1"/>
      <c r="L327" s="7"/>
      <c r="M327" s="1"/>
      <c r="N327" s="7"/>
      <c r="O327" s="6"/>
      <c r="P327" s="7"/>
      <c r="Q327" s="1"/>
      <c r="R327" s="7"/>
      <c r="S327" s="6"/>
      <c r="T327" s="7"/>
      <c r="U327" s="6"/>
      <c r="V327" s="7"/>
      <c r="W327" s="1"/>
      <c r="X327" s="7"/>
      <c r="Y327" s="1"/>
    </row>
    <row r="328" spans="1:25" ht="12.75">
      <c r="A328" t="s">
        <v>1148</v>
      </c>
      <c r="B328" s="6" t="s">
        <v>1175</v>
      </c>
      <c r="C328" s="94" t="s">
        <v>1176</v>
      </c>
      <c r="D328" s="42" t="s">
        <v>559</v>
      </c>
      <c r="E328" s="1">
        <v>1004</v>
      </c>
      <c r="F328" s="7">
        <f>1200+1004</f>
        <v>2204</v>
      </c>
      <c r="G328" s="1"/>
      <c r="H328" s="7"/>
      <c r="I328" s="1"/>
      <c r="J328" s="7"/>
      <c r="K328" s="1"/>
      <c r="L328" s="7"/>
      <c r="M328" s="1"/>
      <c r="N328" s="7"/>
      <c r="O328" s="6"/>
      <c r="P328" s="7"/>
      <c r="Q328" s="1"/>
      <c r="R328" s="7"/>
      <c r="S328" s="6"/>
      <c r="T328" s="7"/>
      <c r="U328" s="6"/>
      <c r="V328" s="7"/>
      <c r="W328" s="1"/>
      <c r="X328" s="7"/>
      <c r="Y328" s="1"/>
    </row>
    <row r="329" spans="1:25" ht="12.75">
      <c r="A329" t="s">
        <v>1148</v>
      </c>
      <c r="B329" s="6" t="s">
        <v>1177</v>
      </c>
      <c r="C329" s="94" t="s">
        <v>1178</v>
      </c>
      <c r="D329" s="42" t="s">
        <v>559</v>
      </c>
      <c r="E329" s="6">
        <v>900</v>
      </c>
      <c r="F329" s="7">
        <f>1200+900</f>
        <v>2100</v>
      </c>
      <c r="G329" s="1"/>
      <c r="H329" s="7"/>
      <c r="I329" s="1"/>
      <c r="J329" s="7"/>
      <c r="K329" s="1"/>
      <c r="L329" s="7"/>
      <c r="M329" s="1"/>
      <c r="N329" s="7"/>
      <c r="O329" s="6"/>
      <c r="P329" s="7"/>
      <c r="Q329" s="1"/>
      <c r="R329" s="7"/>
      <c r="S329" s="6"/>
      <c r="T329" s="7"/>
      <c r="U329" s="6"/>
      <c r="V329" s="7"/>
      <c r="W329" s="1"/>
      <c r="X329" s="7"/>
      <c r="Y329" s="1"/>
    </row>
    <row r="330" spans="1:25" ht="12.75">
      <c r="A330" t="s">
        <v>1148</v>
      </c>
      <c r="B330" s="6" t="s">
        <v>1179</v>
      </c>
      <c r="C330" s="94" t="s">
        <v>1180</v>
      </c>
      <c r="D330" s="42" t="s">
        <v>559</v>
      </c>
      <c r="E330" s="6">
        <f>396+396</f>
        <v>792</v>
      </c>
      <c r="F330" s="7">
        <f>630+630+792</f>
        <v>2052</v>
      </c>
      <c r="G330" s="1"/>
      <c r="H330" s="7"/>
      <c r="I330" s="1"/>
      <c r="J330" s="7"/>
      <c r="K330" s="1"/>
      <c r="L330" s="7"/>
      <c r="M330" s="1"/>
      <c r="N330" s="7"/>
      <c r="O330" s="6"/>
      <c r="P330" s="7"/>
      <c r="Q330" s="1"/>
      <c r="R330" s="7"/>
      <c r="S330" s="6"/>
      <c r="T330" s="7"/>
      <c r="U330" s="6"/>
      <c r="V330" s="7"/>
      <c r="W330" s="1"/>
      <c r="X330" s="7"/>
      <c r="Y330" s="1"/>
    </row>
    <row r="331" spans="1:25" ht="12.75">
      <c r="A331" t="s">
        <v>1148</v>
      </c>
      <c r="B331" s="6" t="s">
        <v>1181</v>
      </c>
      <c r="C331" s="94" t="s">
        <v>1182</v>
      </c>
      <c r="D331" s="42" t="s">
        <v>559</v>
      </c>
      <c r="E331" s="1">
        <v>1000</v>
      </c>
      <c r="F331" s="7">
        <f>520+520+1000</f>
        <v>2040</v>
      </c>
      <c r="G331" s="1"/>
      <c r="H331" s="7"/>
      <c r="I331" s="1"/>
      <c r="J331" s="7"/>
      <c r="K331" s="1"/>
      <c r="L331" s="7"/>
      <c r="M331" s="1"/>
      <c r="N331" s="7"/>
      <c r="O331" s="6"/>
      <c r="P331" s="7"/>
      <c r="Q331" s="1"/>
      <c r="R331" s="7"/>
      <c r="S331" s="6"/>
      <c r="T331" s="7"/>
      <c r="U331" s="6"/>
      <c r="V331" s="7"/>
      <c r="W331" s="1"/>
      <c r="X331" s="7"/>
      <c r="Y331" s="1"/>
    </row>
    <row r="332" spans="1:25" ht="12.75">
      <c r="A332" t="s">
        <v>1148</v>
      </c>
      <c r="B332" s="6" t="s">
        <v>1183</v>
      </c>
      <c r="C332" s="94" t="s">
        <v>1184</v>
      </c>
      <c r="D332" s="42" t="s">
        <v>559</v>
      </c>
      <c r="E332" s="1">
        <f>395+395</f>
        <v>790</v>
      </c>
      <c r="F332" s="7">
        <f>640+640+790</f>
        <v>2070</v>
      </c>
      <c r="G332" s="1"/>
      <c r="H332" s="7"/>
      <c r="I332" s="1"/>
      <c r="J332" s="7"/>
      <c r="K332" s="1"/>
      <c r="L332" s="7"/>
      <c r="M332" s="1"/>
      <c r="N332" s="7"/>
      <c r="O332" s="6"/>
      <c r="P332" s="7"/>
      <c r="Q332" s="1"/>
      <c r="R332" s="7"/>
      <c r="S332" s="6"/>
      <c r="T332" s="7"/>
      <c r="U332" s="6"/>
      <c r="V332" s="7"/>
      <c r="W332" s="1"/>
      <c r="X332" s="7"/>
      <c r="Y332" s="1"/>
    </row>
    <row r="333" spans="1:25" ht="12.75">
      <c r="A333" t="s">
        <v>1148</v>
      </c>
      <c r="B333" s="6" t="s">
        <v>1185</v>
      </c>
      <c r="C333" s="94" t="s">
        <v>1186</v>
      </c>
      <c r="D333" s="42" t="s">
        <v>559</v>
      </c>
      <c r="E333" s="6">
        <v>900</v>
      </c>
      <c r="F333" s="7">
        <f>623+623+900</f>
        <v>2146</v>
      </c>
      <c r="G333" s="1"/>
      <c r="H333" s="7"/>
      <c r="I333" s="1"/>
      <c r="J333" s="7"/>
      <c r="K333" s="1"/>
      <c r="L333" s="7"/>
      <c r="M333" s="1"/>
      <c r="N333" s="7"/>
      <c r="O333" s="6"/>
      <c r="P333" s="7"/>
      <c r="Q333" s="1"/>
      <c r="R333" s="7"/>
      <c r="S333" s="6"/>
      <c r="T333" s="7"/>
      <c r="U333" s="6"/>
      <c r="V333" s="7"/>
      <c r="W333" s="1"/>
      <c r="X333" s="7"/>
      <c r="Y333" s="1"/>
    </row>
    <row r="334" spans="1:25" ht="12.75">
      <c r="A334" t="s">
        <v>1148</v>
      </c>
      <c r="B334" s="6" t="s">
        <v>1187</v>
      </c>
      <c r="C334" s="94" t="s">
        <v>1188</v>
      </c>
      <c r="D334" s="42" t="s">
        <v>559</v>
      </c>
      <c r="E334" s="6">
        <f>475+475</f>
        <v>950</v>
      </c>
      <c r="F334" s="7">
        <f>550+550+950</f>
        <v>2050</v>
      </c>
      <c r="G334" s="1"/>
      <c r="H334" s="7"/>
      <c r="I334" s="1"/>
      <c r="J334" s="7"/>
      <c r="K334" s="1"/>
      <c r="L334" s="7"/>
      <c r="M334" s="1"/>
      <c r="N334" s="7"/>
      <c r="O334" s="6"/>
      <c r="P334" s="7"/>
      <c r="Q334" s="1"/>
      <c r="R334" s="7"/>
      <c r="S334" s="6"/>
      <c r="T334" s="7"/>
      <c r="U334" s="6"/>
      <c r="V334" s="7"/>
      <c r="W334" s="1"/>
      <c r="X334" s="7"/>
      <c r="Y334" s="1"/>
    </row>
    <row r="335" spans="1:25" ht="12.75">
      <c r="A335" t="s">
        <v>1148</v>
      </c>
      <c r="B335" s="6" t="s">
        <v>1189</v>
      </c>
      <c r="C335" s="94" t="s">
        <v>1190</v>
      </c>
      <c r="D335" s="42" t="s">
        <v>559</v>
      </c>
      <c r="E335" s="1">
        <v>1000</v>
      </c>
      <c r="F335" s="7">
        <f>1050+1000</f>
        <v>2050</v>
      </c>
      <c r="G335" s="1"/>
      <c r="H335" s="7"/>
      <c r="I335" s="1"/>
      <c r="J335" s="7"/>
      <c r="K335" s="1"/>
      <c r="L335" s="7"/>
      <c r="M335" s="1"/>
      <c r="N335" s="7"/>
      <c r="O335" s="6"/>
      <c r="P335" s="7"/>
      <c r="Q335" s="1"/>
      <c r="R335" s="7"/>
      <c r="S335" s="6"/>
      <c r="T335" s="7"/>
      <c r="U335" s="6"/>
      <c r="V335" s="7"/>
      <c r="W335" s="1"/>
      <c r="X335" s="7"/>
      <c r="Y335" s="1"/>
    </row>
    <row r="336" spans="1:25" ht="12.75">
      <c r="A336" t="s">
        <v>1148</v>
      </c>
      <c r="B336" s="6" t="s">
        <v>1191</v>
      </c>
      <c r="C336" s="94" t="s">
        <v>1192</v>
      </c>
      <c r="D336" s="42" t="s">
        <v>559</v>
      </c>
      <c r="E336" s="6">
        <f>425+425</f>
        <v>850</v>
      </c>
      <c r="F336" s="7">
        <f>1200+850</f>
        <v>2050</v>
      </c>
      <c r="G336" s="1"/>
      <c r="H336" s="7"/>
      <c r="I336" s="1"/>
      <c r="J336" s="7"/>
      <c r="K336" s="1"/>
      <c r="L336" s="7"/>
      <c r="M336" s="1"/>
      <c r="N336" s="7"/>
      <c r="O336" s="6"/>
      <c r="P336" s="7"/>
      <c r="Q336" s="1"/>
      <c r="R336" s="7"/>
      <c r="S336" s="6"/>
      <c r="T336" s="7"/>
      <c r="U336" s="6"/>
      <c r="V336" s="7"/>
      <c r="W336" s="1"/>
      <c r="X336" s="7"/>
      <c r="Y336" s="1"/>
    </row>
    <row r="337" spans="1:25" ht="9" customHeight="1">
      <c r="A337" t="s">
        <v>1148</v>
      </c>
      <c r="B337" s="6" t="s">
        <v>1193</v>
      </c>
      <c r="C337" s="94" t="s">
        <v>1194</v>
      </c>
      <c r="D337" s="42" t="s">
        <v>559</v>
      </c>
      <c r="E337" s="6">
        <v>850</v>
      </c>
      <c r="F337" s="7">
        <f>525+525+850</f>
        <v>1900</v>
      </c>
      <c r="G337" s="1"/>
      <c r="H337" s="7"/>
      <c r="I337" s="1"/>
      <c r="J337" s="7"/>
      <c r="K337" s="1"/>
      <c r="L337" s="7"/>
      <c r="M337" s="1"/>
      <c r="N337" s="7"/>
      <c r="O337" s="6"/>
      <c r="P337" s="7"/>
      <c r="Q337" s="1"/>
      <c r="R337" s="7"/>
      <c r="S337" s="6"/>
      <c r="T337" s="7"/>
      <c r="U337" s="6"/>
      <c r="V337" s="7"/>
      <c r="W337" s="1"/>
      <c r="X337" s="7"/>
      <c r="Y337" s="1"/>
    </row>
    <row r="338" spans="1:25" ht="12.75">
      <c r="A338" t="s">
        <v>1148</v>
      </c>
      <c r="B338" s="6" t="s">
        <v>1195</v>
      </c>
      <c r="C338" s="94" t="s">
        <v>1196</v>
      </c>
      <c r="D338" s="42" t="s">
        <v>695</v>
      </c>
      <c r="E338" s="1"/>
      <c r="F338" s="7"/>
      <c r="G338" s="1"/>
      <c r="H338" s="7"/>
      <c r="I338" s="1"/>
      <c r="J338" s="7"/>
      <c r="K338" s="1">
        <v>6710</v>
      </c>
      <c r="L338" s="7">
        <v>12710</v>
      </c>
      <c r="M338" s="1">
        <v>5315</v>
      </c>
      <c r="N338" s="7">
        <v>11315</v>
      </c>
      <c r="O338" s="6"/>
      <c r="P338" s="7"/>
      <c r="Q338" s="1"/>
      <c r="R338" s="7"/>
      <c r="S338" s="6"/>
      <c r="T338" s="7"/>
      <c r="U338" s="6"/>
      <c r="V338" s="7"/>
      <c r="W338" s="1"/>
      <c r="X338" s="7"/>
      <c r="Y338" s="1"/>
    </row>
    <row r="339" spans="1:24" ht="12.75">
      <c r="A339" t="s">
        <v>1197</v>
      </c>
      <c r="B339" s="6" t="s">
        <v>1198</v>
      </c>
      <c r="C339" s="94" t="s">
        <v>1199</v>
      </c>
      <c r="D339" s="42" t="s">
        <v>521</v>
      </c>
      <c r="E339" s="1">
        <v>1732</v>
      </c>
      <c r="F339" s="8">
        <v>9848</v>
      </c>
      <c r="G339" s="1">
        <v>1738</v>
      </c>
      <c r="H339" s="8">
        <v>9854</v>
      </c>
      <c r="J339" s="7"/>
      <c r="L339" s="8"/>
      <c r="N339" s="7"/>
      <c r="P339" s="7"/>
      <c r="R339" s="7"/>
      <c r="T339" s="7"/>
      <c r="V339" s="7"/>
      <c r="W339" s="1">
        <v>2736</v>
      </c>
      <c r="X339" s="7">
        <v>18440</v>
      </c>
    </row>
    <row r="340" spans="1:24" ht="12.75">
      <c r="A340" t="s">
        <v>1197</v>
      </c>
      <c r="B340" s="6" t="s">
        <v>1200</v>
      </c>
      <c r="C340" s="94" t="s">
        <v>1201</v>
      </c>
      <c r="D340" s="42" t="s">
        <v>521</v>
      </c>
      <c r="E340" s="6">
        <v>1640</v>
      </c>
      <c r="F340" s="8">
        <v>9756</v>
      </c>
      <c r="G340" s="1">
        <v>1631</v>
      </c>
      <c r="H340" s="8">
        <v>9747</v>
      </c>
      <c r="I340" s="1">
        <v>2197</v>
      </c>
      <c r="J340" s="8">
        <v>12351</v>
      </c>
      <c r="K340" s="1">
        <v>2639</v>
      </c>
      <c r="L340" s="8">
        <v>21153</v>
      </c>
      <c r="M340" s="1">
        <v>2889</v>
      </c>
      <c r="N340" s="8">
        <v>19005</v>
      </c>
      <c r="O340" s="6">
        <v>2630</v>
      </c>
      <c r="P340" s="8">
        <v>11874</v>
      </c>
      <c r="R340" s="8"/>
      <c r="T340" s="8"/>
      <c r="V340" s="8"/>
      <c r="X340" s="8"/>
    </row>
    <row r="341" spans="1:24" ht="12.75">
      <c r="A341" t="s">
        <v>1197</v>
      </c>
      <c r="B341" s="6" t="s">
        <v>1202</v>
      </c>
      <c r="C341" s="94" t="s">
        <v>1203</v>
      </c>
      <c r="D341" s="42" t="s">
        <v>526</v>
      </c>
      <c r="E341" s="1">
        <v>1868</v>
      </c>
      <c r="F341" s="8">
        <v>9824</v>
      </c>
      <c r="G341" s="6">
        <v>1868</v>
      </c>
      <c r="H341" s="8">
        <v>9824</v>
      </c>
      <c r="J341" s="8"/>
      <c r="L341" s="8"/>
      <c r="N341" s="8"/>
      <c r="P341" s="8"/>
      <c r="R341" s="8"/>
      <c r="T341" s="8"/>
      <c r="V341" s="8"/>
      <c r="X341" s="8"/>
    </row>
    <row r="342" spans="1:24" ht="12.75">
      <c r="A342" t="s">
        <v>1197</v>
      </c>
      <c r="B342" s="6" t="s">
        <v>1204</v>
      </c>
      <c r="C342" s="94" t="s">
        <v>1205</v>
      </c>
      <c r="D342" s="42" t="s">
        <v>529</v>
      </c>
      <c r="E342" s="6">
        <v>1627</v>
      </c>
      <c r="F342" s="7">
        <v>8469</v>
      </c>
      <c r="G342" s="1">
        <v>1657</v>
      </c>
      <c r="H342" s="7">
        <v>8499</v>
      </c>
      <c r="J342" s="8"/>
      <c r="L342" s="7"/>
      <c r="N342" s="8"/>
      <c r="P342" s="8"/>
      <c r="R342" s="8"/>
      <c r="T342" s="8"/>
      <c r="V342" s="8"/>
      <c r="X342" s="8"/>
    </row>
    <row r="343" spans="1:24" ht="12.75">
      <c r="A343" t="s">
        <v>1197</v>
      </c>
      <c r="B343" s="6" t="s">
        <v>1206</v>
      </c>
      <c r="C343" s="94" t="s">
        <v>1207</v>
      </c>
      <c r="D343" s="42" t="s">
        <v>529</v>
      </c>
      <c r="E343" s="1">
        <v>1673</v>
      </c>
      <c r="F343" s="7">
        <v>8515</v>
      </c>
      <c r="G343" s="1">
        <v>1673</v>
      </c>
      <c r="H343" s="7">
        <v>8515</v>
      </c>
      <c r="J343" s="7"/>
      <c r="K343" s="1">
        <v>2785</v>
      </c>
      <c r="L343" s="7">
        <v>21299</v>
      </c>
      <c r="N343" s="7"/>
      <c r="P343" s="7"/>
      <c r="R343" s="7"/>
      <c r="T343" s="7"/>
      <c r="V343" s="7"/>
      <c r="X343" s="7"/>
    </row>
    <row r="344" spans="1:24" ht="12.75">
      <c r="A344" t="s">
        <v>1197</v>
      </c>
      <c r="B344" s="6" t="s">
        <v>1208</v>
      </c>
      <c r="C344" s="94" t="s">
        <v>1209</v>
      </c>
      <c r="D344" s="42" t="s">
        <v>529</v>
      </c>
      <c r="E344" s="6">
        <v>1532</v>
      </c>
      <c r="F344" s="7">
        <v>8374</v>
      </c>
      <c r="G344" s="1">
        <v>1532</v>
      </c>
      <c r="H344" s="7">
        <v>8374</v>
      </c>
      <c r="J344" s="7"/>
      <c r="L344" s="7"/>
      <c r="N344" s="7"/>
      <c r="P344" s="7"/>
      <c r="R344" s="7"/>
      <c r="T344" s="7"/>
      <c r="V344" s="7"/>
      <c r="X344" s="7"/>
    </row>
    <row r="345" spans="1:24" ht="12.75">
      <c r="A345" t="s">
        <v>1197</v>
      </c>
      <c r="B345" s="6" t="s">
        <v>1210</v>
      </c>
      <c r="C345" s="94" t="s">
        <v>1211</v>
      </c>
      <c r="D345" s="42" t="s">
        <v>529</v>
      </c>
      <c r="E345" s="6">
        <v>1512</v>
      </c>
      <c r="F345" s="7">
        <v>8354</v>
      </c>
      <c r="G345" s="1">
        <v>1477</v>
      </c>
      <c r="H345" s="7">
        <v>8319</v>
      </c>
      <c r="I345" s="1">
        <v>1614</v>
      </c>
      <c r="J345" s="7">
        <v>10176</v>
      </c>
      <c r="L345" s="7"/>
      <c r="N345" s="7"/>
      <c r="P345" s="7"/>
      <c r="R345" s="7"/>
      <c r="T345" s="7"/>
      <c r="V345" s="7"/>
      <c r="X345" s="7"/>
    </row>
    <row r="346" spans="1:24" ht="12.75">
      <c r="A346" t="s">
        <v>1197</v>
      </c>
      <c r="B346" s="6" t="s">
        <v>1212</v>
      </c>
      <c r="C346" s="94" t="s">
        <v>1213</v>
      </c>
      <c r="D346" s="42" t="s">
        <v>529</v>
      </c>
      <c r="E346" s="6">
        <v>1618</v>
      </c>
      <c r="F346" s="7">
        <v>8460</v>
      </c>
      <c r="G346" s="1">
        <v>1618</v>
      </c>
      <c r="H346" s="7">
        <v>8460</v>
      </c>
      <c r="J346" s="7"/>
      <c r="L346" s="7"/>
      <c r="N346" s="7"/>
      <c r="P346" s="7"/>
      <c r="R346" s="7"/>
      <c r="T346" s="7"/>
      <c r="V346" s="7"/>
      <c r="X346" s="7"/>
    </row>
    <row r="347" spans="1:24" ht="12.75">
      <c r="A347" t="s">
        <v>1197</v>
      </c>
      <c r="B347" s="6" t="s">
        <v>1214</v>
      </c>
      <c r="C347" s="94" t="s">
        <v>1215</v>
      </c>
      <c r="D347" s="42" t="s">
        <v>529</v>
      </c>
      <c r="E347" s="1">
        <v>1590</v>
      </c>
      <c r="F347" s="7">
        <v>8432</v>
      </c>
      <c r="G347" s="1">
        <v>1590</v>
      </c>
      <c r="H347" s="7">
        <v>8432</v>
      </c>
      <c r="J347" s="7"/>
      <c r="L347" s="7"/>
      <c r="N347" s="7"/>
      <c r="P347" s="7"/>
      <c r="R347" s="7"/>
      <c r="T347" s="7"/>
      <c r="V347" s="7"/>
      <c r="X347" s="7"/>
    </row>
    <row r="348" spans="1:24" ht="9" customHeight="1">
      <c r="A348" t="s">
        <v>1197</v>
      </c>
      <c r="B348" s="6" t="s">
        <v>1216</v>
      </c>
      <c r="C348" s="94" t="s">
        <v>1217</v>
      </c>
      <c r="D348" s="42" t="s">
        <v>538</v>
      </c>
      <c r="E348" s="1">
        <v>1664</v>
      </c>
      <c r="F348" s="7">
        <v>8506</v>
      </c>
      <c r="G348" s="1">
        <v>1664</v>
      </c>
      <c r="H348" s="7">
        <v>8506</v>
      </c>
      <c r="J348" s="7"/>
      <c r="L348" s="7"/>
      <c r="N348" s="7"/>
      <c r="P348" s="7"/>
      <c r="R348" s="7"/>
      <c r="T348" s="7"/>
      <c r="V348" s="7"/>
      <c r="X348" s="7"/>
    </row>
    <row r="349" spans="1:24" ht="12.75">
      <c r="A349" t="s">
        <v>1197</v>
      </c>
      <c r="B349" s="6" t="s">
        <v>1218</v>
      </c>
      <c r="C349" s="94" t="s">
        <v>1219</v>
      </c>
      <c r="D349" s="42" t="s">
        <v>547</v>
      </c>
      <c r="E349" s="1">
        <v>1334</v>
      </c>
      <c r="F349" s="7">
        <v>8176</v>
      </c>
      <c r="G349" s="1">
        <v>1334</v>
      </c>
      <c r="H349" s="7">
        <v>8176</v>
      </c>
      <c r="J349" s="7"/>
      <c r="L349" s="7"/>
      <c r="N349" s="7"/>
      <c r="P349" s="7"/>
      <c r="R349" s="7"/>
      <c r="T349" s="7"/>
      <c r="V349" s="7"/>
      <c r="X349" s="7"/>
    </row>
    <row r="350" spans="1:24" ht="12.75">
      <c r="A350" s="9" t="s">
        <v>1197</v>
      </c>
      <c r="B350" s="6" t="s">
        <v>1220</v>
      </c>
      <c r="C350" s="94" t="s">
        <v>1221</v>
      </c>
      <c r="D350" s="42" t="s">
        <v>547</v>
      </c>
      <c r="E350" s="1">
        <v>1325</v>
      </c>
      <c r="F350" s="7">
        <v>7765</v>
      </c>
      <c r="G350" s="1">
        <v>1216</v>
      </c>
      <c r="H350" s="7">
        <v>7656</v>
      </c>
      <c r="J350" s="7"/>
      <c r="L350" s="7"/>
      <c r="N350" s="7"/>
      <c r="P350" s="7"/>
      <c r="R350" s="7"/>
      <c r="T350" s="7"/>
      <c r="V350" s="7"/>
      <c r="X350" s="7"/>
    </row>
    <row r="351" spans="1:24" ht="12.75">
      <c r="A351" t="s">
        <v>1197</v>
      </c>
      <c r="B351" s="6" t="s">
        <v>1222</v>
      </c>
      <c r="C351" s="94" t="s">
        <v>1223</v>
      </c>
      <c r="D351" s="42" t="s">
        <v>556</v>
      </c>
      <c r="E351" s="1">
        <v>1410</v>
      </c>
      <c r="F351" s="7">
        <v>7450</v>
      </c>
      <c r="H351" s="7"/>
      <c r="J351" s="7"/>
      <c r="L351" s="7"/>
      <c r="N351" s="7"/>
      <c r="P351" s="7"/>
      <c r="R351" s="7"/>
      <c r="T351" s="7"/>
      <c r="V351" s="7"/>
      <c r="X351" s="7"/>
    </row>
    <row r="352" spans="1:24" ht="12.75">
      <c r="A352" t="s">
        <v>1197</v>
      </c>
      <c r="B352" s="6" t="s">
        <v>1224</v>
      </c>
      <c r="C352" s="94" t="s">
        <v>1225</v>
      </c>
      <c r="D352" s="42" t="s">
        <v>556</v>
      </c>
      <c r="E352" s="1">
        <v>1658</v>
      </c>
      <c r="F352" s="7">
        <v>7698</v>
      </c>
      <c r="G352" s="1">
        <v>1658</v>
      </c>
      <c r="H352" s="7">
        <v>7698</v>
      </c>
      <c r="J352" s="7"/>
      <c r="L352" s="7"/>
      <c r="N352" s="7"/>
      <c r="P352" s="7"/>
      <c r="R352" s="7"/>
      <c r="T352" s="7"/>
      <c r="V352" s="7"/>
      <c r="X352" s="7"/>
    </row>
    <row r="353" spans="1:24" ht="12.75">
      <c r="A353" t="s">
        <v>1197</v>
      </c>
      <c r="B353" s="6" t="s">
        <v>1226</v>
      </c>
      <c r="C353" s="94" t="s">
        <v>1227</v>
      </c>
      <c r="D353" s="42" t="s">
        <v>556</v>
      </c>
      <c r="E353" s="1">
        <v>1351</v>
      </c>
      <c r="F353" s="7">
        <v>7391</v>
      </c>
      <c r="H353" s="7"/>
      <c r="J353" s="7"/>
      <c r="L353" s="7"/>
      <c r="N353" s="7"/>
      <c r="P353" s="7"/>
      <c r="R353" s="7"/>
      <c r="T353" s="7"/>
      <c r="V353" s="7"/>
      <c r="X353" s="7"/>
    </row>
    <row r="354" spans="1:24" ht="12.75">
      <c r="A354" t="s">
        <v>1197</v>
      </c>
      <c r="B354" s="6" t="s">
        <v>1228</v>
      </c>
      <c r="C354" s="94" t="s">
        <v>1229</v>
      </c>
      <c r="D354" s="94" t="s">
        <v>559</v>
      </c>
      <c r="E354" s="1">
        <v>557</v>
      </c>
      <c r="F354" s="1">
        <f aca="true" t="shared" si="0" ref="F354:F385">(14*3)*107.5</f>
        <v>4515</v>
      </c>
      <c r="L354" s="7"/>
      <c r="N354" s="7"/>
      <c r="P354" s="7"/>
      <c r="R354" s="13"/>
      <c r="T354" s="13"/>
      <c r="V354" s="13"/>
      <c r="X354" s="13"/>
    </row>
    <row r="355" spans="1:24" ht="12.75">
      <c r="A355" t="s">
        <v>1197</v>
      </c>
      <c r="B355" s="6" t="s">
        <v>1230</v>
      </c>
      <c r="C355" s="94" t="s">
        <v>1231</v>
      </c>
      <c r="D355" s="94" t="s">
        <v>559</v>
      </c>
      <c r="E355" s="1">
        <v>557</v>
      </c>
      <c r="F355" s="1">
        <f t="shared" si="0"/>
        <v>4515</v>
      </c>
      <c r="T355" s="13"/>
      <c r="V355" s="13"/>
      <c r="X355" s="13"/>
    </row>
    <row r="356" spans="1:22" ht="12.75">
      <c r="A356" t="s">
        <v>1197</v>
      </c>
      <c r="B356" s="6" t="s">
        <v>1232</v>
      </c>
      <c r="C356" s="94" t="s">
        <v>1233</v>
      </c>
      <c r="D356" s="94" t="s">
        <v>559</v>
      </c>
      <c r="E356" s="1">
        <v>557</v>
      </c>
      <c r="F356" s="1">
        <f t="shared" si="0"/>
        <v>4515</v>
      </c>
      <c r="T356" s="13"/>
      <c r="V356" s="13"/>
    </row>
    <row r="357" spans="1:22" ht="12.75">
      <c r="A357" t="s">
        <v>1197</v>
      </c>
      <c r="B357" s="6" t="s">
        <v>1234</v>
      </c>
      <c r="C357" s="94" t="s">
        <v>1235</v>
      </c>
      <c r="D357" s="94" t="s">
        <v>559</v>
      </c>
      <c r="E357" s="1">
        <v>557</v>
      </c>
      <c r="F357" s="1">
        <f t="shared" si="0"/>
        <v>4515</v>
      </c>
      <c r="V357" s="13"/>
    </row>
    <row r="358" spans="1:6" ht="12.75">
      <c r="A358" t="s">
        <v>1197</v>
      </c>
      <c r="B358" s="6" t="s">
        <v>1236</v>
      </c>
      <c r="C358" s="94" t="s">
        <v>1237</v>
      </c>
      <c r="D358" s="94" t="s">
        <v>559</v>
      </c>
      <c r="E358" s="1">
        <v>557</v>
      </c>
      <c r="F358" s="1">
        <f t="shared" si="0"/>
        <v>4515</v>
      </c>
    </row>
    <row r="359" spans="1:6" ht="12.75">
      <c r="A359" t="s">
        <v>1197</v>
      </c>
      <c r="B359" s="6" t="s">
        <v>1238</v>
      </c>
      <c r="C359" s="94" t="s">
        <v>1239</v>
      </c>
      <c r="D359" s="94" t="s">
        <v>559</v>
      </c>
      <c r="E359" s="1">
        <v>557</v>
      </c>
      <c r="F359" s="1">
        <f t="shared" si="0"/>
        <v>4515</v>
      </c>
    </row>
    <row r="360" spans="1:6" ht="12.75">
      <c r="A360" t="s">
        <v>1197</v>
      </c>
      <c r="B360" s="6" t="s">
        <v>1240</v>
      </c>
      <c r="C360" s="94" t="s">
        <v>1241</v>
      </c>
      <c r="D360" s="94" t="s">
        <v>559</v>
      </c>
      <c r="E360" s="1">
        <v>557</v>
      </c>
      <c r="F360" s="1">
        <f t="shared" si="0"/>
        <v>4515</v>
      </c>
    </row>
    <row r="361" spans="1:6" ht="9" customHeight="1">
      <c r="A361" t="s">
        <v>1197</v>
      </c>
      <c r="B361" s="6" t="s">
        <v>1242</v>
      </c>
      <c r="C361" s="94" t="s">
        <v>1243</v>
      </c>
      <c r="D361" s="94" t="s">
        <v>559</v>
      </c>
      <c r="E361" s="1">
        <v>557</v>
      </c>
      <c r="F361" s="1">
        <f t="shared" si="0"/>
        <v>4515</v>
      </c>
    </row>
    <row r="362" spans="1:6" ht="12.75">
      <c r="A362" t="s">
        <v>1197</v>
      </c>
      <c r="B362" s="6" t="s">
        <v>1244</v>
      </c>
      <c r="C362" s="94" t="s">
        <v>1245</v>
      </c>
      <c r="D362" s="94" t="s">
        <v>559</v>
      </c>
      <c r="E362" s="1">
        <v>557</v>
      </c>
      <c r="F362" s="1">
        <f t="shared" si="0"/>
        <v>4515</v>
      </c>
    </row>
    <row r="363" spans="1:6" ht="12.75">
      <c r="A363" t="s">
        <v>1197</v>
      </c>
      <c r="B363" s="6" t="s">
        <v>1246</v>
      </c>
      <c r="C363" s="94" t="s">
        <v>1247</v>
      </c>
      <c r="D363" s="94" t="s">
        <v>559</v>
      </c>
      <c r="E363" s="1">
        <v>557</v>
      </c>
      <c r="F363" s="1">
        <f t="shared" si="0"/>
        <v>4515</v>
      </c>
    </row>
    <row r="364" spans="1:6" ht="12.75">
      <c r="A364" t="s">
        <v>1197</v>
      </c>
      <c r="B364" s="6" t="s">
        <v>1248</v>
      </c>
      <c r="C364" s="94" t="s">
        <v>1249</v>
      </c>
      <c r="D364" s="94" t="s">
        <v>559</v>
      </c>
      <c r="E364" s="1">
        <v>557</v>
      </c>
      <c r="F364" s="1">
        <f t="shared" si="0"/>
        <v>4515</v>
      </c>
    </row>
    <row r="365" spans="1:6" ht="12.75">
      <c r="A365" t="s">
        <v>1197</v>
      </c>
      <c r="B365" s="6" t="s">
        <v>1250</v>
      </c>
      <c r="C365" s="94" t="s">
        <v>1251</v>
      </c>
      <c r="D365" s="94" t="s">
        <v>559</v>
      </c>
      <c r="E365" s="1">
        <v>557</v>
      </c>
      <c r="F365" s="1">
        <f t="shared" si="0"/>
        <v>4515</v>
      </c>
    </row>
    <row r="366" spans="1:6" ht="12.75">
      <c r="A366" t="s">
        <v>1197</v>
      </c>
      <c r="B366" s="6" t="s">
        <v>1252</v>
      </c>
      <c r="C366" s="94" t="s">
        <v>1253</v>
      </c>
      <c r="D366" s="94" t="s">
        <v>559</v>
      </c>
      <c r="E366" s="1">
        <v>557</v>
      </c>
      <c r="F366" s="1">
        <f t="shared" si="0"/>
        <v>4515</v>
      </c>
    </row>
    <row r="367" spans="1:6" ht="12.75">
      <c r="A367" t="s">
        <v>1197</v>
      </c>
      <c r="B367" s="6" t="s">
        <v>1254</v>
      </c>
      <c r="C367" s="94" t="s">
        <v>1255</v>
      </c>
      <c r="D367" s="94" t="s">
        <v>559</v>
      </c>
      <c r="E367" s="1">
        <v>557</v>
      </c>
      <c r="F367" s="1">
        <f t="shared" si="0"/>
        <v>4515</v>
      </c>
    </row>
    <row r="368" spans="1:6" ht="12.75">
      <c r="A368" t="s">
        <v>1197</v>
      </c>
      <c r="B368" s="6" t="s">
        <v>1256</v>
      </c>
      <c r="C368" s="94" t="s">
        <v>1257</v>
      </c>
      <c r="D368" s="94" t="s">
        <v>559</v>
      </c>
      <c r="E368" s="1">
        <v>557</v>
      </c>
      <c r="F368" s="1">
        <f t="shared" si="0"/>
        <v>4515</v>
      </c>
    </row>
    <row r="369" spans="1:6" ht="12.75">
      <c r="A369" t="s">
        <v>1197</v>
      </c>
      <c r="B369" s="6" t="s">
        <v>1258</v>
      </c>
      <c r="C369" s="94" t="s">
        <v>1259</v>
      </c>
      <c r="D369" s="94" t="s">
        <v>559</v>
      </c>
      <c r="E369" s="1">
        <v>557</v>
      </c>
      <c r="F369" s="1">
        <f t="shared" si="0"/>
        <v>4515</v>
      </c>
    </row>
    <row r="370" spans="1:6" ht="12.75">
      <c r="A370" t="s">
        <v>1197</v>
      </c>
      <c r="B370" s="6" t="s">
        <v>1260</v>
      </c>
      <c r="C370" s="94" t="s">
        <v>1261</v>
      </c>
      <c r="D370" s="94" t="s">
        <v>559</v>
      </c>
      <c r="E370" s="1">
        <v>557</v>
      </c>
      <c r="F370" s="1">
        <f t="shared" si="0"/>
        <v>4515</v>
      </c>
    </row>
    <row r="371" spans="1:6" ht="12.75">
      <c r="A371" t="s">
        <v>1197</v>
      </c>
      <c r="B371" s="6" t="s">
        <v>1262</v>
      </c>
      <c r="C371" s="94" t="s">
        <v>1263</v>
      </c>
      <c r="D371" s="94" t="s">
        <v>559</v>
      </c>
      <c r="E371" s="1">
        <v>557</v>
      </c>
      <c r="F371" s="1">
        <f t="shared" si="0"/>
        <v>4515</v>
      </c>
    </row>
    <row r="372" spans="1:6" ht="12.75">
      <c r="A372" t="s">
        <v>1197</v>
      </c>
      <c r="B372" s="6" t="s">
        <v>1264</v>
      </c>
      <c r="C372" s="94" t="s">
        <v>1265</v>
      </c>
      <c r="D372" s="94" t="s">
        <v>559</v>
      </c>
      <c r="E372" s="1">
        <v>557</v>
      </c>
      <c r="F372" s="1">
        <f t="shared" si="0"/>
        <v>4515</v>
      </c>
    </row>
    <row r="373" spans="1:6" ht="12.75">
      <c r="A373" t="s">
        <v>1197</v>
      </c>
      <c r="B373" s="6" t="s">
        <v>1266</v>
      </c>
      <c r="C373" s="94" t="s">
        <v>1267</v>
      </c>
      <c r="D373" s="94" t="s">
        <v>559</v>
      </c>
      <c r="E373" s="1">
        <v>557</v>
      </c>
      <c r="F373" s="1">
        <f t="shared" si="0"/>
        <v>4515</v>
      </c>
    </row>
    <row r="374" spans="1:6" ht="12.75">
      <c r="A374" t="s">
        <v>1197</v>
      </c>
      <c r="B374" s="6" t="s">
        <v>1268</v>
      </c>
      <c r="C374" s="94" t="s">
        <v>1269</v>
      </c>
      <c r="D374" s="94" t="s">
        <v>559</v>
      </c>
      <c r="E374" s="1">
        <v>557</v>
      </c>
      <c r="F374" s="1">
        <f t="shared" si="0"/>
        <v>4515</v>
      </c>
    </row>
    <row r="375" spans="1:6" ht="12.75">
      <c r="A375" t="s">
        <v>1197</v>
      </c>
      <c r="B375" s="6" t="s">
        <v>1270</v>
      </c>
      <c r="C375" s="94" t="s">
        <v>1271</v>
      </c>
      <c r="D375" s="94" t="s">
        <v>559</v>
      </c>
      <c r="E375" s="1">
        <v>557</v>
      </c>
      <c r="F375" s="1">
        <f t="shared" si="0"/>
        <v>4515</v>
      </c>
    </row>
    <row r="376" spans="1:6" ht="9" customHeight="1">
      <c r="A376" t="s">
        <v>1197</v>
      </c>
      <c r="B376" s="6" t="s">
        <v>1272</v>
      </c>
      <c r="C376" s="94" t="s">
        <v>1273</v>
      </c>
      <c r="D376" s="94" t="s">
        <v>559</v>
      </c>
      <c r="E376" s="1">
        <v>557</v>
      </c>
      <c r="F376" s="1">
        <f t="shared" si="0"/>
        <v>4515</v>
      </c>
    </row>
    <row r="377" spans="1:6" ht="12.75">
      <c r="A377" t="s">
        <v>1197</v>
      </c>
      <c r="B377" s="6" t="s">
        <v>1274</v>
      </c>
      <c r="C377" s="94" t="s">
        <v>1275</v>
      </c>
      <c r="D377" s="94" t="s">
        <v>559</v>
      </c>
      <c r="E377" s="1">
        <v>557</v>
      </c>
      <c r="F377" s="1">
        <f t="shared" si="0"/>
        <v>4515</v>
      </c>
    </row>
    <row r="378" spans="1:6" ht="12.75">
      <c r="A378" t="s">
        <v>1197</v>
      </c>
      <c r="B378" s="6" t="s">
        <v>1276</v>
      </c>
      <c r="C378" s="94" t="s">
        <v>1277</v>
      </c>
      <c r="D378" s="94" t="s">
        <v>559</v>
      </c>
      <c r="E378" s="1">
        <v>557</v>
      </c>
      <c r="F378" s="1">
        <f t="shared" si="0"/>
        <v>4515</v>
      </c>
    </row>
    <row r="379" spans="1:6" ht="12.75">
      <c r="A379" t="s">
        <v>1197</v>
      </c>
      <c r="B379" s="6" t="s">
        <v>1278</v>
      </c>
      <c r="C379" s="94" t="s">
        <v>1279</v>
      </c>
      <c r="D379" s="94" t="s">
        <v>559</v>
      </c>
      <c r="E379" s="1">
        <v>557</v>
      </c>
      <c r="F379" s="1">
        <f t="shared" si="0"/>
        <v>4515</v>
      </c>
    </row>
    <row r="380" spans="1:6" ht="12.75">
      <c r="A380" t="s">
        <v>1197</v>
      </c>
      <c r="B380" s="6" t="s">
        <v>1280</v>
      </c>
      <c r="C380" s="94" t="s">
        <v>1281</v>
      </c>
      <c r="D380" s="94" t="s">
        <v>559</v>
      </c>
      <c r="E380" s="1">
        <v>557</v>
      </c>
      <c r="F380" s="1">
        <f t="shared" si="0"/>
        <v>4515</v>
      </c>
    </row>
    <row r="381" spans="1:6" ht="12.75">
      <c r="A381" t="s">
        <v>1197</v>
      </c>
      <c r="B381" s="6" t="s">
        <v>1282</v>
      </c>
      <c r="C381" s="94" t="s">
        <v>1283</v>
      </c>
      <c r="D381" s="94" t="s">
        <v>559</v>
      </c>
      <c r="E381" s="1">
        <v>557</v>
      </c>
      <c r="F381" s="1">
        <f t="shared" si="0"/>
        <v>4515</v>
      </c>
    </row>
    <row r="382" spans="1:6" ht="12.75">
      <c r="A382" t="s">
        <v>1197</v>
      </c>
      <c r="B382" s="6" t="s">
        <v>1284</v>
      </c>
      <c r="C382" s="94" t="s">
        <v>1285</v>
      </c>
      <c r="D382" s="94" t="s">
        <v>559</v>
      </c>
      <c r="E382" s="1">
        <v>557</v>
      </c>
      <c r="F382" s="1">
        <f t="shared" si="0"/>
        <v>4515</v>
      </c>
    </row>
    <row r="383" spans="1:6" ht="12.75">
      <c r="A383" t="s">
        <v>1197</v>
      </c>
      <c r="B383" s="6" t="s">
        <v>1286</v>
      </c>
      <c r="C383" s="94" t="s">
        <v>1287</v>
      </c>
      <c r="D383" s="94" t="s">
        <v>559</v>
      </c>
      <c r="E383" s="1">
        <v>557</v>
      </c>
      <c r="F383" s="1">
        <f t="shared" si="0"/>
        <v>4515</v>
      </c>
    </row>
    <row r="384" spans="1:6" ht="12.75">
      <c r="A384" t="s">
        <v>1197</v>
      </c>
      <c r="B384" s="6" t="s">
        <v>1288</v>
      </c>
      <c r="C384" s="94" t="s">
        <v>1289</v>
      </c>
      <c r="D384" s="94" t="s">
        <v>559</v>
      </c>
      <c r="E384" s="1">
        <v>557</v>
      </c>
      <c r="F384" s="1">
        <f t="shared" si="0"/>
        <v>4515</v>
      </c>
    </row>
    <row r="385" spans="1:6" ht="9" customHeight="1">
      <c r="A385" t="s">
        <v>1197</v>
      </c>
      <c r="B385" s="6" t="s">
        <v>1290</v>
      </c>
      <c r="C385" s="94" t="s">
        <v>1291</v>
      </c>
      <c r="D385" s="94" t="s">
        <v>559</v>
      </c>
      <c r="E385" s="1">
        <v>557</v>
      </c>
      <c r="F385" s="1">
        <f t="shared" si="0"/>
        <v>4515</v>
      </c>
    </row>
    <row r="386" spans="1:6" ht="12.75">
      <c r="A386" t="s">
        <v>1197</v>
      </c>
      <c r="B386" s="6" t="s">
        <v>1292</v>
      </c>
      <c r="C386" s="94" t="s">
        <v>1293</v>
      </c>
      <c r="D386" s="94" t="s">
        <v>559</v>
      </c>
      <c r="E386" s="1">
        <v>557</v>
      </c>
      <c r="F386" s="1">
        <f aca="true" t="shared" si="1" ref="F386:F411">(14*3)*107.5</f>
        <v>4515</v>
      </c>
    </row>
    <row r="387" spans="1:6" ht="12.75">
      <c r="A387" t="s">
        <v>1197</v>
      </c>
      <c r="B387" s="6" t="s">
        <v>1294</v>
      </c>
      <c r="C387" s="94" t="s">
        <v>1295</v>
      </c>
      <c r="D387" s="94" t="s">
        <v>559</v>
      </c>
      <c r="E387" s="1">
        <v>557</v>
      </c>
      <c r="F387" s="1">
        <f t="shared" si="1"/>
        <v>4515</v>
      </c>
    </row>
    <row r="388" spans="1:6" ht="12.75">
      <c r="A388" t="s">
        <v>1197</v>
      </c>
      <c r="B388" s="6" t="s">
        <v>1296</v>
      </c>
      <c r="C388" s="94" t="s">
        <v>1297</v>
      </c>
      <c r="D388" s="94" t="s">
        <v>559</v>
      </c>
      <c r="E388" s="1">
        <v>557</v>
      </c>
      <c r="F388" s="1">
        <f t="shared" si="1"/>
        <v>4515</v>
      </c>
    </row>
    <row r="389" spans="1:6" ht="12.75">
      <c r="A389" t="s">
        <v>1197</v>
      </c>
      <c r="B389" s="6" t="s">
        <v>1298</v>
      </c>
      <c r="C389" s="94" t="s">
        <v>1299</v>
      </c>
      <c r="D389" s="94" t="s">
        <v>559</v>
      </c>
      <c r="E389" s="1">
        <v>557</v>
      </c>
      <c r="F389" s="1">
        <f t="shared" si="1"/>
        <v>4515</v>
      </c>
    </row>
    <row r="390" spans="1:6" ht="9" customHeight="1">
      <c r="A390" t="s">
        <v>1197</v>
      </c>
      <c r="B390" s="6" t="s">
        <v>1300</v>
      </c>
      <c r="C390" s="94" t="s">
        <v>1301</v>
      </c>
      <c r="D390" s="94" t="s">
        <v>559</v>
      </c>
      <c r="E390" s="1">
        <v>557</v>
      </c>
      <c r="F390" s="1">
        <f t="shared" si="1"/>
        <v>4515</v>
      </c>
    </row>
    <row r="391" spans="1:6" ht="12.75">
      <c r="A391" t="s">
        <v>1197</v>
      </c>
      <c r="B391" s="6" t="s">
        <v>1302</v>
      </c>
      <c r="C391" s="94" t="s">
        <v>1303</v>
      </c>
      <c r="D391" s="94" t="s">
        <v>559</v>
      </c>
      <c r="E391" s="1">
        <v>557</v>
      </c>
      <c r="F391" s="1">
        <f t="shared" si="1"/>
        <v>4515</v>
      </c>
    </row>
    <row r="392" spans="1:6" ht="12.75">
      <c r="A392" t="s">
        <v>1197</v>
      </c>
      <c r="B392" s="6" t="s">
        <v>1304</v>
      </c>
      <c r="C392" s="94" t="s">
        <v>1305</v>
      </c>
      <c r="D392" s="94" t="s">
        <v>559</v>
      </c>
      <c r="E392" s="1">
        <v>557</v>
      </c>
      <c r="F392" s="1">
        <f t="shared" si="1"/>
        <v>4515</v>
      </c>
    </row>
    <row r="393" spans="1:6" ht="12.75">
      <c r="A393" t="s">
        <v>1197</v>
      </c>
      <c r="B393" s="6" t="s">
        <v>1306</v>
      </c>
      <c r="C393" s="94" t="s">
        <v>1307</v>
      </c>
      <c r="D393" s="94" t="s">
        <v>559</v>
      </c>
      <c r="E393" s="1">
        <v>557</v>
      </c>
      <c r="F393" s="1">
        <f t="shared" si="1"/>
        <v>4515</v>
      </c>
    </row>
    <row r="394" spans="1:6" ht="12.75">
      <c r="A394" t="s">
        <v>1197</v>
      </c>
      <c r="B394" s="6" t="s">
        <v>1308</v>
      </c>
      <c r="C394" s="94" t="s">
        <v>1309</v>
      </c>
      <c r="D394" s="94" t="s">
        <v>559</v>
      </c>
      <c r="E394" s="1">
        <v>557</v>
      </c>
      <c r="F394" s="1">
        <f t="shared" si="1"/>
        <v>4515</v>
      </c>
    </row>
    <row r="395" spans="1:6" ht="12.75">
      <c r="A395" t="s">
        <v>1197</v>
      </c>
      <c r="B395" s="6" t="s">
        <v>1310</v>
      </c>
      <c r="C395" s="94" t="s">
        <v>1311</v>
      </c>
      <c r="D395" s="94" t="s">
        <v>559</v>
      </c>
      <c r="E395" s="1">
        <v>557</v>
      </c>
      <c r="F395" s="1">
        <f t="shared" si="1"/>
        <v>4515</v>
      </c>
    </row>
    <row r="396" spans="1:6" ht="12.75">
      <c r="A396" t="s">
        <v>1197</v>
      </c>
      <c r="B396" s="6" t="s">
        <v>1312</v>
      </c>
      <c r="C396" s="94" t="s">
        <v>1313</v>
      </c>
      <c r="D396" s="94" t="s">
        <v>559</v>
      </c>
      <c r="E396" s="1">
        <v>557</v>
      </c>
      <c r="F396" s="1">
        <f t="shared" si="1"/>
        <v>4515</v>
      </c>
    </row>
    <row r="397" spans="1:6" ht="12.75">
      <c r="A397" t="s">
        <v>1197</v>
      </c>
      <c r="B397" s="6" t="s">
        <v>1314</v>
      </c>
      <c r="C397" s="94" t="s">
        <v>1315</v>
      </c>
      <c r="D397" s="94" t="s">
        <v>559</v>
      </c>
      <c r="E397" s="1">
        <v>557</v>
      </c>
      <c r="F397" s="1">
        <f t="shared" si="1"/>
        <v>4515</v>
      </c>
    </row>
    <row r="398" spans="1:6" ht="12.75">
      <c r="A398" t="s">
        <v>1197</v>
      </c>
      <c r="B398" s="6" t="s">
        <v>1316</v>
      </c>
      <c r="C398" s="94" t="s">
        <v>1317</v>
      </c>
      <c r="D398" s="94" t="s">
        <v>559</v>
      </c>
      <c r="E398" s="1">
        <v>557</v>
      </c>
      <c r="F398" s="1">
        <f t="shared" si="1"/>
        <v>4515</v>
      </c>
    </row>
    <row r="399" spans="1:6" ht="12.75">
      <c r="A399" t="s">
        <v>1197</v>
      </c>
      <c r="B399" s="6" t="s">
        <v>1318</v>
      </c>
      <c r="C399" s="94" t="s">
        <v>1319</v>
      </c>
      <c r="D399" s="94" t="s">
        <v>559</v>
      </c>
      <c r="E399" s="1">
        <v>557</v>
      </c>
      <c r="F399" s="1">
        <f t="shared" si="1"/>
        <v>4515</v>
      </c>
    </row>
    <row r="400" spans="1:6" ht="12.75">
      <c r="A400" t="s">
        <v>1197</v>
      </c>
      <c r="B400" s="6" t="s">
        <v>1320</v>
      </c>
      <c r="C400" s="94" t="s">
        <v>1321</v>
      </c>
      <c r="D400" s="94" t="s">
        <v>559</v>
      </c>
      <c r="E400" s="1">
        <v>557</v>
      </c>
      <c r="F400" s="1">
        <f t="shared" si="1"/>
        <v>4515</v>
      </c>
    </row>
    <row r="401" spans="1:6" ht="12.75">
      <c r="A401" t="s">
        <v>1197</v>
      </c>
      <c r="B401" s="6" t="s">
        <v>1322</v>
      </c>
      <c r="C401" s="94" t="s">
        <v>1323</v>
      </c>
      <c r="D401" s="94" t="s">
        <v>559</v>
      </c>
      <c r="E401" s="1">
        <v>557</v>
      </c>
      <c r="F401" s="1">
        <f t="shared" si="1"/>
        <v>4515</v>
      </c>
    </row>
    <row r="402" spans="1:6" ht="12.75">
      <c r="A402" t="s">
        <v>1197</v>
      </c>
      <c r="B402" s="6" t="s">
        <v>1324</v>
      </c>
      <c r="C402" s="94" t="s">
        <v>1325</v>
      </c>
      <c r="D402" s="94" t="s">
        <v>559</v>
      </c>
      <c r="E402" s="1">
        <v>557</v>
      </c>
      <c r="F402" s="1">
        <f t="shared" si="1"/>
        <v>4515</v>
      </c>
    </row>
    <row r="403" spans="1:6" ht="12.75">
      <c r="A403" t="s">
        <v>1197</v>
      </c>
      <c r="B403" s="6" t="s">
        <v>1326</v>
      </c>
      <c r="C403" s="94" t="s">
        <v>1327</v>
      </c>
      <c r="D403" s="94" t="s">
        <v>559</v>
      </c>
      <c r="E403" s="1">
        <v>557</v>
      </c>
      <c r="F403" s="1">
        <f t="shared" si="1"/>
        <v>4515</v>
      </c>
    </row>
    <row r="404" spans="1:6" ht="12.75">
      <c r="A404" t="s">
        <v>1197</v>
      </c>
      <c r="B404" s="6" t="s">
        <v>1328</v>
      </c>
      <c r="C404" s="94" t="s">
        <v>1329</v>
      </c>
      <c r="D404" s="94" t="s">
        <v>559</v>
      </c>
      <c r="E404" s="1">
        <v>557</v>
      </c>
      <c r="F404" s="1">
        <f t="shared" si="1"/>
        <v>4515</v>
      </c>
    </row>
    <row r="405" spans="1:6" ht="12.75">
      <c r="A405" t="s">
        <v>1197</v>
      </c>
      <c r="B405" s="6" t="s">
        <v>1330</v>
      </c>
      <c r="C405" s="94" t="s">
        <v>1331</v>
      </c>
      <c r="D405" s="94" t="s">
        <v>559</v>
      </c>
      <c r="E405" s="1">
        <v>557</v>
      </c>
      <c r="F405" s="1">
        <f t="shared" si="1"/>
        <v>4515</v>
      </c>
    </row>
    <row r="406" spans="1:6" ht="12.75">
      <c r="A406" t="s">
        <v>1197</v>
      </c>
      <c r="B406" s="6" t="s">
        <v>1332</v>
      </c>
      <c r="C406" s="94" t="s">
        <v>1333</v>
      </c>
      <c r="D406" s="94" t="s">
        <v>559</v>
      </c>
      <c r="E406" s="1">
        <v>557</v>
      </c>
      <c r="F406" s="1">
        <f t="shared" si="1"/>
        <v>4515</v>
      </c>
    </row>
    <row r="407" spans="1:6" ht="12.75">
      <c r="A407" t="s">
        <v>1197</v>
      </c>
      <c r="B407" s="6" t="s">
        <v>1334</v>
      </c>
      <c r="C407" s="94" t="s">
        <v>1335</v>
      </c>
      <c r="D407" s="94" t="s">
        <v>559</v>
      </c>
      <c r="E407" s="1">
        <v>557</v>
      </c>
      <c r="F407" s="1">
        <f t="shared" si="1"/>
        <v>4515</v>
      </c>
    </row>
    <row r="408" spans="1:6" ht="9" customHeight="1">
      <c r="A408" t="s">
        <v>1197</v>
      </c>
      <c r="B408" s="6" t="s">
        <v>1336</v>
      </c>
      <c r="C408" s="94" t="s">
        <v>1337</v>
      </c>
      <c r="D408" s="94" t="s">
        <v>559</v>
      </c>
      <c r="E408" s="1">
        <v>557</v>
      </c>
      <c r="F408" s="1">
        <f t="shared" si="1"/>
        <v>4515</v>
      </c>
    </row>
    <row r="409" spans="1:6" ht="12.75">
      <c r="A409" t="s">
        <v>1197</v>
      </c>
      <c r="B409" s="6" t="s">
        <v>1338</v>
      </c>
      <c r="C409" s="94" t="s">
        <v>1339</v>
      </c>
      <c r="D409" s="94" t="s">
        <v>559</v>
      </c>
      <c r="E409" s="1">
        <v>557</v>
      </c>
      <c r="F409" s="1">
        <f t="shared" si="1"/>
        <v>4515</v>
      </c>
    </row>
    <row r="410" spans="1:6" ht="12.75">
      <c r="A410" t="s">
        <v>1197</v>
      </c>
      <c r="B410" s="6" t="s">
        <v>1340</v>
      </c>
      <c r="C410" s="94" t="s">
        <v>1341</v>
      </c>
      <c r="D410" s="94" t="s">
        <v>559</v>
      </c>
      <c r="E410" s="1">
        <v>557</v>
      </c>
      <c r="F410" s="1">
        <f t="shared" si="1"/>
        <v>4515</v>
      </c>
    </row>
    <row r="411" spans="1:6" ht="12.75">
      <c r="A411" t="s">
        <v>1197</v>
      </c>
      <c r="B411" s="6" t="s">
        <v>1342</v>
      </c>
      <c r="C411" s="94" t="s">
        <v>1343</v>
      </c>
      <c r="D411" s="94" t="s">
        <v>559</v>
      </c>
      <c r="E411" s="1">
        <v>557</v>
      </c>
      <c r="F411" s="1">
        <f t="shared" si="1"/>
        <v>4515</v>
      </c>
    </row>
    <row r="412" spans="1:24" ht="12.75">
      <c r="A412" t="s">
        <v>1197</v>
      </c>
      <c r="B412" s="6" t="s">
        <v>1344</v>
      </c>
      <c r="C412" s="94" t="s">
        <v>1345</v>
      </c>
      <c r="D412" s="42" t="s">
        <v>695</v>
      </c>
      <c r="E412" s="1">
        <v>2064</v>
      </c>
      <c r="F412" s="7">
        <v>9915</v>
      </c>
      <c r="G412" s="1">
        <v>2064</v>
      </c>
      <c r="H412" s="7">
        <v>9915</v>
      </c>
      <c r="J412" s="7"/>
      <c r="L412" s="7"/>
      <c r="N412" s="7"/>
      <c r="P412" s="7"/>
      <c r="R412" s="7"/>
      <c r="T412" s="7"/>
      <c r="V412" s="7"/>
      <c r="X412" s="7"/>
    </row>
    <row r="413" spans="1:24" ht="12.75">
      <c r="A413" t="s">
        <v>1346</v>
      </c>
      <c r="B413" s="6" t="s">
        <v>1347</v>
      </c>
      <c r="C413" s="94" t="s">
        <v>1348</v>
      </c>
      <c r="D413" s="42" t="s">
        <v>521</v>
      </c>
      <c r="E413" s="1">
        <v>2143.8</v>
      </c>
      <c r="F413" s="8">
        <v>5833.8</v>
      </c>
      <c r="G413" s="1">
        <v>2181</v>
      </c>
      <c r="H413" s="8">
        <v>6031</v>
      </c>
      <c r="J413" s="8"/>
      <c r="L413" s="8"/>
      <c r="N413" s="7"/>
      <c r="P413" s="8"/>
      <c r="R413" s="7"/>
      <c r="T413" s="7"/>
      <c r="V413" s="7"/>
      <c r="X413" s="7"/>
    </row>
    <row r="414" spans="1:24" ht="12.75">
      <c r="A414" t="s">
        <v>1346</v>
      </c>
      <c r="B414" s="6" t="s">
        <v>1349</v>
      </c>
      <c r="C414" s="94" t="s">
        <v>1350</v>
      </c>
      <c r="D414" s="95" t="s">
        <v>521</v>
      </c>
      <c r="E414" s="1">
        <v>2324</v>
      </c>
      <c r="F414" s="7">
        <v>6014</v>
      </c>
      <c r="G414" s="1">
        <v>2246</v>
      </c>
      <c r="H414" s="7">
        <v>6086</v>
      </c>
      <c r="J414" s="7"/>
      <c r="L414" s="7"/>
      <c r="N414" s="8"/>
      <c r="P414" s="7"/>
      <c r="R414" s="8"/>
      <c r="T414" s="8"/>
      <c r="V414" s="8"/>
      <c r="X414" s="8"/>
    </row>
    <row r="415" spans="1:24" ht="12.75">
      <c r="A415" t="s">
        <v>1346</v>
      </c>
      <c r="B415" s="6" t="s">
        <v>1351</v>
      </c>
      <c r="C415" s="94" t="s">
        <v>1352</v>
      </c>
      <c r="D415" s="95" t="s">
        <v>529</v>
      </c>
      <c r="E415" s="1">
        <v>1731</v>
      </c>
      <c r="F415" s="7">
        <v>3936</v>
      </c>
      <c r="G415" s="1">
        <v>1732.8</v>
      </c>
      <c r="H415" s="7">
        <v>4012.8</v>
      </c>
      <c r="J415" s="7"/>
      <c r="L415" s="7"/>
      <c r="N415" s="7"/>
      <c r="P415" s="7"/>
      <c r="R415" s="7"/>
      <c r="T415" s="7"/>
      <c r="V415" s="7"/>
      <c r="X415" s="7"/>
    </row>
    <row r="416" spans="1:24" ht="12.75">
      <c r="A416" t="s">
        <v>1346</v>
      </c>
      <c r="B416" s="6" t="s">
        <v>1353</v>
      </c>
      <c r="C416" s="94" t="s">
        <v>1354</v>
      </c>
      <c r="D416" s="95" t="s">
        <v>538</v>
      </c>
      <c r="E416" s="1">
        <v>1630</v>
      </c>
      <c r="F416" s="7">
        <v>3835</v>
      </c>
      <c r="G416" s="1">
        <v>1654</v>
      </c>
      <c r="H416" s="7">
        <v>3934</v>
      </c>
      <c r="J416" s="7"/>
      <c r="L416" s="7"/>
      <c r="N416" s="7"/>
      <c r="P416" s="7"/>
      <c r="R416" s="7"/>
      <c r="S416" s="1">
        <v>5994</v>
      </c>
      <c r="T416" s="7">
        <v>13821</v>
      </c>
      <c r="V416" s="7"/>
      <c r="X416" s="7"/>
    </row>
    <row r="417" spans="1:24" ht="12.75">
      <c r="A417" t="s">
        <v>1346</v>
      </c>
      <c r="B417" s="6" t="s">
        <v>1355</v>
      </c>
      <c r="C417" s="94" t="s">
        <v>1356</v>
      </c>
      <c r="D417" s="95" t="s">
        <v>538</v>
      </c>
      <c r="E417" s="1">
        <v>1596</v>
      </c>
      <c r="F417" s="7">
        <v>3801</v>
      </c>
      <c r="G417" s="1">
        <v>1626</v>
      </c>
      <c r="H417" s="7">
        <v>3906</v>
      </c>
      <c r="J417" s="7"/>
      <c r="L417" s="7"/>
      <c r="N417" s="7"/>
      <c r="P417" s="7"/>
      <c r="R417" s="7"/>
      <c r="T417" s="7"/>
      <c r="V417" s="7"/>
      <c r="X417" s="7"/>
    </row>
    <row r="418" spans="1:24" ht="12.75">
      <c r="A418" t="s">
        <v>1346</v>
      </c>
      <c r="B418" s="6" t="s">
        <v>1357</v>
      </c>
      <c r="C418" s="94" t="s">
        <v>1358</v>
      </c>
      <c r="D418" s="95" t="s">
        <v>547</v>
      </c>
      <c r="E418" s="1">
        <v>1714.5</v>
      </c>
      <c r="F418" s="7">
        <v>3919.5</v>
      </c>
      <c r="G418" s="1">
        <v>1719.6</v>
      </c>
      <c r="H418" s="7">
        <v>3999.6</v>
      </c>
      <c r="J418" s="7"/>
      <c r="L418" s="7"/>
      <c r="N418" s="7"/>
      <c r="P418" s="7"/>
      <c r="R418" s="7"/>
      <c r="T418" s="7"/>
      <c r="V418" s="7"/>
      <c r="X418" s="7"/>
    </row>
    <row r="419" spans="1:24" ht="12.75">
      <c r="A419" t="s">
        <v>1346</v>
      </c>
      <c r="B419" s="6" t="s">
        <v>1359</v>
      </c>
      <c r="C419" s="94" t="s">
        <v>1360</v>
      </c>
      <c r="D419" s="95" t="s">
        <v>547</v>
      </c>
      <c r="E419" s="1">
        <v>1651.5</v>
      </c>
      <c r="F419" s="7">
        <v>3856.5</v>
      </c>
      <c r="G419" s="1">
        <v>1669.2</v>
      </c>
      <c r="H419" s="7">
        <v>3949.2</v>
      </c>
      <c r="J419" s="7"/>
      <c r="L419" s="7"/>
      <c r="N419" s="7"/>
      <c r="P419" s="7"/>
      <c r="R419" s="7"/>
      <c r="T419" s="7"/>
      <c r="V419" s="7"/>
      <c r="X419" s="7"/>
    </row>
    <row r="420" spans="1:24" ht="12.75">
      <c r="A420" t="s">
        <v>1346</v>
      </c>
      <c r="B420" s="6" t="s">
        <v>1361</v>
      </c>
      <c r="C420" s="94" t="s">
        <v>1362</v>
      </c>
      <c r="D420" s="42" t="s">
        <v>547</v>
      </c>
      <c r="E420" s="1">
        <v>1607</v>
      </c>
      <c r="F420" s="8">
        <v>3812</v>
      </c>
      <c r="G420" s="1">
        <v>1638</v>
      </c>
      <c r="H420" s="8">
        <v>3918</v>
      </c>
      <c r="J420" s="8"/>
      <c r="L420" s="8"/>
      <c r="N420" s="7"/>
      <c r="P420" s="8"/>
      <c r="R420" s="7"/>
      <c r="T420" s="7"/>
      <c r="V420" s="7"/>
      <c r="X420" s="7"/>
    </row>
    <row r="421" spans="1:24" ht="12.75">
      <c r="A421" t="s">
        <v>1346</v>
      </c>
      <c r="B421" s="6" t="s">
        <v>1363</v>
      </c>
      <c r="C421" s="94" t="s">
        <v>1364</v>
      </c>
      <c r="D421" s="42" t="s">
        <v>547</v>
      </c>
      <c r="E421" s="1">
        <v>1681</v>
      </c>
      <c r="F421" s="8">
        <v>3886</v>
      </c>
      <c r="G421" s="1">
        <v>1681</v>
      </c>
      <c r="H421" s="8">
        <v>3961</v>
      </c>
      <c r="J421" s="8"/>
      <c r="L421" s="8"/>
      <c r="N421" s="8"/>
      <c r="P421" s="8"/>
      <c r="R421" s="8"/>
      <c r="T421" s="8"/>
      <c r="V421" s="8"/>
      <c r="X421" s="8"/>
    </row>
    <row r="422" spans="1:24" ht="12.75">
      <c r="A422" t="s">
        <v>1346</v>
      </c>
      <c r="B422" s="6" t="s">
        <v>1365</v>
      </c>
      <c r="C422" s="94" t="s">
        <v>1366</v>
      </c>
      <c r="D422" s="42" t="s">
        <v>556</v>
      </c>
      <c r="E422" s="1">
        <v>1712</v>
      </c>
      <c r="F422" s="8">
        <v>3917</v>
      </c>
      <c r="G422" s="1">
        <v>1700</v>
      </c>
      <c r="H422" s="8">
        <v>3980</v>
      </c>
      <c r="J422" s="8"/>
      <c r="L422" s="8"/>
      <c r="N422" s="8"/>
      <c r="P422" s="8"/>
      <c r="R422" s="8"/>
      <c r="T422" s="8"/>
      <c r="V422" s="8"/>
      <c r="X422" s="8"/>
    </row>
    <row r="423" spans="1:24" ht="12.75">
      <c r="A423" t="s">
        <v>1346</v>
      </c>
      <c r="B423" s="6" t="s">
        <v>1367</v>
      </c>
      <c r="C423" s="94" t="s">
        <v>1368</v>
      </c>
      <c r="D423" s="95" t="s">
        <v>556</v>
      </c>
      <c r="E423" s="1">
        <v>1617.5</v>
      </c>
      <c r="F423" s="7">
        <v>3822.5</v>
      </c>
      <c r="H423" s="7"/>
      <c r="J423" s="7"/>
      <c r="L423" s="7"/>
      <c r="N423" s="8"/>
      <c r="P423" s="7"/>
      <c r="R423" s="8"/>
      <c r="T423" s="8"/>
      <c r="V423" s="8"/>
      <c r="X423" s="8"/>
    </row>
    <row r="424" spans="1:24" ht="12.75">
      <c r="A424" t="s">
        <v>1346</v>
      </c>
      <c r="B424" s="6" t="s">
        <v>1369</v>
      </c>
      <c r="C424" s="94" t="s">
        <v>1370</v>
      </c>
      <c r="D424" s="95" t="s">
        <v>556</v>
      </c>
      <c r="E424" s="1">
        <v>1537.5</v>
      </c>
      <c r="F424" s="7">
        <v>3742.5</v>
      </c>
      <c r="H424" s="7"/>
      <c r="J424" s="7"/>
      <c r="L424" s="7"/>
      <c r="N424" s="7"/>
      <c r="P424" s="7"/>
      <c r="R424" s="7"/>
      <c r="T424" s="7"/>
      <c r="V424" s="7"/>
      <c r="X424" s="7"/>
    </row>
    <row r="425" spans="1:24" ht="12.75">
      <c r="A425" t="s">
        <v>1346</v>
      </c>
      <c r="B425" s="6" t="s">
        <v>1371</v>
      </c>
      <c r="C425" s="94" t="s">
        <v>1372</v>
      </c>
      <c r="D425" s="95" t="s">
        <v>559</v>
      </c>
      <c r="E425" s="1">
        <v>1125</v>
      </c>
      <c r="F425" s="7">
        <v>2925</v>
      </c>
      <c r="H425" s="7"/>
      <c r="J425" s="7"/>
      <c r="L425" s="7"/>
      <c r="N425" s="7"/>
      <c r="P425" s="7"/>
      <c r="R425" s="7"/>
      <c r="T425" s="7"/>
      <c r="V425" s="7"/>
      <c r="X425" s="7"/>
    </row>
    <row r="426" spans="1:24" ht="12.75">
      <c r="A426" t="s">
        <v>1346</v>
      </c>
      <c r="B426" s="6" t="s">
        <v>1373</v>
      </c>
      <c r="C426" s="94" t="s">
        <v>1374</v>
      </c>
      <c r="D426" s="95" t="s">
        <v>559</v>
      </c>
      <c r="E426" s="1">
        <v>1147.5</v>
      </c>
      <c r="F426" s="7">
        <v>2947.5</v>
      </c>
      <c r="H426" s="7"/>
      <c r="J426" s="7"/>
      <c r="L426" s="7"/>
      <c r="N426" s="7"/>
      <c r="P426" s="7"/>
      <c r="R426" s="7"/>
      <c r="T426" s="7"/>
      <c r="V426" s="7"/>
      <c r="X426" s="7"/>
    </row>
    <row r="427" spans="1:24" ht="12.75">
      <c r="A427" t="s">
        <v>1346</v>
      </c>
      <c r="B427" s="6" t="s">
        <v>1375</v>
      </c>
      <c r="C427" s="94" t="s">
        <v>1376</v>
      </c>
      <c r="D427" s="95" t="s">
        <v>559</v>
      </c>
      <c r="E427" s="1">
        <v>1101</v>
      </c>
      <c r="F427" s="7">
        <v>2901</v>
      </c>
      <c r="H427" s="7"/>
      <c r="J427" s="7"/>
      <c r="L427" s="7"/>
      <c r="N427" s="7"/>
      <c r="P427" s="7"/>
      <c r="R427" s="7"/>
      <c r="T427" s="7"/>
      <c r="V427" s="7"/>
      <c r="X427" s="7"/>
    </row>
    <row r="428" spans="1:24" ht="12.75">
      <c r="A428" t="s">
        <v>1346</v>
      </c>
      <c r="B428" s="6" t="s">
        <v>1377</v>
      </c>
      <c r="C428" s="94" t="s">
        <v>1378</v>
      </c>
      <c r="D428" s="95" t="s">
        <v>559</v>
      </c>
      <c r="E428" s="1">
        <v>1135</v>
      </c>
      <c r="F428" s="7">
        <v>2935</v>
      </c>
      <c r="H428" s="7"/>
      <c r="J428" s="7"/>
      <c r="L428" s="7"/>
      <c r="N428" s="7"/>
      <c r="P428" s="7"/>
      <c r="R428" s="7"/>
      <c r="T428" s="7"/>
      <c r="V428" s="7"/>
      <c r="X428" s="7"/>
    </row>
    <row r="429" spans="1:24" ht="12.75">
      <c r="A429" t="s">
        <v>1346</v>
      </c>
      <c r="B429" s="6" t="s">
        <v>1379</v>
      </c>
      <c r="C429" s="94" t="s">
        <v>1380</v>
      </c>
      <c r="D429" s="95" t="s">
        <v>559</v>
      </c>
      <c r="E429" s="1">
        <v>1155</v>
      </c>
      <c r="F429" s="7">
        <v>2955</v>
      </c>
      <c r="H429" s="7"/>
      <c r="J429" s="7"/>
      <c r="L429" s="7"/>
      <c r="N429" s="7"/>
      <c r="P429" s="7"/>
      <c r="R429" s="7"/>
      <c r="T429" s="7"/>
      <c r="V429" s="7"/>
      <c r="X429" s="7"/>
    </row>
    <row r="430" spans="1:24" ht="12.75">
      <c r="A430" t="s">
        <v>1346</v>
      </c>
      <c r="B430" s="6" t="s">
        <v>1381</v>
      </c>
      <c r="C430" s="94" t="s">
        <v>1382</v>
      </c>
      <c r="D430" s="95" t="s">
        <v>559</v>
      </c>
      <c r="E430" s="1">
        <v>1100</v>
      </c>
      <c r="F430" s="7">
        <v>2900</v>
      </c>
      <c r="H430" s="7"/>
      <c r="J430" s="7"/>
      <c r="L430" s="7"/>
      <c r="N430" s="7"/>
      <c r="P430" s="7"/>
      <c r="R430" s="7"/>
      <c r="T430" s="7"/>
      <c r="V430" s="7"/>
      <c r="X430" s="7"/>
    </row>
    <row r="431" spans="1:24" ht="12.75">
      <c r="A431" t="s">
        <v>1346</v>
      </c>
      <c r="B431" s="6" t="s">
        <v>1383</v>
      </c>
      <c r="C431" s="94" t="s">
        <v>1384</v>
      </c>
      <c r="D431" s="95" t="s">
        <v>559</v>
      </c>
      <c r="E431" s="1">
        <v>1158</v>
      </c>
      <c r="F431" s="7">
        <v>2958</v>
      </c>
      <c r="H431" s="7"/>
      <c r="J431" s="7"/>
      <c r="L431" s="7"/>
      <c r="N431" s="7"/>
      <c r="P431" s="7"/>
      <c r="R431" s="7"/>
      <c r="T431" s="7"/>
      <c r="V431" s="7"/>
      <c r="X431" s="7"/>
    </row>
    <row r="432" spans="1:24" ht="12.75">
      <c r="A432" t="s">
        <v>1346</v>
      </c>
      <c r="B432" s="6" t="s">
        <v>1385</v>
      </c>
      <c r="C432" s="94" t="s">
        <v>1386</v>
      </c>
      <c r="D432" s="95" t="s">
        <v>559</v>
      </c>
      <c r="E432" s="1">
        <v>1539</v>
      </c>
      <c r="F432" s="7">
        <v>3684</v>
      </c>
      <c r="H432" s="7"/>
      <c r="J432" s="7"/>
      <c r="L432" s="7"/>
      <c r="N432" s="7"/>
      <c r="P432" s="7"/>
      <c r="R432" s="7"/>
      <c r="T432" s="7"/>
      <c r="V432" s="7"/>
      <c r="X432" s="7"/>
    </row>
    <row r="433" spans="1:24" ht="12.75">
      <c r="A433" t="s">
        <v>1346</v>
      </c>
      <c r="B433" s="6" t="s">
        <v>1387</v>
      </c>
      <c r="C433" s="94" t="s">
        <v>1388</v>
      </c>
      <c r="D433" s="95" t="s">
        <v>559</v>
      </c>
      <c r="E433" s="1">
        <v>1380</v>
      </c>
      <c r="F433" s="7">
        <v>3525</v>
      </c>
      <c r="H433" s="7"/>
      <c r="J433" s="7"/>
      <c r="L433" s="7"/>
      <c r="N433" s="7"/>
      <c r="P433" s="7"/>
      <c r="R433" s="7"/>
      <c r="T433" s="7"/>
      <c r="V433" s="7"/>
      <c r="X433" s="7"/>
    </row>
    <row r="434" spans="1:24" ht="12.75">
      <c r="A434" t="s">
        <v>1346</v>
      </c>
      <c r="B434" s="6" t="s">
        <v>1389</v>
      </c>
      <c r="C434" s="94" t="s">
        <v>1390</v>
      </c>
      <c r="D434" s="95" t="s">
        <v>559</v>
      </c>
      <c r="E434" s="1">
        <v>1207.5</v>
      </c>
      <c r="F434" s="7">
        <v>3007.5</v>
      </c>
      <c r="H434" s="7"/>
      <c r="J434" s="7"/>
      <c r="L434" s="7"/>
      <c r="N434" s="7"/>
      <c r="P434" s="7"/>
      <c r="R434" s="7"/>
      <c r="T434" s="7"/>
      <c r="V434" s="7"/>
      <c r="X434" s="7"/>
    </row>
    <row r="435" spans="1:24" ht="12.75">
      <c r="A435" t="s">
        <v>1346</v>
      </c>
      <c r="B435" s="6" t="s">
        <v>1391</v>
      </c>
      <c r="C435" s="94" t="s">
        <v>1392</v>
      </c>
      <c r="D435" s="95" t="s">
        <v>559</v>
      </c>
      <c r="E435" s="1">
        <v>1428.5</v>
      </c>
      <c r="F435" s="7">
        <v>3228.5</v>
      </c>
      <c r="H435" s="8"/>
      <c r="J435" s="8"/>
      <c r="L435" s="8"/>
      <c r="N435" s="8"/>
      <c r="P435" s="8"/>
      <c r="R435" s="8"/>
      <c r="T435" s="7"/>
      <c r="V435" s="7"/>
      <c r="X435" s="7"/>
    </row>
    <row r="436" spans="1:24" ht="12.75">
      <c r="A436" t="s">
        <v>1346</v>
      </c>
      <c r="B436" s="6" t="s">
        <v>1393</v>
      </c>
      <c r="C436" s="94" t="s">
        <v>1394</v>
      </c>
      <c r="D436" s="42" t="s">
        <v>559</v>
      </c>
      <c r="E436" s="1">
        <v>1065</v>
      </c>
      <c r="F436" s="8">
        <v>2865</v>
      </c>
      <c r="H436" s="7"/>
      <c r="J436" s="7"/>
      <c r="L436" s="7"/>
      <c r="N436" s="7"/>
      <c r="P436" s="7"/>
      <c r="R436" s="7"/>
      <c r="T436" s="8"/>
      <c r="V436" s="8"/>
      <c r="X436" s="8"/>
    </row>
    <row r="437" spans="1:24" ht="12.75">
      <c r="A437" t="s">
        <v>1346</v>
      </c>
      <c r="B437" s="6" t="s">
        <v>1395</v>
      </c>
      <c r="C437" s="94" t="s">
        <v>1396</v>
      </c>
      <c r="D437" s="95" t="s">
        <v>559</v>
      </c>
      <c r="E437" s="1">
        <v>1095</v>
      </c>
      <c r="F437" s="7">
        <v>2895</v>
      </c>
      <c r="H437" s="7"/>
      <c r="J437" s="7"/>
      <c r="L437" s="7"/>
      <c r="N437" s="7"/>
      <c r="P437" s="7"/>
      <c r="R437" s="7"/>
      <c r="T437" s="7"/>
      <c r="V437" s="7"/>
      <c r="X437" s="7"/>
    </row>
    <row r="438" spans="1:24" ht="12.75">
      <c r="A438" t="s">
        <v>1346</v>
      </c>
      <c r="B438" s="6" t="s">
        <v>1397</v>
      </c>
      <c r="C438" s="94" t="s">
        <v>1398</v>
      </c>
      <c r="D438" s="95" t="s">
        <v>559</v>
      </c>
      <c r="E438" s="1">
        <v>1050</v>
      </c>
      <c r="F438" s="7">
        <v>2887.5</v>
      </c>
      <c r="H438" s="7"/>
      <c r="J438" s="7"/>
      <c r="L438" s="7"/>
      <c r="N438" s="7"/>
      <c r="P438" s="7"/>
      <c r="R438" s="7"/>
      <c r="T438" s="7"/>
      <c r="V438" s="7"/>
      <c r="X438" s="7"/>
    </row>
    <row r="439" spans="1:24" ht="12.75">
      <c r="A439" t="s">
        <v>1346</v>
      </c>
      <c r="B439" s="6" t="s">
        <v>1399</v>
      </c>
      <c r="C439" s="94" t="s">
        <v>1400</v>
      </c>
      <c r="D439" s="95" t="s">
        <v>559</v>
      </c>
      <c r="E439" s="1">
        <v>1110</v>
      </c>
      <c r="F439" s="7">
        <v>2910</v>
      </c>
      <c r="H439" s="7"/>
      <c r="J439" s="7"/>
      <c r="L439" s="7"/>
      <c r="N439" s="7"/>
      <c r="P439" s="7"/>
      <c r="R439" s="7"/>
      <c r="T439" s="7"/>
      <c r="V439" s="7"/>
      <c r="X439" s="7"/>
    </row>
    <row r="440" spans="1:24" ht="12.75">
      <c r="A440" t="s">
        <v>1346</v>
      </c>
      <c r="B440" s="6" t="s">
        <v>1401</v>
      </c>
      <c r="C440" s="94" t="s">
        <v>1402</v>
      </c>
      <c r="D440" s="95" t="s">
        <v>695</v>
      </c>
      <c r="F440" s="7"/>
      <c r="H440" s="7"/>
      <c r="J440" s="7"/>
      <c r="L440" s="7"/>
      <c r="N440" s="7"/>
      <c r="P440" s="7"/>
      <c r="R440" s="7"/>
      <c r="T440" s="7"/>
      <c r="U440" s="1">
        <v>7995.2</v>
      </c>
      <c r="V440" s="7">
        <v>19103.2</v>
      </c>
      <c r="X440" s="7"/>
    </row>
    <row r="441" spans="1:24" ht="12.75">
      <c r="A441" t="s">
        <v>1346</v>
      </c>
      <c r="B441" s="6" t="s">
        <v>1403</v>
      </c>
      <c r="C441" s="97" t="s">
        <v>688</v>
      </c>
      <c r="D441" s="95" t="s">
        <v>695</v>
      </c>
      <c r="F441" s="7"/>
      <c r="H441" s="7"/>
      <c r="J441" s="7"/>
      <c r="L441" s="7"/>
      <c r="N441" s="7"/>
      <c r="P441" s="7"/>
      <c r="R441" s="7"/>
      <c r="T441" s="7"/>
      <c r="V441" s="7"/>
      <c r="W441" s="1">
        <v>5503.84</v>
      </c>
      <c r="X441" s="7">
        <v>14521.84</v>
      </c>
    </row>
    <row r="442" spans="1:24" ht="12.75">
      <c r="A442" t="s">
        <v>1346</v>
      </c>
      <c r="B442" s="6" t="s">
        <v>1404</v>
      </c>
      <c r="C442" s="94" t="s">
        <v>1405</v>
      </c>
      <c r="D442" s="95" t="s">
        <v>695</v>
      </c>
      <c r="F442" s="7"/>
      <c r="H442" s="8"/>
      <c r="J442" s="8"/>
      <c r="K442" s="1">
        <v>7931</v>
      </c>
      <c r="L442" s="8">
        <v>19039</v>
      </c>
      <c r="M442" s="1">
        <v>6642</v>
      </c>
      <c r="N442" s="8">
        <v>15916</v>
      </c>
      <c r="O442" s="6">
        <v>4664</v>
      </c>
      <c r="P442" s="8">
        <v>11564</v>
      </c>
      <c r="R442" s="8"/>
      <c r="T442" s="7"/>
      <c r="V442" s="7"/>
      <c r="X442" s="7"/>
    </row>
    <row r="443" spans="1:24" ht="12.75">
      <c r="A443" t="s">
        <v>1346</v>
      </c>
      <c r="B443" s="6" t="s">
        <v>1406</v>
      </c>
      <c r="D443" s="42" t="s">
        <v>695</v>
      </c>
      <c r="F443" s="8"/>
      <c r="H443" s="8"/>
      <c r="I443" s="1">
        <v>3610.5</v>
      </c>
      <c r="J443" s="8">
        <v>10552.5</v>
      </c>
      <c r="L443" s="8"/>
      <c r="N443" s="8"/>
      <c r="P443" s="8"/>
      <c r="R443" s="8"/>
      <c r="T443" s="8"/>
      <c r="V443" s="8"/>
      <c r="X443" s="8"/>
    </row>
    <row r="444" spans="1:24" ht="12.75">
      <c r="A444" t="s">
        <v>1407</v>
      </c>
      <c r="B444" s="6" t="s">
        <v>1408</v>
      </c>
      <c r="C444" s="94" t="s">
        <v>1409</v>
      </c>
      <c r="D444" s="42" t="s">
        <v>521</v>
      </c>
      <c r="E444" s="1">
        <v>3280</v>
      </c>
      <c r="F444" s="8">
        <v>8324</v>
      </c>
      <c r="G444" s="1">
        <v>3508</v>
      </c>
      <c r="H444" s="8">
        <v>7084</v>
      </c>
      <c r="I444" s="1">
        <v>6168</v>
      </c>
      <c r="J444" s="8">
        <v>12224</v>
      </c>
      <c r="K444" s="1">
        <v>7290</v>
      </c>
      <c r="L444" s="8">
        <v>18620</v>
      </c>
      <c r="N444" s="8"/>
      <c r="P444" s="8"/>
      <c r="R444" s="8"/>
      <c r="T444" s="8"/>
      <c r="V444" s="8"/>
      <c r="X444" s="8"/>
    </row>
    <row r="445" spans="1:24" ht="12.75">
      <c r="A445" t="s">
        <v>1407</v>
      </c>
      <c r="B445" s="6" t="s">
        <v>1410</v>
      </c>
      <c r="C445" s="94" t="s">
        <v>1411</v>
      </c>
      <c r="D445" s="42" t="s">
        <v>526</v>
      </c>
      <c r="E445" s="6">
        <v>3112</v>
      </c>
      <c r="F445" s="8">
        <v>8316</v>
      </c>
      <c r="G445" s="1">
        <v>3112</v>
      </c>
      <c r="H445" s="7">
        <v>6034</v>
      </c>
      <c r="J445" s="7"/>
      <c r="L445" s="7"/>
      <c r="N445" s="7"/>
      <c r="P445" s="7"/>
      <c r="R445" s="7"/>
      <c r="T445" s="8"/>
      <c r="V445" s="8"/>
      <c r="X445" s="8"/>
    </row>
    <row r="446" spans="1:24" ht="12.75">
      <c r="A446" t="s">
        <v>1407</v>
      </c>
      <c r="B446" s="6" t="s">
        <v>1412</v>
      </c>
      <c r="C446" s="94" t="s">
        <v>1413</v>
      </c>
      <c r="D446" s="95" t="s">
        <v>529</v>
      </c>
      <c r="E446" s="1">
        <v>3716</v>
      </c>
      <c r="F446" s="7">
        <v>6672</v>
      </c>
      <c r="G446" s="6">
        <v>3716</v>
      </c>
      <c r="H446" s="7">
        <v>6672</v>
      </c>
      <c r="J446" s="7"/>
      <c r="L446" s="7"/>
      <c r="N446" s="7"/>
      <c r="P446" s="7"/>
      <c r="R446" s="7"/>
      <c r="T446" s="7"/>
      <c r="V446" s="7"/>
      <c r="X446" s="7"/>
    </row>
    <row r="447" spans="1:24" ht="12.75">
      <c r="A447" t="s">
        <v>1407</v>
      </c>
      <c r="B447" s="6" t="s">
        <v>1414</v>
      </c>
      <c r="C447" s="94" t="s">
        <v>1415</v>
      </c>
      <c r="D447" s="95" t="s">
        <v>538</v>
      </c>
      <c r="E447" s="6">
        <v>3060</v>
      </c>
      <c r="F447" s="7">
        <v>6120</v>
      </c>
      <c r="G447" s="1">
        <v>3090</v>
      </c>
      <c r="H447" s="7">
        <v>6180</v>
      </c>
      <c r="J447" s="7"/>
      <c r="L447" s="7"/>
      <c r="N447" s="7"/>
      <c r="P447" s="7"/>
      <c r="R447" s="7"/>
      <c r="T447" s="7"/>
      <c r="V447" s="7"/>
      <c r="X447" s="7"/>
    </row>
    <row r="448" spans="1:24" ht="12.75">
      <c r="A448" t="s">
        <v>1407</v>
      </c>
      <c r="B448" s="6" t="s">
        <v>1416</v>
      </c>
      <c r="C448" s="94" t="s">
        <v>1417</v>
      </c>
      <c r="D448" s="95" t="s">
        <v>547</v>
      </c>
      <c r="E448" s="1">
        <v>3010</v>
      </c>
      <c r="F448" s="7">
        <v>6020</v>
      </c>
      <c r="G448" s="1">
        <v>2889</v>
      </c>
      <c r="H448" s="7">
        <v>5778</v>
      </c>
      <c r="J448" s="7"/>
      <c r="L448" s="7"/>
      <c r="N448" s="7"/>
      <c r="P448" s="7"/>
      <c r="R448" s="7"/>
      <c r="T448" s="7"/>
      <c r="V448" s="7"/>
      <c r="X448" s="7"/>
    </row>
    <row r="449" spans="1:24" ht="12.75">
      <c r="A449" t="s">
        <v>1407</v>
      </c>
      <c r="B449" s="6" t="s">
        <v>1418</v>
      </c>
      <c r="C449" s="94" t="s">
        <v>1419</v>
      </c>
      <c r="D449" s="95" t="s">
        <v>547</v>
      </c>
      <c r="E449" s="6">
        <v>2550</v>
      </c>
      <c r="F449" s="7">
        <v>5030</v>
      </c>
      <c r="G449" s="1">
        <v>2550</v>
      </c>
      <c r="H449" s="7">
        <v>5030</v>
      </c>
      <c r="J449" s="7"/>
      <c r="L449" s="7"/>
      <c r="N449" s="7"/>
      <c r="P449" s="7"/>
      <c r="R449" s="7"/>
      <c r="T449" s="7"/>
      <c r="V449" s="7"/>
      <c r="X449" s="7"/>
    </row>
    <row r="450" spans="1:24" ht="12.75">
      <c r="A450" t="s">
        <v>1407</v>
      </c>
      <c r="B450" s="6" t="s">
        <v>1420</v>
      </c>
      <c r="C450" s="94" t="s">
        <v>1421</v>
      </c>
      <c r="D450" s="95" t="s">
        <v>547</v>
      </c>
      <c r="E450" s="6">
        <v>3275</v>
      </c>
      <c r="F450" s="7">
        <v>7497</v>
      </c>
      <c r="G450" s="1">
        <v>3025</v>
      </c>
      <c r="H450" s="7">
        <v>3025</v>
      </c>
      <c r="J450" s="7"/>
      <c r="L450" s="7"/>
      <c r="N450" s="7"/>
      <c r="P450" s="7"/>
      <c r="R450" s="7"/>
      <c r="T450" s="7"/>
      <c r="V450" s="7"/>
      <c r="X450" s="7"/>
    </row>
    <row r="451" spans="1:24" ht="12.75">
      <c r="A451" t="s">
        <v>1407</v>
      </c>
      <c r="B451" s="6" t="s">
        <v>1422</v>
      </c>
      <c r="C451" s="94" t="s">
        <v>1423</v>
      </c>
      <c r="D451" s="95" t="s">
        <v>556</v>
      </c>
      <c r="E451" s="6">
        <v>2800</v>
      </c>
      <c r="F451" s="7">
        <v>7470</v>
      </c>
      <c r="G451" s="1">
        <v>3078</v>
      </c>
      <c r="H451" s="7">
        <v>6264</v>
      </c>
      <c r="J451" s="7"/>
      <c r="L451" s="7"/>
      <c r="N451" s="7"/>
      <c r="P451" s="7"/>
      <c r="R451" s="7"/>
      <c r="T451" s="7"/>
      <c r="V451" s="7"/>
      <c r="X451" s="7"/>
    </row>
    <row r="452" spans="1:24" ht="12.75">
      <c r="A452" t="s">
        <v>1407</v>
      </c>
      <c r="B452" s="6" t="s">
        <v>1424</v>
      </c>
      <c r="C452" s="94" t="s">
        <v>1425</v>
      </c>
      <c r="D452" s="95" t="s">
        <v>556</v>
      </c>
      <c r="E452" s="1">
        <v>3400</v>
      </c>
      <c r="F452" s="7">
        <v>5026</v>
      </c>
      <c r="G452" s="1">
        <v>3400</v>
      </c>
      <c r="H452" s="7">
        <v>5026</v>
      </c>
      <c r="J452" s="7"/>
      <c r="L452" s="7"/>
      <c r="N452" s="7"/>
      <c r="P452" s="7"/>
      <c r="R452" s="7"/>
      <c r="T452" s="7"/>
      <c r="V452" s="7"/>
      <c r="X452" s="7"/>
    </row>
    <row r="453" spans="1:24" ht="12.75">
      <c r="A453" t="s">
        <v>1407</v>
      </c>
      <c r="B453" s="6" t="s">
        <v>1426</v>
      </c>
      <c r="C453" s="94" t="s">
        <v>1427</v>
      </c>
      <c r="D453" s="95" t="s">
        <v>556</v>
      </c>
      <c r="E453" s="1">
        <v>2578</v>
      </c>
      <c r="F453" s="7">
        <v>6446</v>
      </c>
      <c r="H453" s="7"/>
      <c r="J453" s="7"/>
      <c r="L453" s="7"/>
      <c r="N453" s="7"/>
      <c r="P453" s="7"/>
      <c r="R453" s="7"/>
      <c r="T453" s="7"/>
      <c r="V453" s="7"/>
      <c r="X453" s="7"/>
    </row>
    <row r="454" spans="1:24" ht="12.75">
      <c r="A454" t="s">
        <v>1407</v>
      </c>
      <c r="B454" s="6" t="s">
        <v>1428</v>
      </c>
      <c r="C454" s="94" t="s">
        <v>1429</v>
      </c>
      <c r="D454" s="95" t="s">
        <v>556</v>
      </c>
      <c r="E454" s="1">
        <v>2578</v>
      </c>
      <c r="F454" s="7">
        <v>6446</v>
      </c>
      <c r="H454" s="7"/>
      <c r="J454" s="7"/>
      <c r="L454" s="7"/>
      <c r="N454" s="7"/>
      <c r="P454" s="7"/>
      <c r="R454" s="7"/>
      <c r="T454" s="7"/>
      <c r="V454" s="7"/>
      <c r="X454" s="7"/>
    </row>
    <row r="455" spans="1:24" ht="12.75">
      <c r="A455" t="s">
        <v>1407</v>
      </c>
      <c r="B455" s="6" t="s">
        <v>1430</v>
      </c>
      <c r="C455" s="94" t="s">
        <v>1431</v>
      </c>
      <c r="D455" s="95" t="s">
        <v>559</v>
      </c>
      <c r="E455" s="1">
        <v>930</v>
      </c>
      <c r="F455" s="7">
        <v>1248</v>
      </c>
      <c r="H455" s="7"/>
      <c r="J455" s="7"/>
      <c r="L455" s="7"/>
      <c r="N455" s="7"/>
      <c r="P455" s="7"/>
      <c r="R455" s="7"/>
      <c r="T455" s="7"/>
      <c r="V455" s="7"/>
      <c r="X455" s="7"/>
    </row>
    <row r="456" spans="1:24" ht="12.75">
      <c r="A456" t="s">
        <v>1407</v>
      </c>
      <c r="B456" s="6" t="s">
        <v>1432</v>
      </c>
      <c r="C456" s="94" t="s">
        <v>1433</v>
      </c>
      <c r="D456" s="95" t="s">
        <v>559</v>
      </c>
      <c r="E456" s="1">
        <v>800</v>
      </c>
      <c r="F456" s="7">
        <v>1430</v>
      </c>
      <c r="H456" s="7"/>
      <c r="J456" s="7"/>
      <c r="L456" s="7"/>
      <c r="N456" s="7"/>
      <c r="P456" s="7"/>
      <c r="R456" s="7"/>
      <c r="T456" s="7"/>
      <c r="V456" s="7"/>
      <c r="X456" s="7"/>
    </row>
    <row r="457" spans="1:24" ht="12.75">
      <c r="A457" t="s">
        <v>1407</v>
      </c>
      <c r="B457" s="6" t="s">
        <v>1434</v>
      </c>
      <c r="C457" s="94" t="s">
        <v>1435</v>
      </c>
      <c r="D457" s="95" t="s">
        <v>559</v>
      </c>
      <c r="E457" s="1">
        <v>826</v>
      </c>
      <c r="F457" s="7">
        <v>1188</v>
      </c>
      <c r="H457" s="7"/>
      <c r="J457" s="7"/>
      <c r="L457" s="7"/>
      <c r="N457" s="7"/>
      <c r="P457" s="7"/>
      <c r="R457" s="7"/>
      <c r="T457" s="7"/>
      <c r="V457" s="7"/>
      <c r="X457" s="7"/>
    </row>
    <row r="458" spans="1:24" ht="9" customHeight="1">
      <c r="A458" t="s">
        <v>1407</v>
      </c>
      <c r="B458" s="6" t="s">
        <v>1436</v>
      </c>
      <c r="C458" s="94" t="s">
        <v>1437</v>
      </c>
      <c r="D458" s="95" t="s">
        <v>559</v>
      </c>
      <c r="E458" s="1">
        <v>940</v>
      </c>
      <c r="F458" s="7">
        <v>2020</v>
      </c>
      <c r="H458" s="7"/>
      <c r="J458" s="7"/>
      <c r="L458" s="7"/>
      <c r="N458" s="7"/>
      <c r="P458" s="7"/>
      <c r="R458" s="7"/>
      <c r="T458" s="7"/>
      <c r="V458" s="7"/>
      <c r="X458" s="7"/>
    </row>
    <row r="459" spans="1:24" ht="12.75">
      <c r="A459" t="s">
        <v>1407</v>
      </c>
      <c r="B459" s="6" t="s">
        <v>1438</v>
      </c>
      <c r="C459" s="94" t="s">
        <v>1439</v>
      </c>
      <c r="D459" s="42" t="s">
        <v>559</v>
      </c>
      <c r="E459" s="1">
        <v>1000</v>
      </c>
      <c r="F459" s="7">
        <v>1376</v>
      </c>
      <c r="H459" s="7"/>
      <c r="J459" s="7"/>
      <c r="L459" s="7"/>
      <c r="N459" s="7"/>
      <c r="P459" s="7"/>
      <c r="R459" s="7"/>
      <c r="T459" s="7"/>
      <c r="V459" s="7"/>
      <c r="X459" s="7"/>
    </row>
    <row r="460" spans="1:24" ht="12.75">
      <c r="A460" t="s">
        <v>1407</v>
      </c>
      <c r="B460" s="6" t="s">
        <v>1440</v>
      </c>
      <c r="C460" s="94" t="s">
        <v>1441</v>
      </c>
      <c r="D460" s="42" t="s">
        <v>559</v>
      </c>
      <c r="E460" s="1">
        <v>1000</v>
      </c>
      <c r="F460" s="7">
        <v>1600</v>
      </c>
      <c r="H460" s="7"/>
      <c r="J460" s="7"/>
      <c r="L460" s="7"/>
      <c r="N460" s="7"/>
      <c r="P460" s="7"/>
      <c r="R460" s="7"/>
      <c r="T460" s="7"/>
      <c r="V460" s="7"/>
      <c r="X460" s="7"/>
    </row>
    <row r="461" spans="1:24" ht="9" customHeight="1">
      <c r="A461" t="s">
        <v>1407</v>
      </c>
      <c r="B461" s="6" t="s">
        <v>1442</v>
      </c>
      <c r="C461" s="94" t="s">
        <v>1443</v>
      </c>
      <c r="D461" s="42" t="s">
        <v>559</v>
      </c>
      <c r="E461" s="1">
        <v>1015</v>
      </c>
      <c r="F461" s="7">
        <v>2208</v>
      </c>
      <c r="H461" s="7"/>
      <c r="J461" s="7"/>
      <c r="L461" s="7"/>
      <c r="N461" s="7"/>
      <c r="P461" s="7"/>
      <c r="R461" s="7"/>
      <c r="T461" s="7"/>
      <c r="V461" s="7"/>
      <c r="X461" s="7"/>
    </row>
    <row r="462" spans="1:24" ht="12.75">
      <c r="A462" t="s">
        <v>1407</v>
      </c>
      <c r="B462" s="6" t="s">
        <v>1444</v>
      </c>
      <c r="C462" s="94" t="s">
        <v>1445</v>
      </c>
      <c r="D462" s="42" t="s">
        <v>559</v>
      </c>
      <c r="E462" s="1">
        <v>990</v>
      </c>
      <c r="F462" s="7">
        <v>1980</v>
      </c>
      <c r="H462" s="7"/>
      <c r="J462" s="7"/>
      <c r="L462" s="7"/>
      <c r="N462" s="7"/>
      <c r="P462" s="7"/>
      <c r="R462" s="7"/>
      <c r="T462" s="7"/>
      <c r="V462" s="7"/>
      <c r="X462" s="7"/>
    </row>
    <row r="463" spans="1:24" ht="12.75">
      <c r="A463" t="s">
        <v>1407</v>
      </c>
      <c r="B463" s="6" t="s">
        <v>1446</v>
      </c>
      <c r="C463" s="94" t="s">
        <v>1447</v>
      </c>
      <c r="D463" s="42" t="s">
        <v>559</v>
      </c>
      <c r="E463" s="1">
        <v>840</v>
      </c>
      <c r="F463" s="7">
        <v>1260</v>
      </c>
      <c r="H463" s="7"/>
      <c r="J463" s="7"/>
      <c r="L463" s="7"/>
      <c r="N463" s="7"/>
      <c r="P463" s="7"/>
      <c r="R463" s="7"/>
      <c r="T463" s="7"/>
      <c r="V463" s="7"/>
      <c r="X463" s="7"/>
    </row>
    <row r="464" spans="1:24" ht="12.75">
      <c r="A464" t="s">
        <v>1407</v>
      </c>
      <c r="B464" s="6" t="s">
        <v>1448</v>
      </c>
      <c r="C464" s="94" t="s">
        <v>1449</v>
      </c>
      <c r="D464" s="42" t="s">
        <v>559</v>
      </c>
      <c r="E464" s="1">
        <v>1000</v>
      </c>
      <c r="F464" s="7">
        <v>1650</v>
      </c>
      <c r="H464" s="7"/>
      <c r="J464" s="7"/>
      <c r="L464" s="7"/>
      <c r="N464" s="7"/>
      <c r="P464" s="7"/>
      <c r="R464" s="7"/>
      <c r="T464" s="7"/>
      <c r="V464" s="7"/>
      <c r="X464" s="7"/>
    </row>
    <row r="465" spans="1:24" ht="12.75">
      <c r="A465" t="s">
        <v>1407</v>
      </c>
      <c r="B465" s="6" t="s">
        <v>1450</v>
      </c>
      <c r="C465" s="94" t="s">
        <v>1451</v>
      </c>
      <c r="D465" s="42" t="s">
        <v>559</v>
      </c>
      <c r="E465" s="1">
        <v>878</v>
      </c>
      <c r="F465" s="7">
        <v>1756</v>
      </c>
      <c r="H465" s="7"/>
      <c r="J465" s="7"/>
      <c r="L465" s="7"/>
      <c r="N465" s="7"/>
      <c r="P465" s="7"/>
      <c r="R465" s="7"/>
      <c r="T465" s="7"/>
      <c r="V465" s="7"/>
      <c r="X465" s="7"/>
    </row>
    <row r="466" spans="1:24" ht="12.75">
      <c r="A466" t="s">
        <v>1407</v>
      </c>
      <c r="B466" s="6" t="s">
        <v>1452</v>
      </c>
      <c r="C466" s="94" t="s">
        <v>1453</v>
      </c>
      <c r="D466" s="42" t="s">
        <v>559</v>
      </c>
      <c r="E466" s="1">
        <v>1000</v>
      </c>
      <c r="F466" s="7">
        <v>1500</v>
      </c>
      <c r="H466" s="7"/>
      <c r="J466" s="7"/>
      <c r="L466" s="7"/>
      <c r="N466" s="7"/>
      <c r="P466" s="7"/>
      <c r="R466" s="7"/>
      <c r="T466" s="7"/>
      <c r="V466" s="7"/>
      <c r="X466" s="7"/>
    </row>
    <row r="467" spans="1:24" ht="12.75">
      <c r="A467" t="s">
        <v>1407</v>
      </c>
      <c r="B467" s="6" t="s">
        <v>1454</v>
      </c>
      <c r="C467" s="94" t="s">
        <v>1455</v>
      </c>
      <c r="D467" s="42" t="s">
        <v>559</v>
      </c>
      <c r="E467" s="1">
        <v>900</v>
      </c>
      <c r="F467" s="7">
        <v>1728</v>
      </c>
      <c r="H467" s="7"/>
      <c r="J467" s="7"/>
      <c r="L467" s="7"/>
      <c r="N467" s="7"/>
      <c r="P467" s="7"/>
      <c r="R467" s="7"/>
      <c r="T467" s="7"/>
      <c r="V467" s="7"/>
      <c r="X467" s="7"/>
    </row>
    <row r="468" spans="1:24" ht="12.75">
      <c r="A468" t="s">
        <v>1407</v>
      </c>
      <c r="B468" s="6" t="s">
        <v>1456</v>
      </c>
      <c r="C468" s="94" t="s">
        <v>1457</v>
      </c>
      <c r="D468" s="42" t="s">
        <v>559</v>
      </c>
      <c r="E468" s="1">
        <v>1018</v>
      </c>
      <c r="F468" s="7">
        <v>1702</v>
      </c>
      <c r="H468" s="7"/>
      <c r="J468" s="7"/>
      <c r="L468" s="7"/>
      <c r="N468" s="7"/>
      <c r="P468" s="7"/>
      <c r="R468" s="7"/>
      <c r="T468" s="7"/>
      <c r="V468" s="7"/>
      <c r="X468" s="7"/>
    </row>
    <row r="469" spans="1:24" ht="12.75">
      <c r="A469" t="s">
        <v>1407</v>
      </c>
      <c r="B469" s="6" t="s">
        <v>1458</v>
      </c>
      <c r="C469" s="94" t="s">
        <v>1459</v>
      </c>
      <c r="D469" s="42" t="s">
        <v>559</v>
      </c>
      <c r="E469" s="1">
        <v>1786</v>
      </c>
      <c r="F469" s="7">
        <v>4480</v>
      </c>
      <c r="H469" s="7"/>
      <c r="J469" s="7"/>
      <c r="L469" s="7"/>
      <c r="N469" s="7"/>
      <c r="P469" s="7"/>
      <c r="R469" s="7"/>
      <c r="T469" s="7"/>
      <c r="V469" s="7"/>
      <c r="X469" s="7"/>
    </row>
    <row r="470" spans="1:24" ht="12.75">
      <c r="A470" t="s">
        <v>1407</v>
      </c>
      <c r="B470" s="6" t="s">
        <v>1460</v>
      </c>
      <c r="C470" s="94" t="s">
        <v>1461</v>
      </c>
      <c r="D470" s="42" t="s">
        <v>559</v>
      </c>
      <c r="E470" s="1">
        <v>1888</v>
      </c>
      <c r="F470" s="7">
        <v>4480</v>
      </c>
      <c r="H470" s="7"/>
      <c r="J470" s="7"/>
      <c r="L470" s="7"/>
      <c r="N470" s="7"/>
      <c r="P470" s="7"/>
      <c r="R470" s="7"/>
      <c r="T470" s="7"/>
      <c r="V470" s="7"/>
      <c r="X470" s="7"/>
    </row>
    <row r="471" spans="1:24" ht="12.75">
      <c r="A471" t="s">
        <v>1407</v>
      </c>
      <c r="B471" s="6" t="s">
        <v>1462</v>
      </c>
      <c r="C471" s="94" t="s">
        <v>1463</v>
      </c>
      <c r="D471" s="42" t="s">
        <v>559</v>
      </c>
      <c r="E471" s="1">
        <v>1786</v>
      </c>
      <c r="F471" s="7">
        <v>4480</v>
      </c>
      <c r="H471" s="7"/>
      <c r="J471" s="7"/>
      <c r="L471" s="7"/>
      <c r="N471" s="7"/>
      <c r="P471" s="7"/>
      <c r="R471" s="7"/>
      <c r="T471" s="7"/>
      <c r="V471" s="7"/>
      <c r="X471" s="7"/>
    </row>
    <row r="472" spans="1:24" ht="12.75">
      <c r="A472" t="s">
        <v>1407</v>
      </c>
      <c r="B472" s="6" t="s">
        <v>1464</v>
      </c>
      <c r="C472" s="94" t="s">
        <v>1465</v>
      </c>
      <c r="D472" s="42" t="s">
        <v>559</v>
      </c>
      <c r="E472" s="1">
        <v>1786</v>
      </c>
      <c r="F472" s="7">
        <v>4480</v>
      </c>
      <c r="H472" s="7"/>
      <c r="J472" s="7"/>
      <c r="L472" s="7"/>
      <c r="N472" s="7"/>
      <c r="P472" s="7"/>
      <c r="R472" s="7"/>
      <c r="T472" s="7"/>
      <c r="V472" s="7"/>
      <c r="X472" s="7"/>
    </row>
    <row r="473" spans="1:24" ht="12.75">
      <c r="A473" t="s">
        <v>1407</v>
      </c>
      <c r="B473" s="6" t="s">
        <v>1466</v>
      </c>
      <c r="C473" s="94" t="s">
        <v>1467</v>
      </c>
      <c r="D473" s="42" t="s">
        <v>559</v>
      </c>
      <c r="E473" s="1">
        <v>1786</v>
      </c>
      <c r="F473" s="7">
        <v>4480</v>
      </c>
      <c r="H473" s="7"/>
      <c r="J473" s="7"/>
      <c r="L473" s="7"/>
      <c r="N473" s="7"/>
      <c r="P473" s="7"/>
      <c r="R473" s="7"/>
      <c r="T473" s="7"/>
      <c r="V473" s="7"/>
      <c r="X473" s="7"/>
    </row>
    <row r="474" spans="1:24" ht="12.75">
      <c r="A474" t="s">
        <v>1407</v>
      </c>
      <c r="B474" s="6" t="s">
        <v>1468</v>
      </c>
      <c r="C474" s="94" t="s">
        <v>1469</v>
      </c>
      <c r="D474" s="42" t="s">
        <v>559</v>
      </c>
      <c r="E474" s="1">
        <v>744</v>
      </c>
      <c r="F474" s="7">
        <v>744</v>
      </c>
      <c r="H474" s="7"/>
      <c r="J474" s="7"/>
      <c r="L474" s="7"/>
      <c r="N474" s="7"/>
      <c r="P474" s="7"/>
      <c r="R474" s="7"/>
      <c r="T474" s="7"/>
      <c r="V474" s="7"/>
      <c r="X474" s="7"/>
    </row>
    <row r="475" spans="1:24" ht="12.75">
      <c r="A475" t="s">
        <v>1407</v>
      </c>
      <c r="B475" s="6" t="s">
        <v>1470</v>
      </c>
      <c r="C475" s="94" t="s">
        <v>1471</v>
      </c>
      <c r="D475" s="42" t="s">
        <v>559</v>
      </c>
      <c r="E475" s="1">
        <v>864</v>
      </c>
      <c r="F475" s="7">
        <v>1680</v>
      </c>
      <c r="H475" s="7"/>
      <c r="J475" s="7"/>
      <c r="L475" s="7"/>
      <c r="N475" s="7"/>
      <c r="P475" s="7"/>
      <c r="R475" s="7"/>
      <c r="T475" s="7"/>
      <c r="V475" s="7"/>
      <c r="X475" s="7"/>
    </row>
    <row r="476" spans="1:24" ht="12.75">
      <c r="A476" t="s">
        <v>1407</v>
      </c>
      <c r="B476" s="6" t="s">
        <v>1472</v>
      </c>
      <c r="C476" s="94" t="s">
        <v>1473</v>
      </c>
      <c r="D476" s="42" t="s">
        <v>695</v>
      </c>
      <c r="E476" s="1">
        <v>2910</v>
      </c>
      <c r="F476" s="7">
        <v>7770</v>
      </c>
      <c r="G476" s="1">
        <v>2740</v>
      </c>
      <c r="H476" s="7">
        <v>3510</v>
      </c>
      <c r="J476" s="7"/>
      <c r="K476" s="1">
        <v>5950</v>
      </c>
      <c r="L476" s="7">
        <v>17260</v>
      </c>
      <c r="M476" s="1">
        <v>4230</v>
      </c>
      <c r="N476" s="7">
        <v>12300</v>
      </c>
      <c r="P476" s="7"/>
      <c r="R476" s="7"/>
      <c r="T476" s="7"/>
      <c r="V476" s="7"/>
      <c r="X476" s="7"/>
    </row>
    <row r="477" spans="1:24" ht="12.75">
      <c r="A477" t="s">
        <v>1474</v>
      </c>
      <c r="B477" s="6" t="s">
        <v>1475</v>
      </c>
      <c r="C477" s="94" t="s">
        <v>1476</v>
      </c>
      <c r="D477" s="42" t="s">
        <v>521</v>
      </c>
      <c r="E477" s="1">
        <v>2164</v>
      </c>
      <c r="F477" s="8">
        <v>6294</v>
      </c>
      <c r="G477" s="1">
        <v>2626</v>
      </c>
      <c r="H477" s="8">
        <v>6756</v>
      </c>
      <c r="I477" s="1">
        <v>3564</v>
      </c>
      <c r="J477" s="8">
        <v>8958</v>
      </c>
      <c r="L477" s="11"/>
      <c r="N477" s="11"/>
      <c r="P477" s="11"/>
      <c r="R477" s="11"/>
      <c r="T477" s="11"/>
      <c r="V477" s="11"/>
      <c r="X477" s="11"/>
    </row>
    <row r="478" spans="1:24" ht="12.75">
      <c r="A478" t="s">
        <v>1474</v>
      </c>
      <c r="B478" s="6" t="s">
        <v>1477</v>
      </c>
      <c r="C478" s="94" t="s">
        <v>1478</v>
      </c>
      <c r="D478" s="42" t="s">
        <v>526</v>
      </c>
      <c r="E478" s="1">
        <v>2094</v>
      </c>
      <c r="F478" s="8">
        <v>6224</v>
      </c>
      <c r="G478" s="1">
        <v>2478</v>
      </c>
      <c r="H478" s="8">
        <v>6608</v>
      </c>
      <c r="I478" s="1">
        <v>3582</v>
      </c>
      <c r="J478" s="8">
        <v>8978</v>
      </c>
      <c r="L478" s="11"/>
      <c r="N478" s="11"/>
      <c r="P478" s="11"/>
      <c r="R478" s="11"/>
      <c r="T478" s="11"/>
      <c r="V478" s="11"/>
      <c r="X478" s="11"/>
    </row>
    <row r="479" spans="1:24" ht="9" customHeight="1">
      <c r="A479" t="s">
        <v>1474</v>
      </c>
      <c r="B479" s="6" t="s">
        <v>1479</v>
      </c>
      <c r="C479" s="94" t="s">
        <v>1480</v>
      </c>
      <c r="D479" s="42" t="s">
        <v>529</v>
      </c>
      <c r="E479" s="1">
        <v>1878</v>
      </c>
      <c r="F479" s="8">
        <v>6008</v>
      </c>
      <c r="G479" s="6">
        <v>2404</v>
      </c>
      <c r="H479" s="8">
        <v>6534</v>
      </c>
      <c r="J479" s="8"/>
      <c r="K479" s="1">
        <v>8898</v>
      </c>
      <c r="L479" s="8">
        <v>15874</v>
      </c>
      <c r="N479" s="11"/>
      <c r="P479" s="11"/>
      <c r="R479" s="11"/>
      <c r="T479" s="11"/>
      <c r="V479" s="11"/>
      <c r="X479" s="11"/>
    </row>
    <row r="480" spans="1:24" ht="12.75">
      <c r="A480" t="s">
        <v>1474</v>
      </c>
      <c r="B480" s="6" t="s">
        <v>1481</v>
      </c>
      <c r="C480" s="94" t="s">
        <v>1482</v>
      </c>
      <c r="D480" s="42" t="s">
        <v>529</v>
      </c>
      <c r="E480" s="1">
        <v>1962</v>
      </c>
      <c r="F480" s="8">
        <v>6092</v>
      </c>
      <c r="G480" s="1">
        <v>2488</v>
      </c>
      <c r="H480" s="8">
        <v>6618</v>
      </c>
      <c r="J480" s="8"/>
      <c r="L480" s="8"/>
      <c r="N480" s="11"/>
      <c r="P480" s="11"/>
      <c r="R480" s="11"/>
      <c r="T480" s="11"/>
      <c r="V480" s="11"/>
      <c r="X480" s="11"/>
    </row>
    <row r="481" spans="1:24" ht="12.75">
      <c r="A481" t="s">
        <v>1474</v>
      </c>
      <c r="B481" s="6" t="s">
        <v>1483</v>
      </c>
      <c r="C481" s="94" t="s">
        <v>1484</v>
      </c>
      <c r="D481" s="42" t="s">
        <v>529</v>
      </c>
      <c r="E481" s="1">
        <v>1846</v>
      </c>
      <c r="F481" s="8">
        <v>5976</v>
      </c>
      <c r="G481" s="1">
        <v>2372</v>
      </c>
      <c r="H481" s="8">
        <v>6502</v>
      </c>
      <c r="J481" s="8"/>
      <c r="L481" s="8"/>
      <c r="N481" s="11"/>
      <c r="P481" s="11"/>
      <c r="R481" s="11"/>
      <c r="T481" s="11"/>
      <c r="V481" s="11"/>
      <c r="X481" s="11"/>
    </row>
    <row r="482" spans="1:24" ht="12.75">
      <c r="A482" t="s">
        <v>1474</v>
      </c>
      <c r="B482" s="6" t="s">
        <v>1485</v>
      </c>
      <c r="C482" s="94" t="s">
        <v>1486</v>
      </c>
      <c r="D482" s="42" t="s">
        <v>538</v>
      </c>
      <c r="E482" s="1">
        <v>1928</v>
      </c>
      <c r="F482" s="8">
        <v>6058</v>
      </c>
      <c r="G482" s="1">
        <v>2454</v>
      </c>
      <c r="H482" s="8">
        <v>6584</v>
      </c>
      <c r="J482" s="8"/>
      <c r="L482" s="8"/>
      <c r="N482" s="11"/>
      <c r="P482" s="11"/>
      <c r="R482" s="11"/>
      <c r="T482" s="11"/>
      <c r="V482" s="11"/>
      <c r="X482" s="11"/>
    </row>
    <row r="483" spans="1:24" ht="12.75">
      <c r="A483" t="s">
        <v>1474</v>
      </c>
      <c r="B483" s="6" t="s">
        <v>1487</v>
      </c>
      <c r="C483" s="94" t="s">
        <v>1488</v>
      </c>
      <c r="D483" s="42" t="s">
        <v>538</v>
      </c>
      <c r="E483" s="1">
        <v>1870</v>
      </c>
      <c r="F483" s="8">
        <v>6000</v>
      </c>
      <c r="G483" s="1">
        <v>2396</v>
      </c>
      <c r="H483" s="8">
        <v>6526</v>
      </c>
      <c r="J483" s="8"/>
      <c r="L483" s="8"/>
      <c r="N483" s="11"/>
      <c r="P483" s="11"/>
      <c r="R483" s="11"/>
      <c r="T483" s="11"/>
      <c r="V483" s="11"/>
      <c r="X483" s="11"/>
    </row>
    <row r="484" spans="1:24" ht="12.75">
      <c r="A484" t="s">
        <v>1474</v>
      </c>
      <c r="B484" s="6" t="s">
        <v>1489</v>
      </c>
      <c r="C484" s="94" t="s">
        <v>1490</v>
      </c>
      <c r="D484" s="42" t="s">
        <v>538</v>
      </c>
      <c r="E484" s="1">
        <v>1932</v>
      </c>
      <c r="F484" s="8">
        <v>6062</v>
      </c>
      <c r="G484" s="1">
        <v>2458</v>
      </c>
      <c r="H484" s="8">
        <v>6588</v>
      </c>
      <c r="J484" s="8"/>
      <c r="L484" s="8"/>
      <c r="N484" s="11"/>
      <c r="P484" s="11"/>
      <c r="R484" s="11"/>
      <c r="T484" s="11"/>
      <c r="V484" s="11"/>
      <c r="X484" s="11"/>
    </row>
    <row r="485" spans="1:24" ht="12.75">
      <c r="A485" t="s">
        <v>1474</v>
      </c>
      <c r="B485" s="6" t="s">
        <v>1491</v>
      </c>
      <c r="C485" s="94" t="s">
        <v>1492</v>
      </c>
      <c r="D485" s="42" t="s">
        <v>547</v>
      </c>
      <c r="E485" s="1">
        <v>1958</v>
      </c>
      <c r="F485" s="8">
        <v>6088</v>
      </c>
      <c r="G485" s="1">
        <v>2456</v>
      </c>
      <c r="H485" s="8">
        <v>6586</v>
      </c>
      <c r="J485" s="8"/>
      <c r="L485" s="8"/>
      <c r="N485" s="11"/>
      <c r="P485" s="11"/>
      <c r="R485" s="11"/>
      <c r="T485" s="11"/>
      <c r="V485" s="11"/>
      <c r="X485" s="11"/>
    </row>
    <row r="486" spans="1:24" ht="9" customHeight="1">
      <c r="A486" t="s">
        <v>1474</v>
      </c>
      <c r="B486" s="6" t="s">
        <v>1493</v>
      </c>
      <c r="C486" s="94" t="s">
        <v>1494</v>
      </c>
      <c r="D486" s="42" t="s">
        <v>559</v>
      </c>
      <c r="E486" s="1">
        <v>1032</v>
      </c>
      <c r="F486" s="8">
        <v>3958</v>
      </c>
      <c r="H486" s="8"/>
      <c r="J486" s="8"/>
      <c r="L486" s="8"/>
      <c r="N486" s="11"/>
      <c r="P486" s="11"/>
      <c r="R486" s="11"/>
      <c r="T486" s="11"/>
      <c r="V486" s="11"/>
      <c r="X486" s="11"/>
    </row>
    <row r="487" spans="1:24" ht="12.75">
      <c r="A487" t="s">
        <v>1474</v>
      </c>
      <c r="B487" s="6" t="s">
        <v>1495</v>
      </c>
      <c r="C487" s="94" t="s">
        <v>1496</v>
      </c>
      <c r="D487" s="42" t="s">
        <v>559</v>
      </c>
      <c r="E487" s="1">
        <v>1030</v>
      </c>
      <c r="F487" s="8">
        <v>3956</v>
      </c>
      <c r="H487" s="8"/>
      <c r="J487" s="8"/>
      <c r="L487" s="8"/>
      <c r="N487" s="11"/>
      <c r="P487" s="11"/>
      <c r="R487" s="11"/>
      <c r="T487" s="11"/>
      <c r="V487" s="11"/>
      <c r="X487" s="11"/>
    </row>
    <row r="488" spans="1:24" ht="12.75">
      <c r="A488" t="s">
        <v>1474</v>
      </c>
      <c r="B488" s="6" t="s">
        <v>1497</v>
      </c>
      <c r="C488" s="94" t="s">
        <v>1498</v>
      </c>
      <c r="D488" s="42" t="s">
        <v>559</v>
      </c>
      <c r="E488" s="1">
        <v>1024</v>
      </c>
      <c r="F488" s="8">
        <v>3950</v>
      </c>
      <c r="H488" s="8"/>
      <c r="J488" s="8"/>
      <c r="L488" s="8"/>
      <c r="N488" s="11"/>
      <c r="P488" s="11"/>
      <c r="R488" s="11"/>
      <c r="T488" s="11"/>
      <c r="V488" s="11"/>
      <c r="X488" s="11"/>
    </row>
    <row r="489" spans="1:24" ht="12.75">
      <c r="A489" t="s">
        <v>1474</v>
      </c>
      <c r="B489" s="6" t="s">
        <v>1499</v>
      </c>
      <c r="C489" s="94" t="s">
        <v>1500</v>
      </c>
      <c r="D489" s="42" t="s">
        <v>559</v>
      </c>
      <c r="E489" s="1">
        <v>1030</v>
      </c>
      <c r="F489" s="8">
        <v>3956</v>
      </c>
      <c r="H489" s="8"/>
      <c r="J489" s="8"/>
      <c r="L489" s="8"/>
      <c r="N489" s="11"/>
      <c r="P489" s="11"/>
      <c r="R489" s="11"/>
      <c r="T489" s="11"/>
      <c r="V489" s="11"/>
      <c r="X489" s="11"/>
    </row>
    <row r="490" spans="1:24" ht="12.75">
      <c r="A490" t="s">
        <v>1474</v>
      </c>
      <c r="B490" s="6" t="s">
        <v>1501</v>
      </c>
      <c r="C490" s="94" t="s">
        <v>1502</v>
      </c>
      <c r="D490" s="42" t="s">
        <v>559</v>
      </c>
      <c r="E490" s="1">
        <v>1030</v>
      </c>
      <c r="F490" s="8">
        <v>3956</v>
      </c>
      <c r="H490" s="8"/>
      <c r="J490" s="8"/>
      <c r="L490" s="8"/>
      <c r="N490" s="11"/>
      <c r="P490" s="11"/>
      <c r="R490" s="11"/>
      <c r="T490" s="11"/>
      <c r="V490" s="11"/>
      <c r="X490" s="11"/>
    </row>
    <row r="491" spans="1:24" ht="12.75">
      <c r="A491" t="s">
        <v>1474</v>
      </c>
      <c r="B491" s="6" t="s">
        <v>1503</v>
      </c>
      <c r="C491" s="94" t="s">
        <v>1504</v>
      </c>
      <c r="D491" s="42" t="s">
        <v>559</v>
      </c>
      <c r="E491" s="1">
        <v>1034</v>
      </c>
      <c r="F491" s="8">
        <v>3960</v>
      </c>
      <c r="H491" s="8"/>
      <c r="J491" s="8"/>
      <c r="L491" s="8"/>
      <c r="N491" s="11"/>
      <c r="P491" s="11"/>
      <c r="R491" s="11"/>
      <c r="T491" s="11"/>
      <c r="V491" s="11"/>
      <c r="X491" s="11"/>
    </row>
    <row r="492" spans="1:24" ht="12.75">
      <c r="A492" t="s">
        <v>1474</v>
      </c>
      <c r="B492" s="6" t="s">
        <v>1505</v>
      </c>
      <c r="C492" s="94" t="s">
        <v>1506</v>
      </c>
      <c r="D492" s="42" t="s">
        <v>559</v>
      </c>
      <c r="E492" s="1">
        <v>1010</v>
      </c>
      <c r="F492" s="8">
        <v>3936</v>
      </c>
      <c r="H492" s="8"/>
      <c r="J492" s="8"/>
      <c r="L492" s="8"/>
      <c r="N492" s="11"/>
      <c r="P492" s="11"/>
      <c r="R492" s="11"/>
      <c r="T492" s="11"/>
      <c r="V492" s="11"/>
      <c r="X492" s="11"/>
    </row>
    <row r="493" spans="1:24" ht="12.75">
      <c r="A493" t="s">
        <v>1474</v>
      </c>
      <c r="B493" s="6" t="s">
        <v>1507</v>
      </c>
      <c r="C493" s="94" t="s">
        <v>1508</v>
      </c>
      <c r="D493" s="42" t="s">
        <v>559</v>
      </c>
      <c r="E493" s="1">
        <v>1032</v>
      </c>
      <c r="F493" s="8">
        <v>3958</v>
      </c>
      <c r="H493" s="8"/>
      <c r="J493" s="8"/>
      <c r="L493" s="8"/>
      <c r="N493" s="11"/>
      <c r="P493" s="11"/>
      <c r="R493" s="11"/>
      <c r="T493" s="11"/>
      <c r="V493" s="11"/>
      <c r="X493" s="11"/>
    </row>
    <row r="494" spans="1:24" ht="12.75">
      <c r="A494" t="s">
        <v>1474</v>
      </c>
      <c r="B494" s="6" t="s">
        <v>1509</v>
      </c>
      <c r="C494" s="94" t="s">
        <v>1510</v>
      </c>
      <c r="D494" s="42" t="s">
        <v>559</v>
      </c>
      <c r="E494" s="1">
        <v>1060</v>
      </c>
      <c r="F494" s="8">
        <v>3986</v>
      </c>
      <c r="H494" s="8"/>
      <c r="J494" s="8"/>
      <c r="L494" s="8"/>
      <c r="N494" s="11"/>
      <c r="P494" s="11"/>
      <c r="R494" s="11"/>
      <c r="T494" s="11"/>
      <c r="V494" s="11"/>
      <c r="X494" s="11"/>
    </row>
    <row r="495" spans="1:24" ht="9" customHeight="1">
      <c r="A495" t="s">
        <v>1474</v>
      </c>
      <c r="B495" s="6" t="s">
        <v>1511</v>
      </c>
      <c r="C495" s="94" t="s">
        <v>1512</v>
      </c>
      <c r="D495" s="42" t="s">
        <v>559</v>
      </c>
      <c r="E495" s="1">
        <v>1028</v>
      </c>
      <c r="F495" s="8">
        <v>3954</v>
      </c>
      <c r="H495" s="7"/>
      <c r="J495" s="7"/>
      <c r="L495" s="8"/>
      <c r="N495" s="11"/>
      <c r="P495" s="11"/>
      <c r="R495" s="11"/>
      <c r="T495" s="11"/>
      <c r="V495" s="11"/>
      <c r="X495" s="11"/>
    </row>
    <row r="496" spans="1:24" ht="12.75">
      <c r="A496" t="s">
        <v>1474</v>
      </c>
      <c r="B496" s="6" t="s">
        <v>1513</v>
      </c>
      <c r="C496" s="94" t="s">
        <v>1514</v>
      </c>
      <c r="D496" s="42" t="s">
        <v>559</v>
      </c>
      <c r="E496" s="1">
        <v>1010</v>
      </c>
      <c r="F496" s="8">
        <v>3936</v>
      </c>
      <c r="H496" s="7"/>
      <c r="J496" s="7"/>
      <c r="L496" s="8"/>
      <c r="N496" s="11"/>
      <c r="P496" s="11"/>
      <c r="R496" s="11"/>
      <c r="T496" s="11"/>
      <c r="V496" s="11"/>
      <c r="X496" s="11"/>
    </row>
    <row r="497" spans="1:24" ht="12.75">
      <c r="A497" t="s">
        <v>1474</v>
      </c>
      <c r="B497" s="6" t="s">
        <v>1515</v>
      </c>
      <c r="C497" s="94" t="s">
        <v>1516</v>
      </c>
      <c r="D497" s="42" t="s">
        <v>559</v>
      </c>
      <c r="E497" s="1">
        <v>1024</v>
      </c>
      <c r="F497" s="8">
        <v>3950</v>
      </c>
      <c r="H497" s="7"/>
      <c r="J497" s="7"/>
      <c r="L497" s="11"/>
      <c r="N497" s="11"/>
      <c r="P497" s="11"/>
      <c r="R497" s="11"/>
      <c r="T497" s="11"/>
      <c r="V497" s="11"/>
      <c r="X497" s="11"/>
    </row>
    <row r="498" spans="1:24" ht="12.75">
      <c r="A498" t="s">
        <v>1474</v>
      </c>
      <c r="B498" s="6" t="s">
        <v>1517</v>
      </c>
      <c r="C498" s="94" t="s">
        <v>1518</v>
      </c>
      <c r="D498" s="42" t="s">
        <v>559</v>
      </c>
      <c r="E498" s="1">
        <v>1010</v>
      </c>
      <c r="F498" s="8">
        <v>3936</v>
      </c>
      <c r="H498" s="7"/>
      <c r="J498" s="7"/>
      <c r="L498" s="11"/>
      <c r="N498" s="11"/>
      <c r="P498" s="11"/>
      <c r="R498" s="11"/>
      <c r="T498" s="11"/>
      <c r="V498" s="11"/>
      <c r="X498" s="11"/>
    </row>
    <row r="499" spans="1:24" ht="12.75">
      <c r="A499" t="s">
        <v>1474</v>
      </c>
      <c r="B499" s="6" t="s">
        <v>1519</v>
      </c>
      <c r="C499" s="94" t="s">
        <v>1520</v>
      </c>
      <c r="D499" s="42" t="s">
        <v>559</v>
      </c>
      <c r="E499" s="1">
        <v>1030</v>
      </c>
      <c r="F499" s="8">
        <v>3956</v>
      </c>
      <c r="H499" s="7"/>
      <c r="J499" s="7"/>
      <c r="L499" s="11"/>
      <c r="N499" s="11"/>
      <c r="P499" s="11"/>
      <c r="R499" s="11"/>
      <c r="T499" s="11"/>
      <c r="V499" s="11"/>
      <c r="X499" s="11"/>
    </row>
    <row r="500" spans="1:26" ht="12.75">
      <c r="A500" t="s">
        <v>1474</v>
      </c>
      <c r="B500" s="6" t="s">
        <v>1521</v>
      </c>
      <c r="C500" s="94" t="s">
        <v>1522</v>
      </c>
      <c r="D500" s="42" t="s">
        <v>604</v>
      </c>
      <c r="E500" s="1">
        <v>412</v>
      </c>
      <c r="F500" s="8"/>
      <c r="H500" s="7"/>
      <c r="J500" s="7"/>
      <c r="L500" s="11"/>
      <c r="N500" s="11"/>
      <c r="P500" s="11"/>
      <c r="R500" s="11"/>
      <c r="T500" s="11"/>
      <c r="V500" s="11"/>
      <c r="X500" s="11"/>
      <c r="Z500" s="11"/>
    </row>
    <row r="501" spans="1:26" ht="12.75">
      <c r="A501" t="s">
        <v>1474</v>
      </c>
      <c r="B501" s="6" t="s">
        <v>1523</v>
      </c>
      <c r="C501" s="97" t="s">
        <v>688</v>
      </c>
      <c r="D501" s="42" t="s">
        <v>604</v>
      </c>
      <c r="E501" s="1">
        <v>412</v>
      </c>
      <c r="F501" s="8"/>
      <c r="H501" s="7"/>
      <c r="J501" s="7"/>
      <c r="L501" s="11"/>
      <c r="N501" s="11"/>
      <c r="P501" s="11"/>
      <c r="R501" s="11"/>
      <c r="T501" s="11"/>
      <c r="V501" s="11"/>
      <c r="X501" s="11"/>
      <c r="Z501" s="11"/>
    </row>
    <row r="502" spans="1:26" ht="12.75">
      <c r="A502" t="s">
        <v>1474</v>
      </c>
      <c r="B502" s="6" t="s">
        <v>1524</v>
      </c>
      <c r="C502" s="94" t="s">
        <v>1525</v>
      </c>
      <c r="D502" s="42" t="s">
        <v>604</v>
      </c>
      <c r="E502" s="1">
        <v>412</v>
      </c>
      <c r="F502" s="8"/>
      <c r="H502" s="7"/>
      <c r="J502" s="7"/>
      <c r="L502" s="11"/>
      <c r="N502" s="11"/>
      <c r="P502" s="11"/>
      <c r="R502" s="11"/>
      <c r="T502" s="11"/>
      <c r="V502" s="11"/>
      <c r="X502" s="11"/>
      <c r="Z502" s="11"/>
    </row>
    <row r="503" spans="1:26" ht="12.75">
      <c r="A503" t="s">
        <v>1474</v>
      </c>
      <c r="B503" s="6" t="s">
        <v>1526</v>
      </c>
      <c r="C503" s="94" t="s">
        <v>1527</v>
      </c>
      <c r="D503" s="42" t="s">
        <v>604</v>
      </c>
      <c r="E503" s="1">
        <v>412</v>
      </c>
      <c r="F503" s="8"/>
      <c r="H503" s="7"/>
      <c r="J503" s="7"/>
      <c r="L503" s="11"/>
      <c r="N503" s="11"/>
      <c r="P503" s="11"/>
      <c r="R503" s="11"/>
      <c r="T503" s="11"/>
      <c r="V503" s="11"/>
      <c r="X503" s="11"/>
      <c r="Z503" s="11"/>
    </row>
    <row r="504" spans="1:26" ht="12.75">
      <c r="A504" t="s">
        <v>1474</v>
      </c>
      <c r="B504" s="6" t="s">
        <v>1528</v>
      </c>
      <c r="C504" s="94" t="s">
        <v>1529</v>
      </c>
      <c r="D504" s="42" t="s">
        <v>604</v>
      </c>
      <c r="E504" s="6">
        <v>412</v>
      </c>
      <c r="F504" s="11"/>
      <c r="H504" s="11"/>
      <c r="J504" s="11"/>
      <c r="L504" s="11"/>
      <c r="N504" s="11"/>
      <c r="P504" s="11"/>
      <c r="R504" s="11"/>
      <c r="T504" s="11"/>
      <c r="V504" s="11"/>
      <c r="X504" s="11"/>
      <c r="Z504" s="11"/>
    </row>
    <row r="505" spans="1:26" ht="12.75">
      <c r="A505" t="s">
        <v>1474</v>
      </c>
      <c r="B505" s="6" t="s">
        <v>1530</v>
      </c>
      <c r="C505" s="94" t="s">
        <v>1531</v>
      </c>
      <c r="D505" s="42" t="s">
        <v>604</v>
      </c>
      <c r="E505" s="1">
        <v>412</v>
      </c>
      <c r="F505" s="8"/>
      <c r="H505" s="11"/>
      <c r="J505" s="11"/>
      <c r="L505" s="7"/>
      <c r="N505" s="7"/>
      <c r="P505" s="7"/>
      <c r="R505" s="7"/>
      <c r="T505" s="7"/>
      <c r="V505" s="7"/>
      <c r="X505" s="7"/>
      <c r="Z505" s="11"/>
    </row>
    <row r="506" spans="1:26" ht="12.75">
      <c r="A506" t="s">
        <v>1474</v>
      </c>
      <c r="B506" s="6" t="s">
        <v>1532</v>
      </c>
      <c r="C506" s="94" t="s">
        <v>1533</v>
      </c>
      <c r="D506" s="42" t="s">
        <v>604</v>
      </c>
      <c r="E506" s="1">
        <v>412</v>
      </c>
      <c r="F506" s="8"/>
      <c r="H506" s="11"/>
      <c r="J506" s="11"/>
      <c r="L506" s="11"/>
      <c r="N506" s="11"/>
      <c r="P506" s="11"/>
      <c r="R506" s="11"/>
      <c r="T506" s="11"/>
      <c r="V506" s="11"/>
      <c r="X506" s="11"/>
      <c r="Z506" s="11"/>
    </row>
    <row r="507" spans="1:26" ht="12.75">
      <c r="A507" t="s">
        <v>1474</v>
      </c>
      <c r="B507" s="6" t="s">
        <v>1534</v>
      </c>
      <c r="C507" s="94" t="s">
        <v>1535</v>
      </c>
      <c r="D507" s="42" t="s">
        <v>604</v>
      </c>
      <c r="E507" s="1">
        <v>412</v>
      </c>
      <c r="F507" s="8"/>
      <c r="H507" s="11"/>
      <c r="J507" s="11"/>
      <c r="L507" s="11"/>
      <c r="N507" s="11"/>
      <c r="P507" s="11"/>
      <c r="R507" s="11"/>
      <c r="T507" s="11"/>
      <c r="V507" s="11"/>
      <c r="X507" s="11"/>
      <c r="Z507" s="11"/>
    </row>
    <row r="508" spans="1:26" ht="12.75">
      <c r="A508" t="s">
        <v>1474</v>
      </c>
      <c r="B508" s="6" t="s">
        <v>1536</v>
      </c>
      <c r="C508" s="94" t="s">
        <v>1537</v>
      </c>
      <c r="D508" s="42" t="s">
        <v>604</v>
      </c>
      <c r="E508" s="1">
        <v>412</v>
      </c>
      <c r="F508" s="8"/>
      <c r="H508" s="11"/>
      <c r="J508" s="11"/>
      <c r="L508" s="11"/>
      <c r="N508" s="11"/>
      <c r="P508" s="11"/>
      <c r="R508" s="11"/>
      <c r="T508" s="11"/>
      <c r="V508" s="11"/>
      <c r="X508" s="11"/>
      <c r="Z508" s="11"/>
    </row>
    <row r="509" spans="1:26" ht="12.75">
      <c r="A509" t="s">
        <v>1474</v>
      </c>
      <c r="B509" s="6" t="s">
        <v>1538</v>
      </c>
      <c r="C509" s="94" t="s">
        <v>1539</v>
      </c>
      <c r="D509" s="42" t="s">
        <v>604</v>
      </c>
      <c r="E509" s="1">
        <v>412</v>
      </c>
      <c r="F509" s="8"/>
      <c r="H509" s="11"/>
      <c r="J509" s="11"/>
      <c r="L509" s="11"/>
      <c r="N509" s="11"/>
      <c r="P509" s="11"/>
      <c r="R509" s="11"/>
      <c r="T509" s="11"/>
      <c r="V509" s="11"/>
      <c r="X509" s="11"/>
      <c r="Z509" s="11"/>
    </row>
    <row r="510" spans="1:26" ht="12.75">
      <c r="A510" t="s">
        <v>1474</v>
      </c>
      <c r="B510" s="6" t="s">
        <v>1540</v>
      </c>
      <c r="C510" s="94" t="s">
        <v>1541</v>
      </c>
      <c r="D510" s="42" t="s">
        <v>604</v>
      </c>
      <c r="E510" s="1">
        <v>412</v>
      </c>
      <c r="F510" s="8"/>
      <c r="H510" s="11"/>
      <c r="J510" s="11"/>
      <c r="L510" s="11"/>
      <c r="N510" s="11"/>
      <c r="P510" s="11"/>
      <c r="R510" s="11"/>
      <c r="T510" s="11"/>
      <c r="V510" s="11"/>
      <c r="X510" s="11"/>
      <c r="Z510" s="11"/>
    </row>
    <row r="511" spans="1:26" ht="12.75">
      <c r="A511" t="s">
        <v>1474</v>
      </c>
      <c r="B511" s="6" t="s">
        <v>1542</v>
      </c>
      <c r="C511" s="94" t="s">
        <v>1543</v>
      </c>
      <c r="D511" s="42" t="s">
        <v>604</v>
      </c>
      <c r="E511" s="1">
        <v>412</v>
      </c>
      <c r="F511" s="8"/>
      <c r="H511" s="11"/>
      <c r="J511" s="11"/>
      <c r="L511" s="11"/>
      <c r="N511" s="11"/>
      <c r="P511" s="11"/>
      <c r="R511" s="11"/>
      <c r="T511" s="11"/>
      <c r="V511" s="11"/>
      <c r="X511" s="11"/>
      <c r="Z511" s="11"/>
    </row>
    <row r="512" spans="1:26" ht="12.75">
      <c r="A512" t="s">
        <v>1474</v>
      </c>
      <c r="B512" s="6" t="s">
        <v>1544</v>
      </c>
      <c r="C512" s="94" t="s">
        <v>1545</v>
      </c>
      <c r="D512" s="42" t="s">
        <v>604</v>
      </c>
      <c r="E512" s="1">
        <v>412</v>
      </c>
      <c r="F512" s="8"/>
      <c r="H512" s="11"/>
      <c r="J512" s="11"/>
      <c r="L512" s="11"/>
      <c r="N512" s="11"/>
      <c r="P512" s="11"/>
      <c r="R512" s="11"/>
      <c r="T512" s="11"/>
      <c r="V512" s="11"/>
      <c r="X512" s="11"/>
      <c r="Z512" s="11"/>
    </row>
    <row r="513" spans="1:26" ht="12.75">
      <c r="A513" t="s">
        <v>1474</v>
      </c>
      <c r="B513" s="6" t="s">
        <v>1546</v>
      </c>
      <c r="C513" s="94" t="s">
        <v>1547</v>
      </c>
      <c r="D513" s="42" t="s">
        <v>604</v>
      </c>
      <c r="E513" s="1">
        <v>412</v>
      </c>
      <c r="F513" s="8"/>
      <c r="H513" s="11"/>
      <c r="J513" s="11"/>
      <c r="L513" s="11"/>
      <c r="N513" s="11"/>
      <c r="P513" s="11"/>
      <c r="R513" s="11"/>
      <c r="T513" s="11"/>
      <c r="V513" s="11"/>
      <c r="X513" s="11"/>
      <c r="Z513" s="11"/>
    </row>
    <row r="514" spans="1:26" ht="12.75">
      <c r="A514" t="s">
        <v>1474</v>
      </c>
      <c r="B514" s="6" t="s">
        <v>1548</v>
      </c>
      <c r="C514" s="94" t="s">
        <v>1549</v>
      </c>
      <c r="D514" s="42" t="s">
        <v>604</v>
      </c>
      <c r="E514" s="1">
        <v>412</v>
      </c>
      <c r="F514" s="11"/>
      <c r="H514" s="11"/>
      <c r="J514" s="11"/>
      <c r="L514" s="11"/>
      <c r="N514" s="11"/>
      <c r="P514" s="11"/>
      <c r="R514" s="11"/>
      <c r="T514" s="11"/>
      <c r="V514" s="11"/>
      <c r="X514" s="11"/>
      <c r="Z514" s="11"/>
    </row>
    <row r="515" spans="1:26" ht="12.75">
      <c r="A515" t="s">
        <v>1474</v>
      </c>
      <c r="B515" s="6" t="s">
        <v>1550</v>
      </c>
      <c r="C515" s="94" t="s">
        <v>1551</v>
      </c>
      <c r="D515" s="42" t="s">
        <v>604</v>
      </c>
      <c r="E515" s="1">
        <v>412</v>
      </c>
      <c r="F515" s="11"/>
      <c r="H515" s="11"/>
      <c r="J515" s="11"/>
      <c r="L515" s="11"/>
      <c r="N515" s="11"/>
      <c r="P515" s="11"/>
      <c r="R515" s="11"/>
      <c r="T515" s="11"/>
      <c r="V515" s="11"/>
      <c r="X515" s="11"/>
      <c r="Z515" s="11"/>
    </row>
    <row r="516" spans="1:26" ht="12.75">
      <c r="A516" t="s">
        <v>1474</v>
      </c>
      <c r="B516" s="6" t="s">
        <v>1552</v>
      </c>
      <c r="C516" s="94" t="s">
        <v>1553</v>
      </c>
      <c r="D516" s="42" t="s">
        <v>604</v>
      </c>
      <c r="E516" s="1">
        <v>412</v>
      </c>
      <c r="F516" s="11"/>
      <c r="H516" s="11"/>
      <c r="J516" s="11"/>
      <c r="L516" s="11"/>
      <c r="N516" s="11"/>
      <c r="P516" s="11"/>
      <c r="R516" s="11"/>
      <c r="T516" s="11"/>
      <c r="V516" s="11"/>
      <c r="X516" s="11"/>
      <c r="Z516" s="11"/>
    </row>
    <row r="517" spans="1:26" ht="12.75">
      <c r="A517" t="s">
        <v>1474</v>
      </c>
      <c r="B517" s="6" t="s">
        <v>1554</v>
      </c>
      <c r="C517" s="94" t="s">
        <v>1555</v>
      </c>
      <c r="D517" s="42" t="s">
        <v>604</v>
      </c>
      <c r="E517" s="1">
        <v>412</v>
      </c>
      <c r="F517" s="11"/>
      <c r="H517" s="11"/>
      <c r="J517" s="11"/>
      <c r="L517" s="11"/>
      <c r="N517" s="11"/>
      <c r="P517" s="11"/>
      <c r="R517" s="11"/>
      <c r="T517" s="11"/>
      <c r="V517" s="11"/>
      <c r="X517" s="11"/>
      <c r="Z517" s="11"/>
    </row>
    <row r="518" spans="1:26" ht="12.75">
      <c r="A518" t="s">
        <v>1474</v>
      </c>
      <c r="B518" s="6" t="s">
        <v>1556</v>
      </c>
      <c r="C518" s="94" t="s">
        <v>1557</v>
      </c>
      <c r="D518" s="42" t="s">
        <v>604</v>
      </c>
      <c r="E518" s="1">
        <v>412</v>
      </c>
      <c r="F518" s="11"/>
      <c r="H518" s="11"/>
      <c r="J518" s="11"/>
      <c r="L518" s="11"/>
      <c r="N518" s="11"/>
      <c r="P518" s="11"/>
      <c r="R518" s="11"/>
      <c r="T518" s="11"/>
      <c r="V518" s="11"/>
      <c r="X518" s="11"/>
      <c r="Z518" s="11"/>
    </row>
    <row r="519" spans="1:26" ht="12.75">
      <c r="A519" t="s">
        <v>1474</v>
      </c>
      <c r="B519" s="6" t="s">
        <v>1558</v>
      </c>
      <c r="C519" s="94" t="s">
        <v>1559</v>
      </c>
      <c r="D519" s="42" t="s">
        <v>604</v>
      </c>
      <c r="E519" s="1">
        <v>412</v>
      </c>
      <c r="F519" s="11"/>
      <c r="H519" s="11"/>
      <c r="J519" s="11"/>
      <c r="L519" s="11"/>
      <c r="N519" s="11"/>
      <c r="P519" s="11"/>
      <c r="R519" s="11"/>
      <c r="T519" s="11"/>
      <c r="V519" s="11"/>
      <c r="X519" s="11"/>
      <c r="Z519" s="11"/>
    </row>
    <row r="520" spans="1:26" ht="12.75">
      <c r="A520" t="s">
        <v>1474</v>
      </c>
      <c r="B520" s="6" t="s">
        <v>1560</v>
      </c>
      <c r="C520" s="94" t="s">
        <v>1561</v>
      </c>
      <c r="D520" s="42" t="s">
        <v>604</v>
      </c>
      <c r="E520" s="1">
        <v>412</v>
      </c>
      <c r="F520" s="11"/>
      <c r="H520" s="11"/>
      <c r="J520" s="11"/>
      <c r="L520" s="11"/>
      <c r="N520" s="11"/>
      <c r="P520" s="11"/>
      <c r="R520" s="11"/>
      <c r="T520" s="11"/>
      <c r="V520" s="11"/>
      <c r="X520" s="11"/>
      <c r="Z520" s="11"/>
    </row>
    <row r="521" spans="1:26" ht="12.75">
      <c r="A521" t="s">
        <v>1474</v>
      </c>
      <c r="B521" s="6" t="s">
        <v>1562</v>
      </c>
      <c r="C521" s="94" t="s">
        <v>1563</v>
      </c>
      <c r="D521" s="42" t="s">
        <v>604</v>
      </c>
      <c r="E521" s="1">
        <v>412</v>
      </c>
      <c r="F521" s="11"/>
      <c r="H521" s="11"/>
      <c r="J521" s="11"/>
      <c r="L521" s="11"/>
      <c r="N521" s="11"/>
      <c r="P521" s="11"/>
      <c r="R521" s="11"/>
      <c r="T521" s="11"/>
      <c r="V521" s="11"/>
      <c r="X521" s="11"/>
      <c r="Z521" s="11"/>
    </row>
    <row r="522" spans="1:26" ht="12.75">
      <c r="A522" t="s">
        <v>1474</v>
      </c>
      <c r="B522" s="6" t="s">
        <v>1564</v>
      </c>
      <c r="C522" s="94" t="s">
        <v>1565</v>
      </c>
      <c r="D522" s="42" t="s">
        <v>604</v>
      </c>
      <c r="E522" s="1">
        <v>412</v>
      </c>
      <c r="F522" s="11"/>
      <c r="H522" s="11"/>
      <c r="J522" s="11"/>
      <c r="L522" s="11"/>
      <c r="N522" s="11"/>
      <c r="P522" s="11"/>
      <c r="R522" s="11"/>
      <c r="T522" s="11"/>
      <c r="V522" s="11"/>
      <c r="X522" s="11"/>
      <c r="Z522" s="11"/>
    </row>
    <row r="523" spans="1:26" ht="12.75">
      <c r="A523" t="s">
        <v>1474</v>
      </c>
      <c r="B523" s="6" t="s">
        <v>1566</v>
      </c>
      <c r="C523" s="94" t="s">
        <v>1567</v>
      </c>
      <c r="D523" s="42" t="s">
        <v>604</v>
      </c>
      <c r="E523" s="1">
        <v>412</v>
      </c>
      <c r="F523" s="11"/>
      <c r="H523" s="11"/>
      <c r="J523" s="11"/>
      <c r="L523" s="11"/>
      <c r="N523" s="11"/>
      <c r="P523" s="11"/>
      <c r="R523" s="11"/>
      <c r="T523" s="11"/>
      <c r="V523" s="11"/>
      <c r="X523" s="11"/>
      <c r="Z523" s="11"/>
    </row>
    <row r="524" spans="1:26" ht="12.75">
      <c r="A524" t="s">
        <v>1474</v>
      </c>
      <c r="B524" s="6" t="s">
        <v>1568</v>
      </c>
      <c r="C524" s="94" t="s">
        <v>1569</v>
      </c>
      <c r="D524" s="42" t="s">
        <v>604</v>
      </c>
      <c r="E524" s="1">
        <v>412</v>
      </c>
      <c r="F524" s="11"/>
      <c r="H524" s="11"/>
      <c r="J524" s="11"/>
      <c r="L524" s="11"/>
      <c r="N524" s="11"/>
      <c r="P524" s="11"/>
      <c r="R524" s="11"/>
      <c r="T524" s="11"/>
      <c r="V524" s="11"/>
      <c r="X524" s="11"/>
      <c r="Z524" s="11"/>
    </row>
    <row r="525" spans="1:26" ht="12.75">
      <c r="A525" t="s">
        <v>1474</v>
      </c>
      <c r="B525" s="6" t="s">
        <v>1570</v>
      </c>
      <c r="C525" s="94" t="s">
        <v>1571</v>
      </c>
      <c r="D525" s="42" t="s">
        <v>604</v>
      </c>
      <c r="E525" s="1">
        <v>412</v>
      </c>
      <c r="F525" s="11"/>
      <c r="H525" s="11"/>
      <c r="J525" s="11"/>
      <c r="L525" s="11"/>
      <c r="N525" s="11"/>
      <c r="P525" s="11"/>
      <c r="R525" s="11"/>
      <c r="T525" s="11"/>
      <c r="V525" s="11"/>
      <c r="X525" s="11"/>
      <c r="Z525" s="11"/>
    </row>
    <row r="526" spans="1:26" ht="12.75">
      <c r="A526" t="s">
        <v>1474</v>
      </c>
      <c r="B526" s="6" t="s">
        <v>1572</v>
      </c>
      <c r="C526" s="94" t="s">
        <v>1573</v>
      </c>
      <c r="D526" s="42" t="s">
        <v>604</v>
      </c>
      <c r="E526" s="1">
        <v>412</v>
      </c>
      <c r="F526" s="11"/>
      <c r="H526" s="11"/>
      <c r="J526" s="11"/>
      <c r="L526" s="11"/>
      <c r="N526" s="11"/>
      <c r="P526" s="11"/>
      <c r="R526" s="11"/>
      <c r="T526" s="11"/>
      <c r="V526" s="11"/>
      <c r="X526" s="11"/>
      <c r="Z526" s="11"/>
    </row>
    <row r="527" spans="1:26" ht="12.75">
      <c r="A527" t="s">
        <v>1474</v>
      </c>
      <c r="B527" s="6" t="s">
        <v>1574</v>
      </c>
      <c r="C527" s="94" t="s">
        <v>1575</v>
      </c>
      <c r="D527" s="42" t="s">
        <v>695</v>
      </c>
      <c r="F527" s="8"/>
      <c r="H527" s="11"/>
      <c r="J527" s="11"/>
      <c r="K527" s="1">
        <v>8864</v>
      </c>
      <c r="L527" s="8">
        <v>16294</v>
      </c>
      <c r="M527" s="1">
        <v>6184</v>
      </c>
      <c r="N527" s="8">
        <v>13950</v>
      </c>
      <c r="O527" s="1">
        <v>3522</v>
      </c>
      <c r="P527" s="8">
        <v>8048</v>
      </c>
      <c r="R527" s="11"/>
      <c r="T527" s="11"/>
      <c r="V527" s="11"/>
      <c r="W527" s="1"/>
      <c r="X527" s="11"/>
      <c r="Z527" s="11"/>
    </row>
    <row r="528" spans="1:26" ht="12.75">
      <c r="A528" t="s">
        <v>1474</v>
      </c>
      <c r="B528" s="6" t="s">
        <v>1576</v>
      </c>
      <c r="C528" s="94" t="s">
        <v>1575</v>
      </c>
      <c r="D528" s="42" t="s">
        <v>695</v>
      </c>
      <c r="E528" s="1">
        <v>2004</v>
      </c>
      <c r="F528" s="8">
        <v>6134</v>
      </c>
      <c r="G528" s="1">
        <v>2466</v>
      </c>
      <c r="H528" s="8">
        <v>6596</v>
      </c>
      <c r="J528" s="7"/>
      <c r="L528" s="7"/>
      <c r="N528" s="7"/>
      <c r="P528" s="7"/>
      <c r="R528" s="7"/>
      <c r="T528" s="7"/>
      <c r="V528" s="7"/>
      <c r="X528" s="7"/>
      <c r="Z528" s="7"/>
    </row>
    <row r="529" spans="1:26" ht="12.75">
      <c r="A529" t="s">
        <v>1474</v>
      </c>
      <c r="B529" s="6" t="s">
        <v>1577</v>
      </c>
      <c r="C529" s="94" t="s">
        <v>1575</v>
      </c>
      <c r="D529" s="42" t="s">
        <v>695</v>
      </c>
      <c r="E529" s="1"/>
      <c r="F529" s="7"/>
      <c r="G529" s="1"/>
      <c r="H529" s="7"/>
      <c r="J529" s="7"/>
      <c r="L529" s="7"/>
      <c r="N529" s="7"/>
      <c r="P529" s="7"/>
      <c r="R529" s="7"/>
      <c r="T529" s="7"/>
      <c r="V529" s="7"/>
      <c r="W529" s="1">
        <v>4574</v>
      </c>
      <c r="X529" s="8">
        <v>10570</v>
      </c>
      <c r="Z529" s="7"/>
    </row>
    <row r="530" spans="1:24" ht="12.75">
      <c r="A530" t="s">
        <v>1578</v>
      </c>
      <c r="B530" s="6" t="s">
        <v>1579</v>
      </c>
      <c r="C530" s="94" t="s">
        <v>1580</v>
      </c>
      <c r="D530" s="42" t="s">
        <v>521</v>
      </c>
      <c r="E530" s="1">
        <v>2126</v>
      </c>
      <c r="F530" s="7">
        <v>7886</v>
      </c>
      <c r="G530" s="1">
        <v>1784</v>
      </c>
      <c r="H530" s="7">
        <v>6392</v>
      </c>
      <c r="J530" s="7"/>
      <c r="K530" s="1">
        <v>8017</v>
      </c>
      <c r="L530" s="7">
        <v>21117</v>
      </c>
      <c r="N530" s="7"/>
      <c r="P530" s="7"/>
      <c r="R530" s="7"/>
      <c r="T530" s="7"/>
      <c r="V530" s="7"/>
      <c r="W530" s="1">
        <v>6776</v>
      </c>
      <c r="X530" s="7">
        <v>17576</v>
      </c>
    </row>
    <row r="531" spans="1:24" ht="12.75">
      <c r="A531" t="s">
        <v>1578</v>
      </c>
      <c r="B531" s="6" t="s">
        <v>1581</v>
      </c>
      <c r="C531" s="94" t="s">
        <v>1582</v>
      </c>
      <c r="D531" s="42" t="s">
        <v>521</v>
      </c>
      <c r="E531" s="1">
        <v>2208</v>
      </c>
      <c r="F531" s="7">
        <v>7968</v>
      </c>
      <c r="G531" s="1">
        <v>1852</v>
      </c>
      <c r="H531" s="7">
        <v>6460</v>
      </c>
      <c r="I531" s="1">
        <v>4621</v>
      </c>
      <c r="J531" s="7">
        <v>8221</v>
      </c>
      <c r="L531" s="7"/>
      <c r="N531" s="7"/>
      <c r="O531" s="1">
        <v>1852</v>
      </c>
      <c r="P531" s="7">
        <v>6460</v>
      </c>
      <c r="R531" s="7"/>
      <c r="T531" s="7"/>
      <c r="V531" s="7"/>
      <c r="X531" s="7"/>
    </row>
    <row r="532" spans="1:24" ht="12.75">
      <c r="A532" t="s">
        <v>1578</v>
      </c>
      <c r="B532" s="6" t="s">
        <v>1583</v>
      </c>
      <c r="C532" s="94" t="s">
        <v>1584</v>
      </c>
      <c r="D532" s="42" t="s">
        <v>521</v>
      </c>
      <c r="E532" s="1">
        <v>1700.42</v>
      </c>
      <c r="F532" s="7">
        <v>7460</v>
      </c>
      <c r="G532" s="1">
        <v>1448</v>
      </c>
      <c r="H532" s="7">
        <v>6056</v>
      </c>
      <c r="J532" s="7"/>
      <c r="L532" s="7"/>
      <c r="N532" s="7"/>
      <c r="P532" s="7"/>
      <c r="R532" s="7"/>
      <c r="T532" s="7"/>
      <c r="V532" s="7"/>
      <c r="X532" s="7"/>
    </row>
    <row r="533" spans="1:24" ht="12.75">
      <c r="A533" t="s">
        <v>1578</v>
      </c>
      <c r="B533" s="6" t="s">
        <v>1585</v>
      </c>
      <c r="C533" s="94" t="s">
        <v>1586</v>
      </c>
      <c r="D533" s="42" t="s">
        <v>521</v>
      </c>
      <c r="E533" s="6">
        <v>1696</v>
      </c>
      <c r="F533" s="7">
        <v>7456</v>
      </c>
      <c r="G533" s="1">
        <v>1444</v>
      </c>
      <c r="H533" s="7">
        <v>6052</v>
      </c>
      <c r="I533" s="1">
        <v>4396</v>
      </c>
      <c r="J533" s="7">
        <v>7096</v>
      </c>
      <c r="L533" s="7"/>
      <c r="N533" s="7"/>
      <c r="O533" s="1">
        <v>1444</v>
      </c>
      <c r="P533" s="7">
        <v>6052</v>
      </c>
      <c r="R533" s="7"/>
      <c r="S533" s="6">
        <v>2356</v>
      </c>
      <c r="T533" s="7">
        <v>7996</v>
      </c>
      <c r="V533" s="7"/>
      <c r="X533" s="7"/>
    </row>
    <row r="534" spans="1:24" ht="12.75">
      <c r="A534" t="s">
        <v>1578</v>
      </c>
      <c r="B534" s="6" t="s">
        <v>1587</v>
      </c>
      <c r="C534" s="94" t="s">
        <v>1588</v>
      </c>
      <c r="D534" s="42" t="s">
        <v>521</v>
      </c>
      <c r="E534" s="1">
        <v>1808</v>
      </c>
      <c r="F534" s="7">
        <v>7568</v>
      </c>
      <c r="G534" s="1">
        <v>1534</v>
      </c>
      <c r="H534" s="7">
        <v>6142</v>
      </c>
      <c r="J534" s="7"/>
      <c r="L534" s="7"/>
      <c r="N534" s="7"/>
      <c r="P534" s="7"/>
      <c r="R534" s="7"/>
      <c r="T534" s="7"/>
      <c r="V534" s="7"/>
      <c r="X534" s="7"/>
    </row>
    <row r="535" spans="1:24" ht="12.75">
      <c r="A535" t="s">
        <v>1578</v>
      </c>
      <c r="B535" s="6" t="s">
        <v>1589</v>
      </c>
      <c r="C535" s="94" t="s">
        <v>1590</v>
      </c>
      <c r="D535" s="42" t="s">
        <v>521</v>
      </c>
      <c r="E535" s="1">
        <v>2194</v>
      </c>
      <c r="F535" s="7">
        <v>7954</v>
      </c>
      <c r="G535" s="1">
        <v>1846</v>
      </c>
      <c r="H535" s="7">
        <v>6454</v>
      </c>
      <c r="I535" s="1">
        <v>5344</v>
      </c>
      <c r="J535" s="7">
        <v>11794</v>
      </c>
      <c r="L535" s="7"/>
      <c r="N535" s="7"/>
      <c r="O535" s="1">
        <v>1846</v>
      </c>
      <c r="P535" s="7">
        <v>6454</v>
      </c>
      <c r="R535" s="7"/>
      <c r="T535" s="7"/>
      <c r="V535" s="7"/>
      <c r="X535" s="7"/>
    </row>
    <row r="536" spans="1:24" ht="12.75">
      <c r="A536" t="s">
        <v>1578</v>
      </c>
      <c r="B536" s="6" t="s">
        <v>1591</v>
      </c>
      <c r="C536" s="94" t="s">
        <v>1592</v>
      </c>
      <c r="D536" s="42" t="s">
        <v>526</v>
      </c>
      <c r="E536" s="6">
        <v>1946</v>
      </c>
      <c r="F536" s="7">
        <v>7706</v>
      </c>
      <c r="G536" s="1">
        <v>1652</v>
      </c>
      <c r="H536" s="7">
        <v>6260</v>
      </c>
      <c r="J536" s="7"/>
      <c r="L536" s="7"/>
      <c r="N536" s="7"/>
      <c r="P536" s="7"/>
      <c r="R536" s="7"/>
      <c r="T536" s="7"/>
      <c r="V536" s="7"/>
      <c r="X536" s="7"/>
    </row>
    <row r="537" spans="1:24" ht="12.75">
      <c r="A537" t="s">
        <v>1578</v>
      </c>
      <c r="B537" s="6" t="s">
        <v>1593</v>
      </c>
      <c r="C537" s="94" t="s">
        <v>1594</v>
      </c>
      <c r="D537" s="42" t="s">
        <v>526</v>
      </c>
      <c r="E537" s="6">
        <v>2061</v>
      </c>
      <c r="F537" s="7">
        <v>7821</v>
      </c>
      <c r="G537" s="1">
        <v>1770</v>
      </c>
      <c r="H537" s="7">
        <v>6378</v>
      </c>
      <c r="J537" s="7"/>
      <c r="L537" s="7"/>
      <c r="N537" s="7"/>
      <c r="P537" s="7"/>
      <c r="R537" s="7"/>
      <c r="T537" s="7"/>
      <c r="V537" s="7"/>
      <c r="X537" s="7"/>
    </row>
    <row r="538" spans="1:24" ht="12.75">
      <c r="A538" t="s">
        <v>1578</v>
      </c>
      <c r="B538" s="6" t="s">
        <v>1595</v>
      </c>
      <c r="C538" s="94" t="s">
        <v>1596</v>
      </c>
      <c r="D538" s="42" t="s">
        <v>529</v>
      </c>
      <c r="E538" s="1">
        <v>2068</v>
      </c>
      <c r="F538" s="7">
        <v>7828</v>
      </c>
      <c r="G538" s="1">
        <v>1720</v>
      </c>
      <c r="H538" s="7">
        <v>6328</v>
      </c>
      <c r="J538" s="7"/>
      <c r="L538" s="7"/>
      <c r="N538" s="7"/>
      <c r="P538" s="7"/>
      <c r="R538" s="7"/>
      <c r="T538" s="7"/>
      <c r="V538" s="7"/>
      <c r="X538" s="7"/>
    </row>
    <row r="539" spans="1:24" ht="12.75">
      <c r="A539" t="s">
        <v>1578</v>
      </c>
      <c r="B539" s="6" t="s">
        <v>1597</v>
      </c>
      <c r="C539" s="94" t="s">
        <v>1598</v>
      </c>
      <c r="D539" s="42" t="s">
        <v>529</v>
      </c>
      <c r="E539" s="1">
        <v>1780</v>
      </c>
      <c r="F539" s="7">
        <v>7540</v>
      </c>
      <c r="G539" s="1">
        <v>1528</v>
      </c>
      <c r="H539" s="7">
        <v>6136</v>
      </c>
      <c r="J539" s="7"/>
      <c r="L539" s="7"/>
      <c r="N539" s="7"/>
      <c r="P539" s="7"/>
      <c r="R539" s="7"/>
      <c r="T539" s="7"/>
      <c r="V539" s="7"/>
      <c r="X539" s="7"/>
    </row>
    <row r="540" spans="1:24" ht="12.75">
      <c r="A540" t="s">
        <v>1578</v>
      </c>
      <c r="B540" s="6" t="s">
        <v>1599</v>
      </c>
      <c r="C540" s="94" t="s">
        <v>1600</v>
      </c>
      <c r="D540" s="42" t="s">
        <v>529</v>
      </c>
      <c r="E540" s="1">
        <v>1976</v>
      </c>
      <c r="F540" s="7">
        <v>7736</v>
      </c>
      <c r="G540" s="1">
        <v>1631</v>
      </c>
      <c r="H540" s="7">
        <v>6239</v>
      </c>
      <c r="J540" s="7"/>
      <c r="L540" s="7"/>
      <c r="N540" s="7"/>
      <c r="P540" s="7"/>
      <c r="R540" s="7"/>
      <c r="T540" s="7"/>
      <c r="V540" s="7"/>
      <c r="X540" s="7"/>
    </row>
    <row r="541" spans="1:24" ht="12.75">
      <c r="A541" t="s">
        <v>1578</v>
      </c>
      <c r="B541" s="6" t="s">
        <v>1601</v>
      </c>
      <c r="C541" s="94" t="s">
        <v>1602</v>
      </c>
      <c r="D541" s="42" t="s">
        <v>529</v>
      </c>
      <c r="E541" s="1">
        <v>1658</v>
      </c>
      <c r="F541" s="7">
        <v>7418</v>
      </c>
      <c r="G541" s="1">
        <v>1388</v>
      </c>
      <c r="H541" s="7">
        <v>5996</v>
      </c>
      <c r="J541" s="7"/>
      <c r="L541" s="7"/>
      <c r="N541" s="7"/>
      <c r="P541" s="7"/>
      <c r="R541" s="7"/>
      <c r="T541" s="7"/>
      <c r="V541" s="7"/>
      <c r="X541" s="7"/>
    </row>
    <row r="542" spans="1:24" ht="12.75">
      <c r="A542" t="s">
        <v>1578</v>
      </c>
      <c r="B542" s="6" t="s">
        <v>1603</v>
      </c>
      <c r="C542" s="94" t="s">
        <v>1604</v>
      </c>
      <c r="D542" s="42" t="s">
        <v>529</v>
      </c>
      <c r="E542" s="1">
        <v>1924</v>
      </c>
      <c r="F542" s="7">
        <v>7684</v>
      </c>
      <c r="G542" s="1">
        <v>1638</v>
      </c>
      <c r="H542" s="7">
        <v>6246</v>
      </c>
      <c r="J542" s="7"/>
      <c r="L542" s="7"/>
      <c r="N542" s="7"/>
      <c r="P542" s="7"/>
      <c r="R542" s="7"/>
      <c r="T542" s="7"/>
      <c r="V542" s="7"/>
      <c r="X542" s="7"/>
    </row>
    <row r="543" spans="1:24" ht="12.75">
      <c r="A543" t="s">
        <v>1578</v>
      </c>
      <c r="B543" s="6" t="s">
        <v>1605</v>
      </c>
      <c r="C543" s="94" t="s">
        <v>1606</v>
      </c>
      <c r="D543" s="42" t="s">
        <v>529</v>
      </c>
      <c r="E543" s="1">
        <v>1937.5</v>
      </c>
      <c r="F543" s="7">
        <v>7697</v>
      </c>
      <c r="G543" s="1">
        <v>1558</v>
      </c>
      <c r="H543" s="7">
        <v>6166</v>
      </c>
      <c r="J543" s="7"/>
      <c r="L543" s="7"/>
      <c r="N543" s="7"/>
      <c r="P543" s="7"/>
      <c r="R543" s="7"/>
      <c r="T543" s="7"/>
      <c r="V543" s="7"/>
      <c r="X543" s="7"/>
    </row>
    <row r="544" spans="1:24" ht="12.75">
      <c r="A544" t="s">
        <v>1578</v>
      </c>
      <c r="B544" s="6" t="s">
        <v>1607</v>
      </c>
      <c r="C544" s="94" t="s">
        <v>1608</v>
      </c>
      <c r="D544" s="42" t="s">
        <v>529</v>
      </c>
      <c r="E544" s="1">
        <v>1620</v>
      </c>
      <c r="F544" s="7">
        <v>7380</v>
      </c>
      <c r="G544" s="1">
        <v>1356</v>
      </c>
      <c r="H544" s="7">
        <v>5964</v>
      </c>
      <c r="J544" s="7"/>
      <c r="L544" s="7"/>
      <c r="N544" s="7"/>
      <c r="P544" s="7"/>
      <c r="R544" s="7"/>
      <c r="T544" s="7"/>
      <c r="V544" s="7"/>
      <c r="X544" s="7"/>
    </row>
    <row r="545" spans="1:24" ht="12.75">
      <c r="A545" t="s">
        <v>1578</v>
      </c>
      <c r="B545" s="6" t="s">
        <v>1609</v>
      </c>
      <c r="C545" s="94" t="s">
        <v>1610</v>
      </c>
      <c r="D545" s="42" t="s">
        <v>529</v>
      </c>
      <c r="E545" s="1">
        <v>1956</v>
      </c>
      <c r="F545" s="7">
        <v>7716</v>
      </c>
      <c r="G545" s="1">
        <v>1644</v>
      </c>
      <c r="H545" s="7">
        <v>6252</v>
      </c>
      <c r="J545" s="7"/>
      <c r="L545" s="7"/>
      <c r="N545" s="7"/>
      <c r="P545" s="7"/>
      <c r="R545" s="7"/>
      <c r="T545" s="7"/>
      <c r="V545" s="7"/>
      <c r="X545" s="7"/>
    </row>
    <row r="546" spans="1:24" ht="12.75">
      <c r="A546" t="s">
        <v>1578</v>
      </c>
      <c r="B546" s="6" t="s">
        <v>1611</v>
      </c>
      <c r="C546" s="94" t="s">
        <v>1612</v>
      </c>
      <c r="D546" s="42" t="s">
        <v>529</v>
      </c>
      <c r="E546" s="1">
        <v>1842</v>
      </c>
      <c r="F546" s="7">
        <v>7602</v>
      </c>
      <c r="G546" s="1">
        <v>1554</v>
      </c>
      <c r="H546" s="7">
        <v>6162</v>
      </c>
      <c r="J546" s="7"/>
      <c r="L546" s="7"/>
      <c r="N546" s="7"/>
      <c r="P546" s="7"/>
      <c r="R546" s="7"/>
      <c r="T546" s="7"/>
      <c r="V546" s="7"/>
      <c r="X546" s="7"/>
    </row>
    <row r="547" spans="1:24" ht="12.75">
      <c r="A547" t="s">
        <v>1578</v>
      </c>
      <c r="B547" s="6" t="s">
        <v>1613</v>
      </c>
      <c r="C547" s="94" t="s">
        <v>1614</v>
      </c>
      <c r="D547" s="42" t="s">
        <v>529</v>
      </c>
      <c r="E547" s="1">
        <v>1621</v>
      </c>
      <c r="F547" s="7">
        <v>7381</v>
      </c>
      <c r="G547" s="1">
        <v>1393</v>
      </c>
      <c r="H547" s="7">
        <v>6001</v>
      </c>
      <c r="I547" s="1">
        <v>4621</v>
      </c>
      <c r="J547" s="7">
        <v>8221</v>
      </c>
      <c r="L547" s="7"/>
      <c r="N547" s="7"/>
      <c r="O547" s="1">
        <v>1393</v>
      </c>
      <c r="P547" s="7">
        <v>6001</v>
      </c>
      <c r="R547" s="7"/>
      <c r="T547" s="7"/>
      <c r="V547" s="7"/>
      <c r="X547" s="7"/>
    </row>
    <row r="548" spans="1:24" ht="12.75">
      <c r="A548" t="s">
        <v>1578</v>
      </c>
      <c r="B548" s="6" t="s">
        <v>1615</v>
      </c>
      <c r="C548" s="94" t="s">
        <v>1616</v>
      </c>
      <c r="D548" s="42" t="s">
        <v>529</v>
      </c>
      <c r="E548" s="1">
        <v>1732</v>
      </c>
      <c r="F548" s="7">
        <v>7492</v>
      </c>
      <c r="G548" s="1">
        <v>1480</v>
      </c>
      <c r="H548" s="7">
        <v>6088</v>
      </c>
      <c r="J548" s="7"/>
      <c r="L548" s="7"/>
      <c r="N548" s="7"/>
      <c r="P548" s="7"/>
      <c r="R548" s="7"/>
      <c r="T548" s="7"/>
      <c r="V548" s="7"/>
      <c r="X548" s="7"/>
    </row>
    <row r="549" spans="1:24" ht="12.75">
      <c r="A549" t="s">
        <v>1578</v>
      </c>
      <c r="B549" s="6" t="s">
        <v>1617</v>
      </c>
      <c r="C549" s="94" t="s">
        <v>1618</v>
      </c>
      <c r="D549" s="42" t="s">
        <v>529</v>
      </c>
      <c r="E549" s="1">
        <v>1897</v>
      </c>
      <c r="F549" s="7">
        <v>7657</v>
      </c>
      <c r="G549" s="1">
        <v>1606</v>
      </c>
      <c r="H549" s="7">
        <v>6214</v>
      </c>
      <c r="J549" s="7"/>
      <c r="L549" s="7"/>
      <c r="N549" s="7"/>
      <c r="P549" s="7"/>
      <c r="R549" s="7"/>
      <c r="T549" s="7"/>
      <c r="V549" s="7"/>
      <c r="X549" s="7"/>
    </row>
    <row r="550" spans="1:24" ht="12.75">
      <c r="A550" t="s">
        <v>1578</v>
      </c>
      <c r="B550" s="6" t="s">
        <v>1619</v>
      </c>
      <c r="C550" s="94" t="s">
        <v>1620</v>
      </c>
      <c r="D550" s="42" t="s">
        <v>529</v>
      </c>
      <c r="E550" s="1">
        <v>2148</v>
      </c>
      <c r="F550" s="7">
        <v>7908</v>
      </c>
      <c r="G550" s="1">
        <v>1748</v>
      </c>
      <c r="H550" s="7">
        <v>6356</v>
      </c>
      <c r="J550" s="7"/>
      <c r="L550" s="7"/>
      <c r="N550" s="7"/>
      <c r="P550" s="7"/>
      <c r="R550" s="7"/>
      <c r="T550" s="7"/>
      <c r="V550" s="7"/>
      <c r="X550" s="7"/>
    </row>
    <row r="551" spans="1:24" ht="12.75">
      <c r="A551" t="s">
        <v>1578</v>
      </c>
      <c r="B551" s="6" t="s">
        <v>1621</v>
      </c>
      <c r="C551" s="94" t="s">
        <v>1622</v>
      </c>
      <c r="D551" s="42" t="s">
        <v>529</v>
      </c>
      <c r="E551" s="1">
        <v>1892</v>
      </c>
      <c r="F551" s="7">
        <v>7652</v>
      </c>
      <c r="G551" s="1">
        <v>1544</v>
      </c>
      <c r="H551" s="7">
        <v>6152</v>
      </c>
      <c r="J551" s="7"/>
      <c r="L551" s="7"/>
      <c r="N551" s="7"/>
      <c r="P551" s="7"/>
      <c r="R551" s="7"/>
      <c r="T551" s="7"/>
      <c r="V551" s="7"/>
      <c r="X551" s="7"/>
    </row>
    <row r="552" spans="1:24" ht="12.75">
      <c r="A552" t="s">
        <v>1578</v>
      </c>
      <c r="B552" s="6" t="s">
        <v>1623</v>
      </c>
      <c r="C552" s="94" t="s">
        <v>1624</v>
      </c>
      <c r="D552" s="42" t="s">
        <v>529</v>
      </c>
      <c r="E552" s="1">
        <v>1758.6</v>
      </c>
      <c r="F552" s="7">
        <v>7518</v>
      </c>
      <c r="G552" s="1">
        <v>1486.6</v>
      </c>
      <c r="H552" s="7">
        <v>6094</v>
      </c>
      <c r="J552" s="7"/>
      <c r="L552" s="7"/>
      <c r="N552" s="7"/>
      <c r="P552" s="7"/>
      <c r="R552" s="7"/>
      <c r="T552" s="7"/>
      <c r="V552" s="7"/>
      <c r="X552" s="7"/>
    </row>
    <row r="553" spans="1:24" ht="12.75">
      <c r="A553" t="s">
        <v>1578</v>
      </c>
      <c r="B553" s="6" t="s">
        <v>1625</v>
      </c>
      <c r="C553" s="94" t="s">
        <v>1626</v>
      </c>
      <c r="D553" s="42" t="s">
        <v>538</v>
      </c>
      <c r="E553" s="1">
        <v>1784</v>
      </c>
      <c r="F553" s="7">
        <v>7544</v>
      </c>
      <c r="G553" s="1">
        <v>1502</v>
      </c>
      <c r="H553" s="7">
        <v>6110</v>
      </c>
      <c r="J553" s="7"/>
      <c r="L553" s="7"/>
      <c r="N553" s="7"/>
      <c r="P553" s="7"/>
      <c r="R553" s="7"/>
      <c r="T553" s="7"/>
      <c r="V553" s="7"/>
      <c r="X553" s="7"/>
    </row>
    <row r="554" spans="1:24" ht="12.75">
      <c r="A554" t="s">
        <v>1578</v>
      </c>
      <c r="B554" s="6" t="s">
        <v>1627</v>
      </c>
      <c r="C554" s="94" t="s">
        <v>1628</v>
      </c>
      <c r="D554" s="42" t="s">
        <v>538</v>
      </c>
      <c r="E554" s="1">
        <v>1789.5</v>
      </c>
      <c r="F554" s="7">
        <v>7549</v>
      </c>
      <c r="G554" s="1">
        <v>1459</v>
      </c>
      <c r="H554" s="7">
        <v>6067</v>
      </c>
      <c r="J554" s="7"/>
      <c r="L554" s="7"/>
      <c r="N554" s="7"/>
      <c r="P554" s="7"/>
      <c r="R554" s="7"/>
      <c r="T554" s="7"/>
      <c r="V554" s="7"/>
      <c r="X554" s="7"/>
    </row>
    <row r="555" spans="1:24" ht="12.75">
      <c r="A555" t="s">
        <v>1578</v>
      </c>
      <c r="B555" s="6" t="s">
        <v>1629</v>
      </c>
      <c r="C555" s="94" t="s">
        <v>1630</v>
      </c>
      <c r="D555" s="42" t="s">
        <v>538</v>
      </c>
      <c r="E555" s="1">
        <v>1958</v>
      </c>
      <c r="F555" s="7">
        <v>7718</v>
      </c>
      <c r="G555" s="1">
        <v>1646</v>
      </c>
      <c r="H555" s="7">
        <v>6254</v>
      </c>
      <c r="J555" s="7"/>
      <c r="L555" s="7"/>
      <c r="N555" s="7"/>
      <c r="P555" s="7"/>
      <c r="R555" s="7"/>
      <c r="T555" s="7"/>
      <c r="V555" s="7"/>
      <c r="X555" s="7"/>
    </row>
    <row r="556" spans="1:24" ht="12.75">
      <c r="A556" t="s">
        <v>1578</v>
      </c>
      <c r="B556" s="6" t="s">
        <v>1631</v>
      </c>
      <c r="C556" s="94" t="s">
        <v>1632</v>
      </c>
      <c r="D556" s="42" t="s">
        <v>538</v>
      </c>
      <c r="E556" s="1">
        <v>1292</v>
      </c>
      <c r="F556" s="7">
        <v>7052</v>
      </c>
      <c r="G556" s="1">
        <v>1034</v>
      </c>
      <c r="H556" s="7">
        <v>5642</v>
      </c>
      <c r="J556" s="7"/>
      <c r="L556" s="7"/>
      <c r="N556" s="7"/>
      <c r="P556" s="7"/>
      <c r="R556" s="7"/>
      <c r="T556" s="7"/>
      <c r="V556" s="7"/>
      <c r="X556" s="7"/>
    </row>
    <row r="557" spans="1:24" ht="12.75">
      <c r="A557" t="s">
        <v>1578</v>
      </c>
      <c r="B557" s="6" t="s">
        <v>1633</v>
      </c>
      <c r="C557" s="94" t="s">
        <v>1634</v>
      </c>
      <c r="D557" s="42" t="s">
        <v>538</v>
      </c>
      <c r="E557" s="1">
        <v>1618</v>
      </c>
      <c r="F557" s="7">
        <v>7378</v>
      </c>
      <c r="G557" s="1">
        <v>1366</v>
      </c>
      <c r="H557" s="7">
        <v>5974</v>
      </c>
      <c r="J557" s="7"/>
      <c r="L557" s="7"/>
      <c r="N557" s="7"/>
      <c r="P557" s="7"/>
      <c r="R557" s="7"/>
      <c r="T557" s="7"/>
      <c r="V557" s="7"/>
      <c r="X557" s="7"/>
    </row>
    <row r="558" spans="1:24" ht="12.75">
      <c r="A558" t="s">
        <v>1578</v>
      </c>
      <c r="B558" s="6" t="s">
        <v>1635</v>
      </c>
      <c r="C558" s="94" t="s">
        <v>1636</v>
      </c>
      <c r="D558" s="42" t="s">
        <v>538</v>
      </c>
      <c r="E558" s="1">
        <v>1568.52</v>
      </c>
      <c r="F558" s="7">
        <v>7328.5</v>
      </c>
      <c r="G558" s="1">
        <v>1313</v>
      </c>
      <c r="H558" s="7">
        <v>5921</v>
      </c>
      <c r="J558" s="7"/>
      <c r="L558" s="7"/>
      <c r="N558" s="7"/>
      <c r="P558" s="7"/>
      <c r="R558" s="7"/>
      <c r="T558" s="7"/>
      <c r="V558" s="7"/>
      <c r="X558" s="7"/>
    </row>
    <row r="559" spans="1:24" ht="12.75">
      <c r="A559" t="s">
        <v>1578</v>
      </c>
      <c r="B559" s="6" t="s">
        <v>1637</v>
      </c>
      <c r="C559" s="94" t="s">
        <v>1638</v>
      </c>
      <c r="D559" s="42" t="s">
        <v>547</v>
      </c>
      <c r="E559" s="1">
        <v>1742</v>
      </c>
      <c r="F559" s="7">
        <v>7502</v>
      </c>
      <c r="G559" s="1">
        <v>1394</v>
      </c>
      <c r="H559" s="7">
        <v>6002</v>
      </c>
      <c r="J559" s="7"/>
      <c r="L559" s="7"/>
      <c r="N559" s="7"/>
      <c r="P559" s="7"/>
      <c r="R559" s="7"/>
      <c r="T559" s="7"/>
      <c r="V559" s="7"/>
      <c r="X559" s="7"/>
    </row>
    <row r="560" spans="1:24" ht="12.75">
      <c r="A560" t="s">
        <v>1578</v>
      </c>
      <c r="B560" s="6" t="s">
        <v>1639</v>
      </c>
      <c r="D560" s="42" t="s">
        <v>547</v>
      </c>
      <c r="E560" s="1">
        <v>1496</v>
      </c>
      <c r="F560" s="7">
        <v>7256</v>
      </c>
      <c r="G560" s="1">
        <v>1244</v>
      </c>
      <c r="H560" s="7">
        <v>5852</v>
      </c>
      <c r="J560" s="7"/>
      <c r="L560" s="7"/>
      <c r="N560" s="7"/>
      <c r="P560" s="7"/>
      <c r="R560" s="7"/>
      <c r="T560" s="7"/>
      <c r="V560" s="7"/>
      <c r="X560" s="7"/>
    </row>
    <row r="561" spans="1:24" ht="9" customHeight="1">
      <c r="A561" t="s">
        <v>1578</v>
      </c>
      <c r="B561" s="6" t="s">
        <v>1640</v>
      </c>
      <c r="C561" s="94" t="s">
        <v>1641</v>
      </c>
      <c r="D561" s="42" t="s">
        <v>547</v>
      </c>
      <c r="E561" s="1">
        <v>1758</v>
      </c>
      <c r="F561" s="7">
        <v>7518</v>
      </c>
      <c r="G561" s="1">
        <v>1488</v>
      </c>
      <c r="H561" s="7">
        <v>6096</v>
      </c>
      <c r="J561" s="7"/>
      <c r="L561" s="7"/>
      <c r="N561" s="7"/>
      <c r="P561" s="7"/>
      <c r="R561" s="7"/>
      <c r="T561" s="7"/>
      <c r="V561" s="7"/>
      <c r="X561" s="7"/>
    </row>
    <row r="562" spans="1:24" ht="12.75">
      <c r="A562" t="s">
        <v>1578</v>
      </c>
      <c r="B562" s="6" t="s">
        <v>1642</v>
      </c>
      <c r="C562" s="94" t="s">
        <v>1643</v>
      </c>
      <c r="D562" s="42" t="s">
        <v>547</v>
      </c>
      <c r="E562" s="1">
        <v>1638</v>
      </c>
      <c r="F562" s="7">
        <v>7398</v>
      </c>
      <c r="G562" s="1">
        <v>1356</v>
      </c>
      <c r="H562" s="7">
        <v>5964</v>
      </c>
      <c r="J562" s="7"/>
      <c r="L562" s="7"/>
      <c r="N562" s="7"/>
      <c r="P562" s="7"/>
      <c r="R562" s="7"/>
      <c r="T562" s="7"/>
      <c r="V562" s="7"/>
      <c r="X562" s="7"/>
    </row>
    <row r="563" spans="1:24" ht="9" customHeight="1">
      <c r="A563" t="s">
        <v>1578</v>
      </c>
      <c r="B563" s="6" t="s">
        <v>1644</v>
      </c>
      <c r="C563" s="94" t="s">
        <v>1645</v>
      </c>
      <c r="D563" s="42" t="s">
        <v>556</v>
      </c>
      <c r="E563" s="1">
        <v>1933</v>
      </c>
      <c r="F563" s="7">
        <v>7693</v>
      </c>
      <c r="G563" s="1">
        <v>1654</v>
      </c>
      <c r="H563" s="7">
        <v>6262</v>
      </c>
      <c r="J563" s="7"/>
      <c r="L563" s="7"/>
      <c r="N563" s="7"/>
      <c r="P563" s="7"/>
      <c r="R563" s="7"/>
      <c r="T563" s="7"/>
      <c r="V563" s="7"/>
      <c r="X563" s="7"/>
    </row>
    <row r="564" spans="1:24" ht="12.75">
      <c r="A564" t="s">
        <v>1578</v>
      </c>
      <c r="B564" s="6" t="s">
        <v>1646</v>
      </c>
      <c r="C564" s="94" t="s">
        <v>1647</v>
      </c>
      <c r="D564" s="42" t="s">
        <v>556</v>
      </c>
      <c r="E564" s="1">
        <v>1646</v>
      </c>
      <c r="F564" s="7">
        <v>7406</v>
      </c>
      <c r="G564" s="1">
        <v>1394</v>
      </c>
      <c r="H564" s="7">
        <v>6002</v>
      </c>
      <c r="J564" s="7"/>
      <c r="L564" s="7"/>
      <c r="N564" s="7"/>
      <c r="P564" s="7"/>
      <c r="R564" s="7"/>
      <c r="T564" s="7"/>
      <c r="V564" s="7"/>
      <c r="X564" s="7"/>
    </row>
    <row r="565" spans="1:24" ht="12.75">
      <c r="A565" t="s">
        <v>1578</v>
      </c>
      <c r="B565" s="6" t="s">
        <v>1648</v>
      </c>
      <c r="C565" s="94" t="s">
        <v>1649</v>
      </c>
      <c r="D565" s="42" t="s">
        <v>559</v>
      </c>
      <c r="E565" s="1">
        <v>658</v>
      </c>
      <c r="F565" s="7">
        <v>1438</v>
      </c>
      <c r="H565" s="7"/>
      <c r="J565" s="7"/>
      <c r="L565" s="7"/>
      <c r="N565" s="7"/>
      <c r="P565" s="7"/>
      <c r="R565" s="7"/>
      <c r="T565" s="7"/>
      <c r="V565" s="7"/>
      <c r="X565" s="7"/>
    </row>
    <row r="566" spans="1:24" ht="12.75">
      <c r="A566" t="s">
        <v>1578</v>
      </c>
      <c r="B566" s="6" t="s">
        <v>1650</v>
      </c>
      <c r="C566" s="94" t="s">
        <v>1651</v>
      </c>
      <c r="D566" s="42" t="s">
        <v>559</v>
      </c>
      <c r="E566" s="1">
        <v>531</v>
      </c>
      <c r="F566" s="7">
        <v>1761</v>
      </c>
      <c r="H566" s="7"/>
      <c r="J566" s="7"/>
      <c r="L566" s="7"/>
      <c r="N566" s="7"/>
      <c r="P566" s="7"/>
      <c r="R566" s="7"/>
      <c r="T566" s="7"/>
      <c r="V566" s="7"/>
      <c r="X566" s="7"/>
    </row>
    <row r="567" spans="1:24" ht="12.75">
      <c r="A567" t="s">
        <v>1578</v>
      </c>
      <c r="B567" s="6" t="s">
        <v>1652</v>
      </c>
      <c r="C567" s="94" t="s">
        <v>1653</v>
      </c>
      <c r="D567" s="42" t="s">
        <v>559</v>
      </c>
      <c r="E567" s="1">
        <v>612</v>
      </c>
      <c r="F567" s="7">
        <v>912</v>
      </c>
      <c r="H567" s="7"/>
      <c r="J567" s="7"/>
      <c r="L567" s="7"/>
      <c r="N567" s="7"/>
      <c r="P567" s="7"/>
      <c r="R567" s="7"/>
      <c r="T567" s="7"/>
      <c r="V567" s="7"/>
      <c r="X567" s="7"/>
    </row>
    <row r="568" spans="1:24" ht="12.75">
      <c r="A568" t="s">
        <v>1578</v>
      </c>
      <c r="B568" s="6" t="s">
        <v>1654</v>
      </c>
      <c r="C568" s="94" t="s">
        <v>1655</v>
      </c>
      <c r="D568" s="42" t="s">
        <v>559</v>
      </c>
      <c r="E568" s="1">
        <v>876</v>
      </c>
      <c r="F568" s="7">
        <v>3846</v>
      </c>
      <c r="H568" s="7"/>
      <c r="J568" s="7"/>
      <c r="L568" s="7"/>
      <c r="N568" s="7"/>
      <c r="P568" s="7"/>
      <c r="R568" s="7"/>
      <c r="T568" s="7"/>
      <c r="V568" s="7"/>
      <c r="X568" s="7"/>
    </row>
    <row r="569" spans="1:24" ht="12.75">
      <c r="A569" t="s">
        <v>1578</v>
      </c>
      <c r="B569" s="6" t="s">
        <v>1656</v>
      </c>
      <c r="C569" s="94" t="s">
        <v>1657</v>
      </c>
      <c r="D569" s="42" t="s">
        <v>559</v>
      </c>
      <c r="E569" s="1">
        <v>540</v>
      </c>
      <c r="F569" s="7">
        <v>1290</v>
      </c>
      <c r="H569" s="7"/>
      <c r="J569" s="7"/>
      <c r="L569" s="7"/>
      <c r="N569" s="7"/>
      <c r="P569" s="7"/>
      <c r="R569" s="7"/>
      <c r="T569" s="7"/>
      <c r="V569" s="7"/>
      <c r="X569" s="7"/>
    </row>
    <row r="570" spans="1:24" ht="12.75">
      <c r="A570" t="s">
        <v>1578</v>
      </c>
      <c r="B570" s="6" t="s">
        <v>1658</v>
      </c>
      <c r="C570" s="94" t="s">
        <v>1659</v>
      </c>
      <c r="D570" s="42" t="s">
        <v>559</v>
      </c>
      <c r="E570" s="1">
        <v>876</v>
      </c>
      <c r="F570" s="7">
        <v>2766</v>
      </c>
      <c r="H570" s="7"/>
      <c r="J570" s="7"/>
      <c r="L570" s="7"/>
      <c r="N570" s="7"/>
      <c r="P570" s="7"/>
      <c r="R570" s="7"/>
      <c r="T570" s="7"/>
      <c r="V570" s="7"/>
      <c r="X570" s="7"/>
    </row>
    <row r="571" spans="1:24" ht="12.75">
      <c r="A571" t="s">
        <v>1578</v>
      </c>
      <c r="B571" s="6" t="s">
        <v>1660</v>
      </c>
      <c r="C571" s="94" t="s">
        <v>1661</v>
      </c>
      <c r="D571" s="42" t="s">
        <v>559</v>
      </c>
      <c r="E571" s="1">
        <v>620</v>
      </c>
      <c r="F571" s="7">
        <v>2120</v>
      </c>
      <c r="H571" s="7"/>
      <c r="J571" s="7"/>
      <c r="L571" s="7"/>
      <c r="N571" s="7"/>
      <c r="P571" s="7"/>
      <c r="R571" s="7"/>
      <c r="T571" s="7"/>
      <c r="V571" s="7"/>
      <c r="X571" s="7"/>
    </row>
    <row r="572" spans="1:24" ht="12.75">
      <c r="A572" t="s">
        <v>1578</v>
      </c>
      <c r="B572" s="6" t="s">
        <v>1662</v>
      </c>
      <c r="C572" s="94" t="s">
        <v>1663</v>
      </c>
      <c r="D572" s="42" t="s">
        <v>559</v>
      </c>
      <c r="E572" s="1">
        <v>510</v>
      </c>
      <c r="F572" s="7">
        <v>2000</v>
      </c>
      <c r="H572" s="7"/>
      <c r="J572" s="7"/>
      <c r="L572" s="7"/>
      <c r="N572" s="7"/>
      <c r="P572" s="7"/>
      <c r="R572" s="7"/>
      <c r="T572" s="7"/>
      <c r="V572" s="7"/>
      <c r="X572" s="7"/>
    </row>
    <row r="573" spans="1:24" ht="12.75">
      <c r="A573" t="s">
        <v>1578</v>
      </c>
      <c r="B573" s="6" t="s">
        <v>1664</v>
      </c>
      <c r="C573" s="94" t="s">
        <v>1665</v>
      </c>
      <c r="D573" s="42" t="s">
        <v>559</v>
      </c>
      <c r="E573" s="1">
        <v>510</v>
      </c>
      <c r="F573" s="7">
        <v>2000</v>
      </c>
      <c r="H573" s="7"/>
      <c r="J573" s="7"/>
      <c r="L573" s="7"/>
      <c r="N573" s="7"/>
      <c r="P573" s="7"/>
      <c r="R573" s="7"/>
      <c r="T573" s="7"/>
      <c r="V573" s="7"/>
      <c r="X573" s="7"/>
    </row>
    <row r="574" spans="1:24" ht="12.75">
      <c r="A574" t="s">
        <v>1578</v>
      </c>
      <c r="B574" s="6" t="s">
        <v>1666</v>
      </c>
      <c r="C574" s="94" t="s">
        <v>1667</v>
      </c>
      <c r="D574" s="42" t="s">
        <v>559</v>
      </c>
      <c r="E574" s="1">
        <v>654</v>
      </c>
      <c r="F574" s="7">
        <v>2014</v>
      </c>
      <c r="H574" s="7"/>
      <c r="J574" s="7"/>
      <c r="L574" s="7"/>
      <c r="N574" s="7"/>
      <c r="P574" s="7"/>
      <c r="R574" s="7"/>
      <c r="T574" s="7"/>
      <c r="V574" s="7"/>
      <c r="X574" s="7"/>
    </row>
    <row r="575" spans="1:24" ht="9" customHeight="1">
      <c r="A575" t="s">
        <v>1578</v>
      </c>
      <c r="B575" s="6" t="s">
        <v>1668</v>
      </c>
      <c r="C575" s="94" t="s">
        <v>1669</v>
      </c>
      <c r="D575" s="42" t="s">
        <v>559</v>
      </c>
      <c r="E575" s="1">
        <v>930</v>
      </c>
      <c r="F575" s="7">
        <v>1356</v>
      </c>
      <c r="H575" s="7"/>
      <c r="J575" s="7"/>
      <c r="L575" s="7"/>
      <c r="N575" s="7"/>
      <c r="P575" s="7"/>
      <c r="R575" s="7"/>
      <c r="T575" s="7"/>
      <c r="V575" s="7"/>
      <c r="X575" s="7"/>
    </row>
    <row r="576" spans="1:24" ht="12.75">
      <c r="A576" t="s">
        <v>1578</v>
      </c>
      <c r="B576" s="6" t="s">
        <v>1670</v>
      </c>
      <c r="C576" s="94" t="s">
        <v>1671</v>
      </c>
      <c r="D576" s="42" t="s">
        <v>559</v>
      </c>
      <c r="E576" s="1">
        <v>690</v>
      </c>
      <c r="F576" s="7">
        <v>770</v>
      </c>
      <c r="H576" s="7"/>
      <c r="J576" s="7"/>
      <c r="L576" s="7"/>
      <c r="N576" s="7"/>
      <c r="P576" s="7"/>
      <c r="R576" s="7"/>
      <c r="T576" s="7"/>
      <c r="V576" s="7"/>
      <c r="X576" s="7"/>
    </row>
    <row r="577" spans="1:24" ht="12.75">
      <c r="A577" t="s">
        <v>1578</v>
      </c>
      <c r="B577" s="6" t="s">
        <v>1672</v>
      </c>
      <c r="C577" s="94" t="s">
        <v>1673</v>
      </c>
      <c r="D577" s="42" t="s">
        <v>559</v>
      </c>
      <c r="E577" s="1">
        <v>461</v>
      </c>
      <c r="F577" s="7">
        <v>1301</v>
      </c>
      <c r="H577" s="7"/>
      <c r="J577" s="7"/>
      <c r="L577" s="7"/>
      <c r="N577" s="7"/>
      <c r="P577" s="7"/>
      <c r="R577" s="7"/>
      <c r="T577" s="7"/>
      <c r="V577" s="7"/>
      <c r="X577" s="7"/>
    </row>
    <row r="578" spans="1:24" ht="12.75">
      <c r="A578" t="s">
        <v>1578</v>
      </c>
      <c r="B578" s="6" t="s">
        <v>1674</v>
      </c>
      <c r="C578" s="94" t="s">
        <v>1675</v>
      </c>
      <c r="D578" s="42" t="s">
        <v>559</v>
      </c>
      <c r="E578" s="1">
        <v>690</v>
      </c>
      <c r="F578" s="7">
        <v>1950</v>
      </c>
      <c r="H578" s="7"/>
      <c r="J578" s="7"/>
      <c r="L578" s="7"/>
      <c r="N578" s="7"/>
      <c r="P578" s="7"/>
      <c r="R578" s="7"/>
      <c r="T578" s="7"/>
      <c r="V578" s="7"/>
      <c r="X578" s="7"/>
    </row>
    <row r="579" spans="1:24" ht="12.75">
      <c r="A579" t="s">
        <v>1578</v>
      </c>
      <c r="B579" s="6" t="s">
        <v>1676</v>
      </c>
      <c r="C579" s="94" t="s">
        <v>1677</v>
      </c>
      <c r="D579" s="42" t="s">
        <v>559</v>
      </c>
      <c r="E579" s="1">
        <v>658</v>
      </c>
      <c r="F579" s="7">
        <v>1408</v>
      </c>
      <c r="H579" s="7"/>
      <c r="J579" s="7"/>
      <c r="L579" s="7"/>
      <c r="N579" s="7"/>
      <c r="P579" s="7"/>
      <c r="R579" s="7"/>
      <c r="T579" s="7"/>
      <c r="V579" s="7"/>
      <c r="X579" s="7"/>
    </row>
    <row r="580" spans="1:24" ht="9" customHeight="1">
      <c r="A580" s="9" t="s">
        <v>1578</v>
      </c>
      <c r="B580" s="6" t="s">
        <v>1678</v>
      </c>
      <c r="C580" s="94" t="s">
        <v>1679</v>
      </c>
      <c r="D580" s="42" t="s">
        <v>559</v>
      </c>
      <c r="E580" s="1">
        <v>510</v>
      </c>
      <c r="F580" s="7">
        <v>2000</v>
      </c>
      <c r="H580" s="7"/>
      <c r="J580" s="7"/>
      <c r="L580" s="7"/>
      <c r="N580" s="7"/>
      <c r="P580" s="7"/>
      <c r="R580" s="7"/>
      <c r="T580" s="7"/>
      <c r="V580" s="7"/>
      <c r="X580" s="7"/>
    </row>
    <row r="581" spans="1:24" ht="12.75">
      <c r="A581" t="s">
        <v>1578</v>
      </c>
      <c r="B581" s="6" t="s">
        <v>1680</v>
      </c>
      <c r="C581" s="94" t="s">
        <v>1681</v>
      </c>
      <c r="D581" s="42" t="s">
        <v>559</v>
      </c>
      <c r="E581" s="1">
        <v>510</v>
      </c>
      <c r="F581" s="7">
        <v>2000</v>
      </c>
      <c r="H581" s="7"/>
      <c r="J581" s="7"/>
      <c r="L581" s="7"/>
      <c r="N581" s="7"/>
      <c r="P581" s="7"/>
      <c r="R581" s="7"/>
      <c r="T581" s="7"/>
      <c r="V581" s="7"/>
      <c r="X581" s="7"/>
    </row>
    <row r="582" spans="1:24" ht="12.75">
      <c r="A582" t="s">
        <v>1578</v>
      </c>
      <c r="B582" s="6" t="s">
        <v>1682</v>
      </c>
      <c r="C582" s="94" t="s">
        <v>1683</v>
      </c>
      <c r="D582" s="42" t="s">
        <v>559</v>
      </c>
      <c r="E582" s="1">
        <v>916</v>
      </c>
      <c r="F582" s="7">
        <v>3086</v>
      </c>
      <c r="H582" s="7"/>
      <c r="J582" s="7"/>
      <c r="L582" s="7"/>
      <c r="N582" s="7"/>
      <c r="P582" s="7"/>
      <c r="R582" s="7"/>
      <c r="T582" s="7"/>
      <c r="V582" s="7"/>
      <c r="X582" s="7"/>
    </row>
    <row r="583" spans="1:24" ht="12.75">
      <c r="A583" t="s">
        <v>1578</v>
      </c>
      <c r="B583" s="6" t="s">
        <v>1684</v>
      </c>
      <c r="C583" s="94" t="s">
        <v>1685</v>
      </c>
      <c r="D583" s="42" t="s">
        <v>559</v>
      </c>
      <c r="E583" s="1">
        <v>610</v>
      </c>
      <c r="F583" s="7">
        <v>880</v>
      </c>
      <c r="H583" s="7"/>
      <c r="J583" s="7"/>
      <c r="L583" s="7"/>
      <c r="N583" s="7"/>
      <c r="P583" s="7"/>
      <c r="R583" s="7"/>
      <c r="T583" s="7"/>
      <c r="V583" s="7"/>
      <c r="X583" s="7"/>
    </row>
    <row r="584" spans="1:24" ht="12.75">
      <c r="A584" t="s">
        <v>1578</v>
      </c>
      <c r="B584" s="6" t="s">
        <v>1686</v>
      </c>
      <c r="C584" s="94" t="s">
        <v>1687</v>
      </c>
      <c r="D584" s="42" t="s">
        <v>559</v>
      </c>
      <c r="E584" s="1">
        <v>660</v>
      </c>
      <c r="F584" s="7">
        <v>1020</v>
      </c>
      <c r="H584" s="7"/>
      <c r="J584" s="7"/>
      <c r="L584" s="7"/>
      <c r="N584" s="7"/>
      <c r="P584" s="7"/>
      <c r="R584" s="7"/>
      <c r="T584" s="7"/>
      <c r="V584" s="7"/>
      <c r="X584" s="7"/>
    </row>
    <row r="585" spans="1:24" ht="12.75">
      <c r="A585" t="s">
        <v>1578</v>
      </c>
      <c r="B585" s="6" t="s">
        <v>1688</v>
      </c>
      <c r="C585" s="94" t="s">
        <v>1689</v>
      </c>
      <c r="D585" s="42" t="s">
        <v>559</v>
      </c>
      <c r="E585" s="1">
        <v>820</v>
      </c>
      <c r="F585" s="7">
        <v>2020</v>
      </c>
      <c r="H585" s="7"/>
      <c r="J585" s="7"/>
      <c r="L585" s="7"/>
      <c r="N585" s="7"/>
      <c r="P585" s="7"/>
      <c r="R585" s="7"/>
      <c r="T585" s="7"/>
      <c r="V585" s="7"/>
      <c r="X585" s="7"/>
    </row>
    <row r="586" spans="1:24" ht="9" customHeight="1">
      <c r="A586" t="s">
        <v>1578</v>
      </c>
      <c r="B586" s="6" t="s">
        <v>1690</v>
      </c>
      <c r="C586" s="94" t="s">
        <v>1691</v>
      </c>
      <c r="D586" s="42" t="s">
        <v>559</v>
      </c>
      <c r="E586" s="6">
        <v>760</v>
      </c>
      <c r="F586" s="7">
        <v>1400</v>
      </c>
      <c r="H586" s="7"/>
      <c r="J586" s="7"/>
      <c r="L586" s="7"/>
      <c r="N586" s="7"/>
      <c r="P586" s="7"/>
      <c r="R586" s="7"/>
      <c r="T586" s="7"/>
      <c r="V586" s="7"/>
      <c r="X586" s="7"/>
    </row>
    <row r="587" spans="1:24" ht="12.75">
      <c r="A587" t="s">
        <v>1578</v>
      </c>
      <c r="B587" s="6" t="s">
        <v>1692</v>
      </c>
      <c r="C587" s="94" t="s">
        <v>1693</v>
      </c>
      <c r="D587" s="42" t="s">
        <v>559</v>
      </c>
      <c r="E587" s="6">
        <v>840</v>
      </c>
      <c r="F587" s="7">
        <v>3060</v>
      </c>
      <c r="H587" s="7"/>
      <c r="J587" s="7"/>
      <c r="L587" s="7"/>
      <c r="N587" s="7"/>
      <c r="P587" s="7"/>
      <c r="R587" s="7"/>
      <c r="T587" s="7"/>
      <c r="V587" s="7"/>
      <c r="X587" s="7"/>
    </row>
    <row r="588" spans="1:24" ht="12.75">
      <c r="A588" t="s">
        <v>1578</v>
      </c>
      <c r="B588" s="6" t="s">
        <v>1694</v>
      </c>
      <c r="C588" s="94" t="s">
        <v>1695</v>
      </c>
      <c r="D588" s="42" t="s">
        <v>559</v>
      </c>
      <c r="E588" s="6">
        <v>868</v>
      </c>
      <c r="F588" s="7">
        <v>1268</v>
      </c>
      <c r="H588" s="7"/>
      <c r="J588" s="7"/>
      <c r="L588" s="7"/>
      <c r="N588" s="7"/>
      <c r="P588" s="7"/>
      <c r="R588" s="7"/>
      <c r="T588" s="7"/>
      <c r="V588" s="7"/>
      <c r="X588" s="7"/>
    </row>
    <row r="589" spans="1:24" ht="12.75">
      <c r="A589" t="s">
        <v>1578</v>
      </c>
      <c r="B589" s="6" t="s">
        <v>1696</v>
      </c>
      <c r="C589" s="94" t="s">
        <v>1697</v>
      </c>
      <c r="D589" s="42" t="s">
        <v>559</v>
      </c>
      <c r="E589" s="6">
        <v>630</v>
      </c>
      <c r="F589" s="7">
        <v>1650</v>
      </c>
      <c r="H589" s="7"/>
      <c r="J589" s="7"/>
      <c r="L589" s="7"/>
      <c r="N589" s="7"/>
      <c r="P589" s="7"/>
      <c r="R589" s="7"/>
      <c r="T589" s="7"/>
      <c r="V589" s="7"/>
      <c r="X589" s="7"/>
    </row>
    <row r="590" spans="1:24" ht="12.75">
      <c r="A590" t="s">
        <v>1578</v>
      </c>
      <c r="B590" s="6" t="s">
        <v>1698</v>
      </c>
      <c r="D590" s="42" t="s">
        <v>559</v>
      </c>
      <c r="E590" s="6">
        <v>1550</v>
      </c>
      <c r="F590" s="7">
        <v>7310</v>
      </c>
      <c r="H590" s="7"/>
      <c r="J590" s="7"/>
      <c r="L590" s="7"/>
      <c r="N590" s="7"/>
      <c r="P590" s="7"/>
      <c r="R590" s="7"/>
      <c r="T590" s="7"/>
      <c r="V590" s="7"/>
      <c r="X590" s="7"/>
    </row>
    <row r="591" spans="1:24" ht="12.75">
      <c r="A591" t="s">
        <v>1578</v>
      </c>
      <c r="B591" s="6" t="s">
        <v>1699</v>
      </c>
      <c r="C591" s="94" t="s">
        <v>1700</v>
      </c>
      <c r="D591" s="42" t="s">
        <v>559</v>
      </c>
      <c r="E591" s="6">
        <v>1550</v>
      </c>
      <c r="F591" s="7">
        <v>7310</v>
      </c>
      <c r="H591" s="7"/>
      <c r="J591" s="7"/>
      <c r="L591" s="7"/>
      <c r="N591" s="7"/>
      <c r="P591" s="7"/>
      <c r="R591" s="7"/>
      <c r="T591" s="7"/>
      <c r="V591" s="7"/>
      <c r="X591" s="7"/>
    </row>
    <row r="592" spans="1:24" ht="12.75">
      <c r="A592" s="9" t="s">
        <v>1578</v>
      </c>
      <c r="B592" s="6" t="s">
        <v>1701</v>
      </c>
      <c r="C592" s="94" t="s">
        <v>1702</v>
      </c>
      <c r="D592" s="42" t="s">
        <v>559</v>
      </c>
      <c r="E592" s="6">
        <v>1590</v>
      </c>
      <c r="F592" s="7">
        <v>7350</v>
      </c>
      <c r="H592" s="7"/>
      <c r="J592" s="7"/>
      <c r="L592" s="7"/>
      <c r="N592" s="7"/>
      <c r="P592" s="7"/>
      <c r="R592" s="7"/>
      <c r="T592" s="7"/>
      <c r="V592" s="7"/>
      <c r="X592" s="7"/>
    </row>
    <row r="593" spans="1:24" ht="12.75">
      <c r="A593" t="s">
        <v>1578</v>
      </c>
      <c r="B593" s="6" t="s">
        <v>1703</v>
      </c>
      <c r="C593" s="94" t="s">
        <v>1704</v>
      </c>
      <c r="D593" s="42" t="s">
        <v>559</v>
      </c>
      <c r="E593" s="6">
        <v>766</v>
      </c>
      <c r="F593" s="7">
        <v>2446</v>
      </c>
      <c r="H593" s="7"/>
      <c r="J593" s="7"/>
      <c r="L593" s="7"/>
      <c r="N593" s="7"/>
      <c r="P593" s="7"/>
      <c r="R593" s="7"/>
      <c r="T593" s="7"/>
      <c r="V593" s="7"/>
      <c r="X593" s="7"/>
    </row>
    <row r="594" spans="1:24" ht="12.75">
      <c r="A594" t="s">
        <v>1578</v>
      </c>
      <c r="B594" s="6" t="s">
        <v>1705</v>
      </c>
      <c r="C594" s="94" t="s">
        <v>1706</v>
      </c>
      <c r="D594" s="42" t="s">
        <v>559</v>
      </c>
      <c r="E594" s="6">
        <v>554</v>
      </c>
      <c r="F594" s="7">
        <v>1334</v>
      </c>
      <c r="H594" s="7"/>
      <c r="J594" s="7"/>
      <c r="L594" s="7"/>
      <c r="N594" s="7"/>
      <c r="P594" s="7"/>
      <c r="R594" s="7"/>
      <c r="T594" s="7"/>
      <c r="V594" s="7"/>
      <c r="X594" s="7"/>
    </row>
    <row r="595" spans="1:24" ht="12.75">
      <c r="A595" t="s">
        <v>1578</v>
      </c>
      <c r="B595" s="6" t="s">
        <v>1707</v>
      </c>
      <c r="C595" s="94" t="s">
        <v>1708</v>
      </c>
      <c r="D595" s="42" t="s">
        <v>559</v>
      </c>
      <c r="E595" s="6">
        <v>780</v>
      </c>
      <c r="F595" s="7">
        <v>2670</v>
      </c>
      <c r="H595" s="7"/>
      <c r="J595" s="7"/>
      <c r="L595" s="7"/>
      <c r="N595" s="7"/>
      <c r="P595" s="7"/>
      <c r="R595" s="7"/>
      <c r="T595" s="7"/>
      <c r="V595" s="7"/>
      <c r="X595" s="7"/>
    </row>
    <row r="596" spans="1:24" ht="12.75">
      <c r="A596" t="s">
        <v>1578</v>
      </c>
      <c r="B596" s="6" t="s">
        <v>1709</v>
      </c>
      <c r="C596" s="94" t="s">
        <v>1710</v>
      </c>
      <c r="D596" s="42" t="s">
        <v>559</v>
      </c>
      <c r="E596" s="6">
        <v>706</v>
      </c>
      <c r="F596" s="7">
        <v>1048</v>
      </c>
      <c r="H596" s="7"/>
      <c r="J596" s="7"/>
      <c r="L596" s="7"/>
      <c r="N596" s="7"/>
      <c r="P596" s="7"/>
      <c r="R596" s="7"/>
      <c r="T596" s="7"/>
      <c r="V596" s="7"/>
      <c r="X596" s="7"/>
    </row>
    <row r="597" spans="1:24" ht="12.75">
      <c r="A597" t="s">
        <v>1578</v>
      </c>
      <c r="B597" s="6" t="s">
        <v>1711</v>
      </c>
      <c r="C597" s="94" t="s">
        <v>1712</v>
      </c>
      <c r="D597" s="42" t="s">
        <v>559</v>
      </c>
      <c r="E597" s="6">
        <v>860</v>
      </c>
      <c r="F597" s="7">
        <v>2000</v>
      </c>
      <c r="H597" s="7"/>
      <c r="J597" s="7"/>
      <c r="L597" s="7"/>
      <c r="N597" s="7"/>
      <c r="P597" s="7"/>
      <c r="R597" s="7"/>
      <c r="T597" s="7"/>
      <c r="V597" s="7"/>
      <c r="X597" s="7"/>
    </row>
    <row r="598" spans="1:24" ht="12.75">
      <c r="A598" t="s">
        <v>1578</v>
      </c>
      <c r="B598" s="6" t="s">
        <v>1713</v>
      </c>
      <c r="C598" s="94" t="s">
        <v>1714</v>
      </c>
      <c r="D598" s="42" t="s">
        <v>559</v>
      </c>
      <c r="E598" s="6">
        <v>840</v>
      </c>
      <c r="F598" s="7">
        <v>1290</v>
      </c>
      <c r="H598" s="7"/>
      <c r="J598" s="7"/>
      <c r="L598" s="7"/>
      <c r="N598" s="7"/>
      <c r="P598" s="7"/>
      <c r="R598" s="7"/>
      <c r="T598" s="7"/>
      <c r="V598" s="7"/>
      <c r="X598" s="7"/>
    </row>
    <row r="599" spans="1:24" ht="12.75">
      <c r="A599" s="9" t="s">
        <v>1578</v>
      </c>
      <c r="B599" s="6" t="s">
        <v>1715</v>
      </c>
      <c r="C599" s="94" t="s">
        <v>1716</v>
      </c>
      <c r="D599" s="42" t="s">
        <v>559</v>
      </c>
      <c r="E599" s="6">
        <v>840</v>
      </c>
      <c r="F599" s="7">
        <v>1140</v>
      </c>
      <c r="H599" s="7"/>
      <c r="J599" s="7"/>
      <c r="L599" s="7"/>
      <c r="N599" s="7"/>
      <c r="P599" s="7"/>
      <c r="R599" s="7"/>
      <c r="T599" s="7"/>
      <c r="V599" s="7"/>
      <c r="X599" s="7"/>
    </row>
    <row r="600" spans="1:24" ht="12.75">
      <c r="A600" t="s">
        <v>1578</v>
      </c>
      <c r="B600" s="6" t="s">
        <v>1717</v>
      </c>
      <c r="C600" s="94" t="s">
        <v>1718</v>
      </c>
      <c r="D600" s="42" t="s">
        <v>559</v>
      </c>
      <c r="E600" s="6">
        <v>714</v>
      </c>
      <c r="F600" s="7">
        <v>1914</v>
      </c>
      <c r="H600" s="7"/>
      <c r="J600" s="7"/>
      <c r="L600" s="7"/>
      <c r="N600" s="7"/>
      <c r="P600" s="7"/>
      <c r="R600" s="7"/>
      <c r="T600" s="7"/>
      <c r="V600" s="7"/>
      <c r="X600" s="7"/>
    </row>
    <row r="601" spans="1:24" ht="9" customHeight="1">
      <c r="A601" t="s">
        <v>1578</v>
      </c>
      <c r="B601" s="6" t="s">
        <v>1719</v>
      </c>
      <c r="C601" s="94" t="s">
        <v>1720</v>
      </c>
      <c r="D601" s="42" t="s">
        <v>559</v>
      </c>
      <c r="E601" s="6">
        <v>510</v>
      </c>
      <c r="F601" s="7">
        <v>2000</v>
      </c>
      <c r="H601" s="7"/>
      <c r="J601" s="7"/>
      <c r="L601" s="7"/>
      <c r="N601" s="7"/>
      <c r="P601" s="7"/>
      <c r="R601" s="7"/>
      <c r="T601" s="7"/>
      <c r="V601" s="7"/>
      <c r="X601" s="7"/>
    </row>
    <row r="602" spans="1:24" ht="12.75">
      <c r="A602" t="s">
        <v>1578</v>
      </c>
      <c r="B602" s="6" t="s">
        <v>1721</v>
      </c>
      <c r="C602" s="94" t="s">
        <v>1722</v>
      </c>
      <c r="D602" s="42" t="s">
        <v>559</v>
      </c>
      <c r="E602" s="6">
        <v>762</v>
      </c>
      <c r="F602" s="7">
        <v>1162</v>
      </c>
      <c r="H602" s="7"/>
      <c r="J602" s="7"/>
      <c r="L602" s="7"/>
      <c r="N602" s="7"/>
      <c r="P602" s="7"/>
      <c r="R602" s="7"/>
      <c r="T602" s="7"/>
      <c r="V602" s="7"/>
      <c r="X602" s="7"/>
    </row>
    <row r="603" spans="1:24" ht="12.75">
      <c r="A603" t="s">
        <v>1578</v>
      </c>
      <c r="B603" s="6" t="s">
        <v>1723</v>
      </c>
      <c r="C603" s="94" t="s">
        <v>1724</v>
      </c>
      <c r="D603" s="42" t="s">
        <v>559</v>
      </c>
      <c r="E603" s="6">
        <v>770</v>
      </c>
      <c r="F603" s="7">
        <v>1026</v>
      </c>
      <c r="H603" s="7"/>
      <c r="J603" s="7"/>
      <c r="L603" s="7"/>
      <c r="N603" s="7"/>
      <c r="P603" s="7"/>
      <c r="R603" s="7"/>
      <c r="T603" s="7"/>
      <c r="V603" s="7"/>
      <c r="X603" s="7"/>
    </row>
    <row r="604" spans="1:24" ht="9" customHeight="1">
      <c r="A604" t="s">
        <v>1578</v>
      </c>
      <c r="B604" s="6" t="s">
        <v>1725</v>
      </c>
      <c r="C604" s="94" t="s">
        <v>1726</v>
      </c>
      <c r="D604" s="42" t="s">
        <v>559</v>
      </c>
      <c r="E604" s="6">
        <v>868</v>
      </c>
      <c r="F604" s="7">
        <v>2818</v>
      </c>
      <c r="H604" s="7"/>
      <c r="J604" s="7"/>
      <c r="L604" s="7"/>
      <c r="N604" s="7"/>
      <c r="P604" s="7"/>
      <c r="R604" s="7"/>
      <c r="T604" s="7"/>
      <c r="V604" s="7"/>
      <c r="X604" s="7"/>
    </row>
    <row r="605" spans="1:24" ht="12.75">
      <c r="A605" s="9" t="s">
        <v>1578</v>
      </c>
      <c r="B605" s="6" t="s">
        <v>1727</v>
      </c>
      <c r="C605" s="94" t="s">
        <v>1728</v>
      </c>
      <c r="D605" s="42" t="s">
        <v>559</v>
      </c>
      <c r="E605" s="6">
        <v>580</v>
      </c>
      <c r="F605" s="7">
        <v>1070</v>
      </c>
      <c r="H605" s="7"/>
      <c r="J605" s="7"/>
      <c r="L605" s="7"/>
      <c r="N605" s="7"/>
      <c r="P605" s="7"/>
      <c r="R605" s="7"/>
      <c r="T605" s="7"/>
      <c r="V605" s="7"/>
      <c r="X605" s="7"/>
    </row>
    <row r="606" spans="1:24" ht="12.75">
      <c r="A606" t="s">
        <v>1578</v>
      </c>
      <c r="B606" s="6" t="s">
        <v>1729</v>
      </c>
      <c r="C606" s="94" t="s">
        <v>1730</v>
      </c>
      <c r="D606" s="42" t="s">
        <v>559</v>
      </c>
      <c r="E606" s="6">
        <v>774</v>
      </c>
      <c r="F606" s="7">
        <v>1704</v>
      </c>
      <c r="H606" s="7"/>
      <c r="J606" s="7"/>
      <c r="L606" s="7"/>
      <c r="N606" s="7"/>
      <c r="P606" s="7"/>
      <c r="R606" s="7"/>
      <c r="T606" s="7"/>
      <c r="V606" s="7"/>
      <c r="X606" s="7"/>
    </row>
    <row r="607" spans="1:24" ht="12.75">
      <c r="A607" t="s">
        <v>1578</v>
      </c>
      <c r="B607" s="6" t="s">
        <v>1731</v>
      </c>
      <c r="C607" s="94" t="s">
        <v>1732</v>
      </c>
      <c r="D607" s="42" t="s">
        <v>559</v>
      </c>
      <c r="E607" s="6">
        <v>824</v>
      </c>
      <c r="F607" s="7">
        <v>934</v>
      </c>
      <c r="H607" s="7"/>
      <c r="J607" s="7"/>
      <c r="L607" s="7"/>
      <c r="N607" s="7"/>
      <c r="P607" s="7"/>
      <c r="R607" s="7"/>
      <c r="T607" s="7"/>
      <c r="V607" s="7"/>
      <c r="X607" s="7"/>
    </row>
    <row r="608" spans="1:24" ht="12.75">
      <c r="A608" t="s">
        <v>1578</v>
      </c>
      <c r="B608" s="6" t="s">
        <v>1733</v>
      </c>
      <c r="C608" s="94" t="s">
        <v>1734</v>
      </c>
      <c r="D608" s="42" t="s">
        <v>559</v>
      </c>
      <c r="E608" s="6">
        <v>510</v>
      </c>
      <c r="F608" s="7">
        <v>2000</v>
      </c>
      <c r="H608" s="7"/>
      <c r="J608" s="7"/>
      <c r="L608" s="7"/>
      <c r="N608" s="7"/>
      <c r="P608" s="7"/>
      <c r="R608" s="7"/>
      <c r="T608" s="7"/>
      <c r="V608" s="7"/>
      <c r="X608" s="7"/>
    </row>
    <row r="609" spans="1:24" ht="12.75">
      <c r="A609" t="s">
        <v>1578</v>
      </c>
      <c r="B609" s="6" t="s">
        <v>1735</v>
      </c>
      <c r="C609" s="94" t="s">
        <v>1736</v>
      </c>
      <c r="D609" s="42" t="s">
        <v>559</v>
      </c>
      <c r="E609" s="6">
        <v>868</v>
      </c>
      <c r="F609" s="7">
        <v>2818</v>
      </c>
      <c r="H609" s="7"/>
      <c r="J609" s="7"/>
      <c r="L609" s="7"/>
      <c r="N609" s="7"/>
      <c r="P609" s="7"/>
      <c r="R609" s="7"/>
      <c r="T609" s="7"/>
      <c r="V609" s="7"/>
      <c r="X609" s="7"/>
    </row>
    <row r="610" spans="1:24" ht="12.75">
      <c r="A610" t="s">
        <v>1578</v>
      </c>
      <c r="B610" s="6" t="s">
        <v>1737</v>
      </c>
      <c r="C610" s="94" t="s">
        <v>1738</v>
      </c>
      <c r="D610" s="42" t="s">
        <v>559</v>
      </c>
      <c r="E610" s="6">
        <v>584</v>
      </c>
      <c r="F610" s="7">
        <v>1814</v>
      </c>
      <c r="H610" s="7"/>
      <c r="J610" s="7"/>
      <c r="L610" s="7"/>
      <c r="N610" s="7"/>
      <c r="P610" s="7"/>
      <c r="R610" s="7"/>
      <c r="T610" s="7"/>
      <c r="V610" s="7"/>
      <c r="X610" s="7"/>
    </row>
    <row r="611" spans="1:24" ht="12.75">
      <c r="A611" t="s">
        <v>1578</v>
      </c>
      <c r="B611" s="6" t="s">
        <v>1739</v>
      </c>
      <c r="C611" s="94" t="s">
        <v>1740</v>
      </c>
      <c r="D611" s="42" t="s">
        <v>559</v>
      </c>
      <c r="E611" s="6">
        <v>676</v>
      </c>
      <c r="F611" s="7">
        <v>1426</v>
      </c>
      <c r="H611" s="7"/>
      <c r="J611" s="7"/>
      <c r="L611" s="7"/>
      <c r="N611" s="7"/>
      <c r="P611" s="7"/>
      <c r="R611" s="7"/>
      <c r="T611" s="7"/>
      <c r="V611" s="7"/>
      <c r="X611" s="7"/>
    </row>
    <row r="612" spans="1:24" ht="12.75">
      <c r="A612" t="s">
        <v>1578</v>
      </c>
      <c r="B612" s="6" t="s">
        <v>1741</v>
      </c>
      <c r="C612" s="94" t="s">
        <v>1742</v>
      </c>
      <c r="D612" s="42" t="s">
        <v>559</v>
      </c>
      <c r="E612" s="6">
        <v>1242</v>
      </c>
      <c r="F612" s="7">
        <v>4120</v>
      </c>
      <c r="H612" s="7"/>
      <c r="J612" s="7"/>
      <c r="L612" s="7"/>
      <c r="N612" s="7"/>
      <c r="P612" s="7"/>
      <c r="R612" s="7"/>
      <c r="T612" s="7"/>
      <c r="V612" s="7"/>
      <c r="X612" s="7"/>
    </row>
    <row r="613" spans="1:24" ht="12.75">
      <c r="A613" t="s">
        <v>1578</v>
      </c>
      <c r="B613" s="6" t="s">
        <v>1743</v>
      </c>
      <c r="C613" s="94" t="s">
        <v>1744</v>
      </c>
      <c r="D613" s="42" t="s">
        <v>559</v>
      </c>
      <c r="E613" s="6">
        <v>1144</v>
      </c>
      <c r="F613" s="7">
        <v>2524</v>
      </c>
      <c r="H613" s="7"/>
      <c r="J613" s="7"/>
      <c r="L613" s="7"/>
      <c r="N613" s="7"/>
      <c r="P613" s="7"/>
      <c r="R613" s="7"/>
      <c r="T613" s="7"/>
      <c r="V613" s="7"/>
      <c r="X613" s="7"/>
    </row>
    <row r="614" spans="1:24" ht="12.75">
      <c r="A614" t="s">
        <v>1578</v>
      </c>
      <c r="B614" s="6" t="s">
        <v>1745</v>
      </c>
      <c r="C614" s="94" t="s">
        <v>1746</v>
      </c>
      <c r="D614" s="42" t="s">
        <v>559</v>
      </c>
      <c r="E614" s="6">
        <v>868</v>
      </c>
      <c r="F614" s="7">
        <v>2818</v>
      </c>
      <c r="H614" s="7"/>
      <c r="J614" s="7"/>
      <c r="L614" s="7"/>
      <c r="N614" s="7"/>
      <c r="P614" s="7"/>
      <c r="R614" s="7"/>
      <c r="T614" s="7"/>
      <c r="V614" s="7"/>
      <c r="X614" s="7"/>
    </row>
    <row r="615" spans="1:24" ht="12.75">
      <c r="A615" t="s">
        <v>1578</v>
      </c>
      <c r="B615" s="6" t="s">
        <v>1747</v>
      </c>
      <c r="C615" s="94" t="s">
        <v>1748</v>
      </c>
      <c r="D615" s="42" t="s">
        <v>559</v>
      </c>
      <c r="E615" s="6">
        <v>692</v>
      </c>
      <c r="F615" s="7">
        <v>4352</v>
      </c>
      <c r="H615" s="7"/>
      <c r="J615" s="7"/>
      <c r="L615" s="7"/>
      <c r="N615" s="7"/>
      <c r="P615" s="7"/>
      <c r="R615" s="7"/>
      <c r="T615" s="7"/>
      <c r="V615" s="7"/>
      <c r="X615" s="7"/>
    </row>
    <row r="616" spans="1:24" ht="12.75">
      <c r="A616" t="s">
        <v>1578</v>
      </c>
      <c r="B616" s="6" t="s">
        <v>1749</v>
      </c>
      <c r="C616" s="94" t="s">
        <v>1750</v>
      </c>
      <c r="D616" s="42" t="s">
        <v>559</v>
      </c>
      <c r="E616" s="6">
        <v>830</v>
      </c>
      <c r="F616" s="7">
        <v>2240</v>
      </c>
      <c r="H616" s="7"/>
      <c r="J616" s="7"/>
      <c r="L616" s="7"/>
      <c r="N616" s="7"/>
      <c r="P616" s="7"/>
      <c r="R616" s="7"/>
      <c r="T616" s="7"/>
      <c r="V616" s="7"/>
      <c r="X616" s="7"/>
    </row>
    <row r="617" spans="1:24" ht="12.75">
      <c r="A617" t="s">
        <v>1578</v>
      </c>
      <c r="B617" s="6" t="s">
        <v>1751</v>
      </c>
      <c r="C617" s="94" t="s">
        <v>1752</v>
      </c>
      <c r="D617" s="42" t="s">
        <v>559</v>
      </c>
      <c r="E617" s="6">
        <v>698</v>
      </c>
      <c r="F617" s="7">
        <v>1468</v>
      </c>
      <c r="H617" s="7"/>
      <c r="J617" s="7"/>
      <c r="L617" s="7"/>
      <c r="N617" s="7"/>
      <c r="P617" s="7"/>
      <c r="R617" s="7"/>
      <c r="T617" s="7"/>
      <c r="V617" s="7"/>
      <c r="X617" s="7"/>
    </row>
    <row r="618" spans="1:24" ht="12.75">
      <c r="A618" t="s">
        <v>1578</v>
      </c>
      <c r="B618" s="6" t="s">
        <v>1753</v>
      </c>
      <c r="C618" s="94" t="s">
        <v>1754</v>
      </c>
      <c r="D618" s="42" t="s">
        <v>559</v>
      </c>
      <c r="E618" s="6">
        <v>1288</v>
      </c>
      <c r="F618" s="7">
        <v>7438</v>
      </c>
      <c r="H618" s="7"/>
      <c r="J618" s="7"/>
      <c r="L618" s="7"/>
      <c r="N618" s="7"/>
      <c r="P618" s="7"/>
      <c r="R618" s="7"/>
      <c r="T618" s="7"/>
      <c r="V618" s="7"/>
      <c r="X618" s="7"/>
    </row>
    <row r="619" spans="1:24" ht="9" customHeight="1">
      <c r="A619" t="s">
        <v>1578</v>
      </c>
      <c r="B619" s="6" t="s">
        <v>1755</v>
      </c>
      <c r="C619" s="94" t="s">
        <v>1756</v>
      </c>
      <c r="D619" s="42" t="s">
        <v>559</v>
      </c>
      <c r="E619" s="6" t="s">
        <v>1757</v>
      </c>
      <c r="F619" s="7" t="s">
        <v>1757</v>
      </c>
      <c r="H619" s="7"/>
      <c r="J619" s="7"/>
      <c r="L619" s="7"/>
      <c r="N619" s="7"/>
      <c r="P619" s="7"/>
      <c r="R619" s="7"/>
      <c r="T619" s="7"/>
      <c r="V619" s="7"/>
      <c r="X619" s="7"/>
    </row>
    <row r="620" spans="1:24" ht="12.75">
      <c r="A620" t="s">
        <v>1578</v>
      </c>
      <c r="B620" s="6" t="s">
        <v>1758</v>
      </c>
      <c r="C620" s="94" t="s">
        <v>1759</v>
      </c>
      <c r="D620" s="42" t="s">
        <v>559</v>
      </c>
      <c r="E620" s="6">
        <v>654</v>
      </c>
      <c r="F620" s="7">
        <v>2094</v>
      </c>
      <c r="H620" s="7"/>
      <c r="J620" s="7"/>
      <c r="L620" s="7"/>
      <c r="N620" s="7"/>
      <c r="P620" s="7"/>
      <c r="R620" s="7"/>
      <c r="T620" s="7"/>
      <c r="V620" s="7"/>
      <c r="X620" s="7"/>
    </row>
    <row r="621" spans="1:24" ht="12.75">
      <c r="A621" t="s">
        <v>1578</v>
      </c>
      <c r="B621" s="6" t="s">
        <v>1760</v>
      </c>
      <c r="C621" s="94" t="s">
        <v>1761</v>
      </c>
      <c r="D621" s="42" t="s">
        <v>559</v>
      </c>
      <c r="E621" s="1">
        <v>654</v>
      </c>
      <c r="F621" s="7">
        <v>2094</v>
      </c>
      <c r="H621" s="7"/>
      <c r="J621" s="7"/>
      <c r="L621" s="7"/>
      <c r="N621" s="7"/>
      <c r="P621" s="7"/>
      <c r="R621" s="7"/>
      <c r="T621" s="7"/>
      <c r="V621" s="7"/>
      <c r="X621" s="7"/>
    </row>
    <row r="622" spans="1:24" ht="12.75">
      <c r="A622" t="s">
        <v>1578</v>
      </c>
      <c r="B622" s="6" t="s">
        <v>1762</v>
      </c>
      <c r="C622" s="94" t="s">
        <v>1763</v>
      </c>
      <c r="D622" s="42" t="s">
        <v>559</v>
      </c>
      <c r="E622" s="1">
        <v>654</v>
      </c>
      <c r="F622" s="7">
        <v>2094</v>
      </c>
      <c r="H622" s="7"/>
      <c r="J622" s="7"/>
      <c r="L622" s="7"/>
      <c r="N622" s="7"/>
      <c r="P622" s="7"/>
      <c r="R622" s="7"/>
      <c r="T622" s="7"/>
      <c r="V622" s="7"/>
      <c r="X622" s="7"/>
    </row>
    <row r="623" spans="1:24" ht="12.75">
      <c r="A623" t="s">
        <v>1578</v>
      </c>
      <c r="B623" s="6" t="s">
        <v>1764</v>
      </c>
      <c r="C623" s="94" t="s">
        <v>1765</v>
      </c>
      <c r="D623" s="42" t="s">
        <v>559</v>
      </c>
      <c r="E623" s="1">
        <v>420</v>
      </c>
      <c r="F623" s="7">
        <v>2040</v>
      </c>
      <c r="H623" s="7"/>
      <c r="J623" s="7"/>
      <c r="L623" s="7"/>
      <c r="N623" s="7"/>
      <c r="P623" s="7"/>
      <c r="R623" s="7"/>
      <c r="T623" s="7"/>
      <c r="V623" s="7"/>
      <c r="X623" s="7"/>
    </row>
    <row r="624" spans="1:24" ht="12.75">
      <c r="A624" t="s">
        <v>1578</v>
      </c>
      <c r="B624" s="6" t="s">
        <v>1766</v>
      </c>
      <c r="C624" s="94" t="s">
        <v>1767</v>
      </c>
      <c r="D624" s="42" t="s">
        <v>559</v>
      </c>
      <c r="E624" s="1">
        <v>800</v>
      </c>
      <c r="F624" s="7">
        <v>1550</v>
      </c>
      <c r="H624" s="7"/>
      <c r="J624" s="7"/>
      <c r="L624" s="7"/>
      <c r="N624" s="7"/>
      <c r="P624" s="7"/>
      <c r="R624" s="7"/>
      <c r="T624" s="7"/>
      <c r="V624" s="7"/>
      <c r="X624" s="7"/>
    </row>
    <row r="625" spans="1:24" ht="12.75">
      <c r="A625" t="s">
        <v>1578</v>
      </c>
      <c r="B625" s="6" t="s">
        <v>1768</v>
      </c>
      <c r="C625" s="80" t="s">
        <v>1769</v>
      </c>
      <c r="D625" s="42" t="s">
        <v>559</v>
      </c>
      <c r="E625" s="1">
        <v>715</v>
      </c>
      <c r="F625" s="7">
        <v>1235</v>
      </c>
      <c r="H625" s="7"/>
      <c r="J625" s="7"/>
      <c r="L625" s="7"/>
      <c r="N625" s="7"/>
      <c r="P625" s="7"/>
      <c r="R625" s="7"/>
      <c r="T625" s="7"/>
      <c r="V625" s="7"/>
      <c r="X625" s="7"/>
    </row>
    <row r="626" spans="1:24" ht="12.75">
      <c r="A626" t="s">
        <v>1578</v>
      </c>
      <c r="B626" s="6" t="s">
        <v>1770</v>
      </c>
      <c r="C626" s="94" t="s">
        <v>1771</v>
      </c>
      <c r="D626" s="42" t="s">
        <v>559</v>
      </c>
      <c r="E626" s="1">
        <v>690</v>
      </c>
      <c r="F626" s="7">
        <v>2640</v>
      </c>
      <c r="H626" s="7"/>
      <c r="J626" s="7"/>
      <c r="L626" s="7"/>
      <c r="N626" s="7"/>
      <c r="P626" s="7"/>
      <c r="R626" s="7"/>
      <c r="T626" s="7"/>
      <c r="V626" s="7"/>
      <c r="X626" s="7"/>
    </row>
    <row r="627" spans="1:24" ht="12.75">
      <c r="A627" t="s">
        <v>1578</v>
      </c>
      <c r="B627" s="6" t="s">
        <v>1772</v>
      </c>
      <c r="C627" s="94" t="s">
        <v>1773</v>
      </c>
      <c r="D627" s="42" t="s">
        <v>559</v>
      </c>
      <c r="E627" s="1">
        <v>780</v>
      </c>
      <c r="F627" s="7">
        <v>2700</v>
      </c>
      <c r="H627" s="7"/>
      <c r="J627" s="7"/>
      <c r="L627" s="7"/>
      <c r="N627" s="7"/>
      <c r="P627" s="7"/>
      <c r="R627" s="7"/>
      <c r="T627" s="7"/>
      <c r="V627" s="7"/>
      <c r="X627" s="7"/>
    </row>
    <row r="628" spans="1:24" ht="12.75">
      <c r="A628" t="s">
        <v>1578</v>
      </c>
      <c r="B628" s="6" t="s">
        <v>1774</v>
      </c>
      <c r="C628" s="94" t="s">
        <v>1775</v>
      </c>
      <c r="D628" s="42" t="s">
        <v>559</v>
      </c>
      <c r="E628" s="1">
        <v>740</v>
      </c>
      <c r="F628" s="7">
        <v>1040</v>
      </c>
      <c r="H628" s="7"/>
      <c r="J628" s="7"/>
      <c r="L628" s="7"/>
      <c r="N628" s="7"/>
      <c r="P628" s="7"/>
      <c r="R628" s="7"/>
      <c r="T628" s="7"/>
      <c r="V628" s="7"/>
      <c r="X628" s="7"/>
    </row>
    <row r="629" spans="1:24" ht="12.75">
      <c r="A629" t="s">
        <v>1578</v>
      </c>
      <c r="B629" s="6" t="s">
        <v>1776</v>
      </c>
      <c r="C629" s="94" t="s">
        <v>1777</v>
      </c>
      <c r="D629" s="42" t="s">
        <v>559</v>
      </c>
      <c r="E629" s="1">
        <v>720</v>
      </c>
      <c r="F629" s="7">
        <v>2460</v>
      </c>
      <c r="H629" s="7"/>
      <c r="J629" s="7"/>
      <c r="L629" s="7"/>
      <c r="N629" s="7"/>
      <c r="P629" s="7"/>
      <c r="R629" s="7"/>
      <c r="T629" s="7"/>
      <c r="V629" s="7"/>
      <c r="X629" s="7"/>
    </row>
    <row r="630" spans="1:24" ht="12.75">
      <c r="A630" t="s">
        <v>1578</v>
      </c>
      <c r="B630" s="6" t="s">
        <v>1778</v>
      </c>
      <c r="C630" s="94" t="s">
        <v>1779</v>
      </c>
      <c r="D630" s="42" t="s">
        <v>695</v>
      </c>
      <c r="E630" s="1">
        <v>1950</v>
      </c>
      <c r="F630" s="7">
        <v>7710</v>
      </c>
      <c r="G630" s="1">
        <v>1622</v>
      </c>
      <c r="H630" s="7">
        <v>6230</v>
      </c>
      <c r="J630" s="7"/>
      <c r="K630" s="1">
        <v>7414</v>
      </c>
      <c r="L630" s="7">
        <v>20514</v>
      </c>
      <c r="N630" s="7"/>
      <c r="P630" s="7"/>
      <c r="R630" s="7"/>
      <c r="T630" s="7"/>
      <c r="V630" s="7"/>
      <c r="X630" s="7"/>
    </row>
    <row r="631" spans="1:24" ht="12.75">
      <c r="A631" t="s">
        <v>1578</v>
      </c>
      <c r="B631" s="6" t="s">
        <v>1780</v>
      </c>
      <c r="C631" s="94" t="s">
        <v>1781</v>
      </c>
      <c r="D631" s="42" t="s">
        <v>695</v>
      </c>
      <c r="E631" s="1">
        <v>1360</v>
      </c>
      <c r="F631" s="7">
        <v>7120</v>
      </c>
      <c r="G631" s="1">
        <v>1148</v>
      </c>
      <c r="H631" s="7">
        <v>7806</v>
      </c>
      <c r="J631" s="7"/>
      <c r="K631" s="1">
        <v>7203</v>
      </c>
      <c r="L631" s="7">
        <v>20843</v>
      </c>
      <c r="M631" s="1">
        <v>6891</v>
      </c>
      <c r="N631" s="7">
        <v>17691</v>
      </c>
      <c r="P631" s="7"/>
      <c r="R631" s="7"/>
      <c r="T631" s="7"/>
      <c r="V631" s="7"/>
      <c r="X631" s="7"/>
    </row>
    <row r="632" spans="1:24" ht="12.75">
      <c r="A632" t="s">
        <v>1578</v>
      </c>
      <c r="B632" s="6" t="s">
        <v>1782</v>
      </c>
      <c r="C632" s="94" t="s">
        <v>1783</v>
      </c>
      <c r="D632" s="42" t="s">
        <v>695</v>
      </c>
      <c r="E632" s="1">
        <v>1062</v>
      </c>
      <c r="F632" s="7">
        <v>6822</v>
      </c>
      <c r="G632" s="1">
        <v>882</v>
      </c>
      <c r="H632" s="7">
        <v>5490</v>
      </c>
      <c r="J632" s="7"/>
      <c r="K632" s="1">
        <v>7034</v>
      </c>
      <c r="L632" s="7">
        <v>20134</v>
      </c>
      <c r="M632" s="1">
        <v>6976</v>
      </c>
      <c r="N632" s="7">
        <v>17976</v>
      </c>
      <c r="P632" s="7"/>
      <c r="R632" s="7"/>
      <c r="T632" s="7"/>
      <c r="V632" s="7"/>
      <c r="X632" s="7"/>
    </row>
    <row r="633" spans="1:24" ht="12.75">
      <c r="A633" t="s">
        <v>1578</v>
      </c>
      <c r="B633" s="6" t="s">
        <v>1784</v>
      </c>
      <c r="C633" s="94" t="s">
        <v>1785</v>
      </c>
      <c r="D633" s="42" t="s">
        <v>695</v>
      </c>
      <c r="E633" s="1">
        <v>1068</v>
      </c>
      <c r="F633" s="7">
        <v>6828</v>
      </c>
      <c r="G633" s="1">
        <v>888</v>
      </c>
      <c r="H633" s="7">
        <v>5496</v>
      </c>
      <c r="J633" s="7"/>
      <c r="K633" s="1">
        <v>7007</v>
      </c>
      <c r="L633" s="7">
        <v>20107</v>
      </c>
      <c r="N633" s="7"/>
      <c r="P633" s="7"/>
      <c r="R633" s="7"/>
      <c r="T633" s="7"/>
      <c r="V633" s="7"/>
      <c r="X633" s="7"/>
    </row>
    <row r="634" spans="1:24" ht="12.75">
      <c r="A634" t="s">
        <v>1578</v>
      </c>
      <c r="B634" s="6" t="s">
        <v>1786</v>
      </c>
      <c r="C634" s="94" t="s">
        <v>1787</v>
      </c>
      <c r="D634" s="42" t="s">
        <v>695</v>
      </c>
      <c r="E634" s="1">
        <v>1116</v>
      </c>
      <c r="F634" s="7">
        <v>6876</v>
      </c>
      <c r="G634" s="1">
        <v>936</v>
      </c>
      <c r="H634" s="7">
        <v>5544</v>
      </c>
      <c r="J634" s="7"/>
      <c r="K634" s="1">
        <v>7034</v>
      </c>
      <c r="L634" s="7">
        <v>20134</v>
      </c>
      <c r="N634" s="7"/>
      <c r="P634" s="7"/>
      <c r="R634" s="7"/>
      <c r="T634" s="7"/>
      <c r="V634" s="7"/>
      <c r="X634" s="7"/>
    </row>
    <row r="635" spans="1:24" ht="12.75">
      <c r="A635" t="s">
        <v>1578</v>
      </c>
      <c r="B635" s="6" t="s">
        <v>1788</v>
      </c>
      <c r="C635" s="94" t="s">
        <v>1789</v>
      </c>
      <c r="D635" s="42" t="s">
        <v>695</v>
      </c>
      <c r="E635" s="1">
        <v>1374</v>
      </c>
      <c r="F635" s="7">
        <v>7134</v>
      </c>
      <c r="G635" s="1">
        <v>1194</v>
      </c>
      <c r="H635" s="7">
        <v>5802</v>
      </c>
      <c r="J635" s="7"/>
      <c r="K635" s="1">
        <v>7175</v>
      </c>
      <c r="L635" s="11">
        <v>20275</v>
      </c>
      <c r="N635" s="11"/>
      <c r="P635" s="11"/>
      <c r="R635" s="11"/>
      <c r="T635" s="11"/>
      <c r="U635">
        <v>7175</v>
      </c>
      <c r="V635" s="11">
        <v>20275</v>
      </c>
      <c r="X635" s="11"/>
    </row>
    <row r="636" spans="1:24" ht="12.75">
      <c r="A636" t="s">
        <v>1790</v>
      </c>
      <c r="B636" s="6" t="s">
        <v>1791</v>
      </c>
      <c r="C636" s="94" t="s">
        <v>1792</v>
      </c>
      <c r="D636" s="42" t="s">
        <v>521</v>
      </c>
      <c r="E636" s="1">
        <v>4614</v>
      </c>
      <c r="F636" s="7">
        <v>14006</v>
      </c>
      <c r="G636" s="1">
        <v>4614</v>
      </c>
      <c r="H636" s="7">
        <v>14006</v>
      </c>
      <c r="I636" s="1">
        <v>10290</v>
      </c>
      <c r="J636" s="7">
        <v>18694</v>
      </c>
      <c r="K636" s="1">
        <v>9406</v>
      </c>
      <c r="L636" s="7">
        <v>21380</v>
      </c>
      <c r="N636" s="7"/>
      <c r="P636" s="7"/>
      <c r="R636" s="7"/>
      <c r="T636" s="7"/>
      <c r="V636" s="7"/>
      <c r="X636" s="7"/>
    </row>
    <row r="637" spans="1:24" ht="12.75">
      <c r="A637" t="s">
        <v>1790</v>
      </c>
      <c r="B637" s="6" t="s">
        <v>1793</v>
      </c>
      <c r="C637" s="94" t="s">
        <v>1794</v>
      </c>
      <c r="D637" s="42" t="s">
        <v>521</v>
      </c>
      <c r="E637" s="1">
        <v>4087</v>
      </c>
      <c r="F637" s="7">
        <v>10739</v>
      </c>
      <c r="G637" s="1">
        <v>4709</v>
      </c>
      <c r="H637" s="7">
        <v>6941</v>
      </c>
      <c r="J637" s="7"/>
      <c r="L637" s="7"/>
      <c r="N637" s="7"/>
      <c r="P637" s="7"/>
      <c r="R637" s="7"/>
      <c r="T637" s="7"/>
      <c r="V637" s="7"/>
      <c r="W637" s="1">
        <v>8207</v>
      </c>
      <c r="X637" s="7">
        <v>23207</v>
      </c>
    </row>
    <row r="638" spans="1:24" ht="9" customHeight="1">
      <c r="A638" t="s">
        <v>1790</v>
      </c>
      <c r="B638" s="6" t="s">
        <v>1795</v>
      </c>
      <c r="C638" s="94" t="s">
        <v>1796</v>
      </c>
      <c r="D638" s="42" t="s">
        <v>526</v>
      </c>
      <c r="E638" s="1">
        <v>4738</v>
      </c>
      <c r="F638" s="7">
        <v>14428</v>
      </c>
      <c r="G638" s="6">
        <v>4738</v>
      </c>
      <c r="H638" s="7">
        <v>14428</v>
      </c>
      <c r="I638" s="6">
        <v>6076</v>
      </c>
      <c r="J638" s="7">
        <v>16324</v>
      </c>
      <c r="L638" s="7"/>
      <c r="N638" s="7"/>
      <c r="P638" s="7"/>
      <c r="R638" s="7"/>
      <c r="T638" s="7"/>
      <c r="V638" s="7"/>
      <c r="X638" s="7"/>
    </row>
    <row r="639" spans="1:24" ht="12.75">
      <c r="A639" t="s">
        <v>1790</v>
      </c>
      <c r="B639" s="6" t="s">
        <v>1797</v>
      </c>
      <c r="C639" s="94" t="s">
        <v>1798</v>
      </c>
      <c r="D639" s="42" t="s">
        <v>526</v>
      </c>
      <c r="E639" s="1">
        <v>4212</v>
      </c>
      <c r="F639" s="7">
        <v>11604</v>
      </c>
      <c r="G639" s="1">
        <v>4212</v>
      </c>
      <c r="H639" s="7">
        <v>11604</v>
      </c>
      <c r="I639" s="1">
        <v>7084</v>
      </c>
      <c r="J639" s="7">
        <v>17920</v>
      </c>
      <c r="L639" s="7"/>
      <c r="N639" s="7"/>
      <c r="P639" s="7"/>
      <c r="R639" s="7"/>
      <c r="T639" s="7"/>
      <c r="V639" s="7"/>
      <c r="X639" s="7"/>
    </row>
    <row r="640" spans="1:24" ht="12.75">
      <c r="A640" t="s">
        <v>1790</v>
      </c>
      <c r="B640" s="6" t="s">
        <v>1799</v>
      </c>
      <c r="C640" s="94" t="s">
        <v>1800</v>
      </c>
      <c r="D640" s="42" t="s">
        <v>526</v>
      </c>
      <c r="E640" s="1">
        <v>4086</v>
      </c>
      <c r="F640" s="7">
        <v>10446</v>
      </c>
      <c r="G640" s="1">
        <v>4176</v>
      </c>
      <c r="H640" s="7">
        <v>10944</v>
      </c>
      <c r="J640" s="7"/>
      <c r="L640" s="7"/>
      <c r="N640" s="7"/>
      <c r="P640" s="7"/>
      <c r="R640" s="7"/>
      <c r="T640" s="7"/>
      <c r="V640" s="7"/>
      <c r="X640" s="7"/>
    </row>
    <row r="641" spans="1:24" ht="12.75">
      <c r="A641" t="s">
        <v>1790</v>
      </c>
      <c r="B641" s="6" t="s">
        <v>1801</v>
      </c>
      <c r="C641" s="94" t="s">
        <v>1802</v>
      </c>
      <c r="D641" s="42" t="s">
        <v>526</v>
      </c>
      <c r="E641" s="1">
        <v>4030</v>
      </c>
      <c r="F641" s="7">
        <v>11633</v>
      </c>
      <c r="G641" s="1">
        <v>4590</v>
      </c>
      <c r="H641" s="7">
        <v>11619</v>
      </c>
      <c r="J641" s="7"/>
      <c r="K641" s="1">
        <v>10560</v>
      </c>
      <c r="L641" s="7">
        <v>24791</v>
      </c>
      <c r="M641" s="1">
        <v>11594</v>
      </c>
      <c r="N641" s="7">
        <v>23544</v>
      </c>
      <c r="O641" s="1">
        <v>8393</v>
      </c>
      <c r="P641" s="7">
        <v>15893</v>
      </c>
      <c r="R641" s="7"/>
      <c r="T641" s="7"/>
      <c r="V641" s="7"/>
      <c r="X641" s="7"/>
    </row>
    <row r="642" spans="1:24" ht="12.75">
      <c r="A642" t="s">
        <v>1790</v>
      </c>
      <c r="B642" s="6" t="s">
        <v>1803</v>
      </c>
      <c r="C642" s="94" t="s">
        <v>1804</v>
      </c>
      <c r="D642" s="42" t="s">
        <v>529</v>
      </c>
      <c r="E642" s="1">
        <v>4014</v>
      </c>
      <c r="F642" s="7">
        <v>8294</v>
      </c>
      <c r="G642" s="1">
        <v>3144</v>
      </c>
      <c r="H642" s="7">
        <v>8712</v>
      </c>
      <c r="J642" s="7"/>
      <c r="L642" s="7"/>
      <c r="N642" s="7"/>
      <c r="P642" s="7"/>
      <c r="R642" s="7"/>
      <c r="T642" s="7"/>
      <c r="V642" s="7"/>
      <c r="X642" s="7"/>
    </row>
    <row r="643" spans="1:24" ht="9" customHeight="1">
      <c r="A643" t="s">
        <v>1790</v>
      </c>
      <c r="B643" s="6" t="s">
        <v>1805</v>
      </c>
      <c r="C643" s="94" t="s">
        <v>1806</v>
      </c>
      <c r="D643" s="42" t="s">
        <v>538</v>
      </c>
      <c r="E643" s="1">
        <v>2865</v>
      </c>
      <c r="F643" s="7">
        <v>6392</v>
      </c>
      <c r="G643" s="1">
        <v>3248</v>
      </c>
      <c r="H643" s="7">
        <v>7300</v>
      </c>
      <c r="J643" s="7"/>
      <c r="L643" s="7"/>
      <c r="N643" s="7"/>
      <c r="P643" s="7"/>
      <c r="R643" s="7"/>
      <c r="T643" s="7"/>
      <c r="V643" s="7"/>
      <c r="X643" s="7"/>
    </row>
    <row r="644" spans="1:24" ht="12.75">
      <c r="A644" t="s">
        <v>1790</v>
      </c>
      <c r="B644" s="6" t="s">
        <v>1807</v>
      </c>
      <c r="C644" s="94" t="s">
        <v>1808</v>
      </c>
      <c r="D644" s="42" t="s">
        <v>538</v>
      </c>
      <c r="E644" s="1">
        <v>3114</v>
      </c>
      <c r="F644" s="7">
        <v>7688</v>
      </c>
      <c r="G644" s="1">
        <v>3272</v>
      </c>
      <c r="H644" s="7">
        <v>6456</v>
      </c>
      <c r="J644" s="7"/>
      <c r="L644" s="7"/>
      <c r="N644" s="7"/>
      <c r="P644" s="7"/>
      <c r="R644" s="7"/>
      <c r="T644" s="7"/>
      <c r="V644" s="7"/>
      <c r="X644" s="7"/>
    </row>
    <row r="645" spans="1:24" ht="12.75">
      <c r="A645" t="s">
        <v>1790</v>
      </c>
      <c r="B645" s="6" t="s">
        <v>1809</v>
      </c>
      <c r="C645" s="94" t="s">
        <v>1810</v>
      </c>
      <c r="D645" s="42" t="s">
        <v>538</v>
      </c>
      <c r="E645" s="1">
        <v>3256</v>
      </c>
      <c r="F645" s="7">
        <v>7265</v>
      </c>
      <c r="G645" s="1">
        <v>3544</v>
      </c>
      <c r="H645" s="7">
        <v>8149</v>
      </c>
      <c r="J645" s="7"/>
      <c r="L645" s="7"/>
      <c r="N645" s="7"/>
      <c r="P645" s="7"/>
      <c r="R645" s="7"/>
      <c r="T645" s="7"/>
      <c r="V645" s="7"/>
      <c r="X645" s="7"/>
    </row>
    <row r="646" spans="1:24" ht="12.75">
      <c r="A646" t="s">
        <v>1790</v>
      </c>
      <c r="B646" s="6" t="s">
        <v>1811</v>
      </c>
      <c r="C646" s="94" t="s">
        <v>1812</v>
      </c>
      <c r="D646" s="42" t="s">
        <v>547</v>
      </c>
      <c r="E646" s="1">
        <v>4370</v>
      </c>
      <c r="F646" s="7">
        <v>9842</v>
      </c>
      <c r="G646" s="1">
        <v>4734</v>
      </c>
      <c r="H646" s="7">
        <v>9846</v>
      </c>
      <c r="J646" s="7"/>
      <c r="L646" s="7"/>
      <c r="N646" s="7"/>
      <c r="P646" s="7"/>
      <c r="R646" s="7"/>
      <c r="T646" s="7"/>
      <c r="V646" s="7"/>
      <c r="X646" s="7"/>
    </row>
    <row r="647" spans="1:24" ht="12.75">
      <c r="A647" t="s">
        <v>1790</v>
      </c>
      <c r="B647" s="6" t="s">
        <v>1813</v>
      </c>
      <c r="C647" s="94" t="s">
        <v>1814</v>
      </c>
      <c r="D647" s="42" t="s">
        <v>556</v>
      </c>
      <c r="E647" s="1">
        <v>3390</v>
      </c>
      <c r="F647" s="7">
        <v>7986</v>
      </c>
      <c r="H647" s="7"/>
      <c r="J647" s="7"/>
      <c r="L647" s="7"/>
      <c r="N647" s="7"/>
      <c r="P647" s="7"/>
      <c r="R647" s="7"/>
      <c r="T647" s="7"/>
      <c r="V647" s="7"/>
      <c r="X647" s="7"/>
    </row>
    <row r="648" spans="1:24" ht="12.75">
      <c r="A648" s="9" t="s">
        <v>1790</v>
      </c>
      <c r="B648" s="6" t="s">
        <v>1815</v>
      </c>
      <c r="C648" s="94" t="s">
        <v>1816</v>
      </c>
      <c r="D648" s="42" t="s">
        <v>556</v>
      </c>
      <c r="E648" s="1">
        <v>3200</v>
      </c>
      <c r="F648" s="7">
        <v>7524</v>
      </c>
      <c r="H648" s="7"/>
      <c r="J648" s="7"/>
      <c r="L648" s="7"/>
      <c r="N648" s="7"/>
      <c r="P648" s="7"/>
      <c r="R648" s="7"/>
      <c r="T648" s="7"/>
      <c r="V648" s="7"/>
      <c r="X648" s="7"/>
    </row>
    <row r="649" spans="1:24" ht="12.75">
      <c r="A649" t="s">
        <v>1790</v>
      </c>
      <c r="B649" s="6" t="s">
        <v>1817</v>
      </c>
      <c r="C649" s="94" t="s">
        <v>1818</v>
      </c>
      <c r="D649" s="42" t="s">
        <v>556</v>
      </c>
      <c r="E649" s="1">
        <v>3440</v>
      </c>
      <c r="F649" s="7">
        <v>8330</v>
      </c>
      <c r="G649" s="1">
        <v>1944</v>
      </c>
      <c r="H649" s="7">
        <v>4932</v>
      </c>
      <c r="J649" s="7"/>
      <c r="L649" s="7"/>
      <c r="N649" s="7"/>
      <c r="P649" s="7"/>
      <c r="R649" s="7"/>
      <c r="T649" s="7"/>
      <c r="V649" s="7"/>
      <c r="X649" s="7"/>
    </row>
    <row r="650" spans="1:24" ht="12.75">
      <c r="A650" t="s">
        <v>1790</v>
      </c>
      <c r="B650" s="1" t="s">
        <v>1819</v>
      </c>
      <c r="C650" s="80" t="s">
        <v>1820</v>
      </c>
      <c r="D650" s="95" t="s">
        <v>559</v>
      </c>
      <c r="E650" s="1">
        <v>1429</v>
      </c>
      <c r="F650" s="7">
        <v>4710</v>
      </c>
      <c r="H650" s="7"/>
      <c r="J650" s="7"/>
      <c r="L650" s="7"/>
      <c r="N650" s="7"/>
      <c r="P650" s="7"/>
      <c r="R650" s="7"/>
      <c r="T650" s="7"/>
      <c r="V650" s="7"/>
      <c r="X650" s="7"/>
    </row>
    <row r="651" spans="1:24" ht="12.75">
      <c r="A651" t="s">
        <v>1790</v>
      </c>
      <c r="B651" s="1" t="s">
        <v>1819</v>
      </c>
      <c r="C651" s="80" t="s">
        <v>1820</v>
      </c>
      <c r="D651" s="95" t="s">
        <v>559</v>
      </c>
      <c r="E651" s="1">
        <v>1429</v>
      </c>
      <c r="F651" s="7">
        <v>4710</v>
      </c>
      <c r="H651" s="7"/>
      <c r="J651" s="7"/>
      <c r="L651" s="7"/>
      <c r="N651" s="7"/>
      <c r="P651" s="7"/>
      <c r="R651" s="7"/>
      <c r="T651" s="7"/>
      <c r="V651" s="7"/>
      <c r="X651" s="7"/>
    </row>
    <row r="652" spans="1:24" ht="12.75">
      <c r="A652" t="s">
        <v>1790</v>
      </c>
      <c r="B652" s="1" t="s">
        <v>1819</v>
      </c>
      <c r="C652" s="80" t="s">
        <v>1820</v>
      </c>
      <c r="D652" s="95" t="s">
        <v>559</v>
      </c>
      <c r="E652" s="1">
        <v>1429</v>
      </c>
      <c r="F652" s="7">
        <v>4710</v>
      </c>
      <c r="H652" s="7"/>
      <c r="J652" s="7"/>
      <c r="L652" s="7"/>
      <c r="N652" s="7"/>
      <c r="P652" s="7"/>
      <c r="R652" s="7"/>
      <c r="T652" s="7"/>
      <c r="V652" s="7"/>
      <c r="X652" s="7"/>
    </row>
    <row r="653" spans="1:24" ht="12.75">
      <c r="A653" t="s">
        <v>1790</v>
      </c>
      <c r="B653" s="1" t="s">
        <v>1819</v>
      </c>
      <c r="C653" s="80" t="s">
        <v>1820</v>
      </c>
      <c r="D653" s="95" t="s">
        <v>559</v>
      </c>
      <c r="E653" s="1">
        <v>1429</v>
      </c>
      <c r="F653" s="7">
        <v>4710</v>
      </c>
      <c r="H653" s="7"/>
      <c r="J653" s="7"/>
      <c r="L653" s="7"/>
      <c r="N653" s="7"/>
      <c r="P653" s="7"/>
      <c r="R653" s="7"/>
      <c r="T653" s="7"/>
      <c r="V653" s="7"/>
      <c r="X653" s="7"/>
    </row>
    <row r="654" spans="1:24" ht="12.75">
      <c r="A654" t="s">
        <v>1790</v>
      </c>
      <c r="B654" s="1" t="s">
        <v>1819</v>
      </c>
      <c r="C654" s="80" t="s">
        <v>1820</v>
      </c>
      <c r="D654" s="95" t="s">
        <v>559</v>
      </c>
      <c r="E654" s="1">
        <v>1429</v>
      </c>
      <c r="F654" s="7">
        <v>4710</v>
      </c>
      <c r="H654" s="7"/>
      <c r="J654" s="7"/>
      <c r="L654" s="7"/>
      <c r="N654" s="7"/>
      <c r="P654" s="7"/>
      <c r="R654" s="7"/>
      <c r="T654" s="7"/>
      <c r="V654" s="7"/>
      <c r="X654" s="7"/>
    </row>
    <row r="655" spans="1:24" ht="12.75">
      <c r="A655" t="s">
        <v>1790</v>
      </c>
      <c r="B655" s="1" t="s">
        <v>1819</v>
      </c>
      <c r="C655" s="80" t="s">
        <v>1820</v>
      </c>
      <c r="D655" s="95" t="s">
        <v>559</v>
      </c>
      <c r="E655" s="1">
        <v>1429</v>
      </c>
      <c r="F655" s="7">
        <v>4710</v>
      </c>
      <c r="H655" s="7"/>
      <c r="J655" s="7"/>
      <c r="L655" s="7"/>
      <c r="N655" s="7"/>
      <c r="P655" s="7"/>
      <c r="R655" s="7"/>
      <c r="T655" s="7"/>
      <c r="V655" s="7"/>
      <c r="X655" s="7"/>
    </row>
    <row r="656" spans="1:24" ht="12.75">
      <c r="A656" t="s">
        <v>1790</v>
      </c>
      <c r="B656" s="1" t="s">
        <v>1819</v>
      </c>
      <c r="C656" s="80" t="s">
        <v>1820</v>
      </c>
      <c r="D656" s="95" t="s">
        <v>559</v>
      </c>
      <c r="E656" s="1">
        <v>1429</v>
      </c>
      <c r="F656" s="7">
        <v>4710</v>
      </c>
      <c r="H656" s="7"/>
      <c r="J656" s="7"/>
      <c r="L656" s="7"/>
      <c r="N656" s="7"/>
      <c r="P656" s="7"/>
      <c r="R656" s="7"/>
      <c r="T656" s="7"/>
      <c r="V656" s="7"/>
      <c r="X656" s="7"/>
    </row>
    <row r="657" spans="1:24" ht="12.75">
      <c r="A657" t="s">
        <v>1790</v>
      </c>
      <c r="B657" s="1" t="s">
        <v>1819</v>
      </c>
      <c r="C657" s="80" t="s">
        <v>1820</v>
      </c>
      <c r="D657" s="95" t="s">
        <v>559</v>
      </c>
      <c r="E657" s="1">
        <v>1429</v>
      </c>
      <c r="F657" s="7">
        <v>4710</v>
      </c>
      <c r="H657" s="7"/>
      <c r="J657" s="7"/>
      <c r="L657" s="7"/>
      <c r="N657" s="7"/>
      <c r="P657" s="7"/>
      <c r="R657" s="7"/>
      <c r="T657" s="7"/>
      <c r="V657" s="7"/>
      <c r="X657" s="7"/>
    </row>
    <row r="658" spans="1:24" ht="12.75">
      <c r="A658" t="s">
        <v>1790</v>
      </c>
      <c r="B658" s="1" t="s">
        <v>1819</v>
      </c>
      <c r="C658" s="80" t="s">
        <v>1820</v>
      </c>
      <c r="D658" s="95" t="s">
        <v>559</v>
      </c>
      <c r="E658" s="1">
        <v>1429</v>
      </c>
      <c r="F658" s="7">
        <v>4710</v>
      </c>
      <c r="H658" s="7"/>
      <c r="J658" s="7"/>
      <c r="L658" s="7"/>
      <c r="N658" s="7"/>
      <c r="P658" s="7"/>
      <c r="R658" s="7"/>
      <c r="T658" s="7"/>
      <c r="V658" s="7"/>
      <c r="X658" s="7"/>
    </row>
    <row r="659" spans="1:24" ht="12.75">
      <c r="A659" t="s">
        <v>1790</v>
      </c>
      <c r="B659" s="1" t="s">
        <v>1819</v>
      </c>
      <c r="C659" s="80" t="s">
        <v>1820</v>
      </c>
      <c r="D659" s="95" t="s">
        <v>559</v>
      </c>
      <c r="E659" s="1">
        <v>1429</v>
      </c>
      <c r="F659" s="7">
        <v>4710</v>
      </c>
      <c r="H659" s="7"/>
      <c r="J659" s="7"/>
      <c r="L659" s="7"/>
      <c r="N659" s="7"/>
      <c r="P659" s="7"/>
      <c r="R659" s="7"/>
      <c r="T659" s="7"/>
      <c r="V659" s="7"/>
      <c r="X659" s="7"/>
    </row>
    <row r="660" spans="1:24" ht="12.75">
      <c r="A660" t="s">
        <v>1790</v>
      </c>
      <c r="B660" s="1" t="s">
        <v>1819</v>
      </c>
      <c r="C660" s="80" t="s">
        <v>1820</v>
      </c>
      <c r="D660" s="95" t="s">
        <v>559</v>
      </c>
      <c r="E660" s="1">
        <v>1429</v>
      </c>
      <c r="F660" s="7">
        <v>4710</v>
      </c>
      <c r="H660" s="7"/>
      <c r="J660" s="7"/>
      <c r="L660" s="7"/>
      <c r="N660" s="7"/>
      <c r="P660" s="7"/>
      <c r="R660" s="7"/>
      <c r="T660" s="7"/>
      <c r="V660" s="7"/>
      <c r="X660" s="7"/>
    </row>
    <row r="661" spans="1:24" ht="12.75">
      <c r="A661" t="s">
        <v>1790</v>
      </c>
      <c r="B661" s="1" t="s">
        <v>1819</v>
      </c>
      <c r="C661" s="80" t="s">
        <v>1820</v>
      </c>
      <c r="D661" s="95" t="s">
        <v>559</v>
      </c>
      <c r="E661" s="1">
        <v>1429</v>
      </c>
      <c r="F661" s="7">
        <v>4710</v>
      </c>
      <c r="H661" s="7"/>
      <c r="J661" s="7"/>
      <c r="L661" s="7"/>
      <c r="N661" s="7"/>
      <c r="P661" s="7"/>
      <c r="R661" s="7"/>
      <c r="T661" s="7"/>
      <c r="V661" s="7"/>
      <c r="X661" s="7"/>
    </row>
    <row r="662" spans="1:24" ht="12.75">
      <c r="A662" t="s">
        <v>1790</v>
      </c>
      <c r="B662" s="1" t="s">
        <v>1819</v>
      </c>
      <c r="C662" s="80" t="s">
        <v>1820</v>
      </c>
      <c r="D662" s="95" t="s">
        <v>559</v>
      </c>
      <c r="E662" s="1">
        <v>1429</v>
      </c>
      <c r="F662" s="7">
        <v>4710</v>
      </c>
      <c r="H662" s="7"/>
      <c r="J662" s="7"/>
      <c r="L662" s="7"/>
      <c r="N662" s="7"/>
      <c r="P662" s="7"/>
      <c r="R662" s="7"/>
      <c r="T662" s="7"/>
      <c r="V662" s="7"/>
      <c r="X662" s="7"/>
    </row>
    <row r="663" spans="1:24" ht="12.75">
      <c r="A663" t="s">
        <v>1790</v>
      </c>
      <c r="B663" s="1" t="s">
        <v>1819</v>
      </c>
      <c r="C663" s="80" t="s">
        <v>1820</v>
      </c>
      <c r="D663" s="95" t="s">
        <v>559</v>
      </c>
      <c r="E663" s="1">
        <v>1429</v>
      </c>
      <c r="F663" s="7">
        <v>4710</v>
      </c>
      <c r="H663" s="7"/>
      <c r="J663" s="7"/>
      <c r="L663" s="7"/>
      <c r="N663" s="7"/>
      <c r="P663" s="7"/>
      <c r="R663" s="7"/>
      <c r="T663" s="7"/>
      <c r="V663" s="7"/>
      <c r="X663" s="7"/>
    </row>
    <row r="664" spans="1:24" ht="12.75">
      <c r="A664" t="s">
        <v>1790</v>
      </c>
      <c r="B664" s="1" t="s">
        <v>1819</v>
      </c>
      <c r="C664" s="80" t="s">
        <v>1820</v>
      </c>
      <c r="D664" s="95" t="s">
        <v>559</v>
      </c>
      <c r="E664" s="1">
        <v>1429</v>
      </c>
      <c r="F664" s="7">
        <v>4710</v>
      </c>
      <c r="H664" s="7"/>
      <c r="J664" s="7"/>
      <c r="L664" s="7"/>
      <c r="N664" s="7"/>
      <c r="P664" s="7"/>
      <c r="R664" s="7"/>
      <c r="T664" s="7"/>
      <c r="V664" s="7"/>
      <c r="X664" s="7"/>
    </row>
    <row r="665" spans="1:24" ht="12.75">
      <c r="A665" t="s">
        <v>1790</v>
      </c>
      <c r="B665" s="1" t="s">
        <v>1819</v>
      </c>
      <c r="C665" s="80" t="s">
        <v>1820</v>
      </c>
      <c r="D665" s="95" t="s">
        <v>559</v>
      </c>
      <c r="E665" s="1">
        <v>1429</v>
      </c>
      <c r="F665" s="7">
        <v>4710</v>
      </c>
      <c r="H665" s="7"/>
      <c r="J665" s="7"/>
      <c r="L665" s="7"/>
      <c r="N665" s="7"/>
      <c r="P665" s="7"/>
      <c r="R665" s="7"/>
      <c r="T665" s="7"/>
      <c r="V665" s="7"/>
      <c r="X665" s="7"/>
    </row>
    <row r="666" spans="1:24" ht="12.75">
      <c r="A666" t="s">
        <v>1790</v>
      </c>
      <c r="B666" s="1" t="s">
        <v>1819</v>
      </c>
      <c r="C666" s="80" t="s">
        <v>1820</v>
      </c>
      <c r="D666" s="95" t="s">
        <v>559</v>
      </c>
      <c r="E666" s="1">
        <v>1429</v>
      </c>
      <c r="F666" s="7">
        <v>4710</v>
      </c>
      <c r="H666" s="7"/>
      <c r="J666" s="7"/>
      <c r="L666" s="7"/>
      <c r="N666" s="7"/>
      <c r="P666" s="7"/>
      <c r="R666" s="7"/>
      <c r="T666" s="7"/>
      <c r="V666" s="7"/>
      <c r="X666" s="7"/>
    </row>
    <row r="667" spans="1:24" ht="12.75">
      <c r="A667" t="s">
        <v>1790</v>
      </c>
      <c r="B667" s="1" t="s">
        <v>1819</v>
      </c>
      <c r="C667" s="80" t="s">
        <v>1820</v>
      </c>
      <c r="D667" s="95" t="s">
        <v>559</v>
      </c>
      <c r="E667" s="1">
        <v>1429</v>
      </c>
      <c r="F667" s="7">
        <v>4710</v>
      </c>
      <c r="H667" s="7"/>
      <c r="J667" s="7"/>
      <c r="L667" s="7"/>
      <c r="N667" s="7"/>
      <c r="P667" s="7"/>
      <c r="R667" s="7"/>
      <c r="T667" s="7"/>
      <c r="V667" s="7"/>
      <c r="X667" s="7"/>
    </row>
    <row r="668" spans="1:24" ht="12.75">
      <c r="A668" t="s">
        <v>1790</v>
      </c>
      <c r="B668" s="1" t="s">
        <v>1819</v>
      </c>
      <c r="C668" s="80" t="s">
        <v>1820</v>
      </c>
      <c r="D668" s="95" t="s">
        <v>559</v>
      </c>
      <c r="E668" s="1">
        <v>1429</v>
      </c>
      <c r="F668" s="7">
        <v>4710</v>
      </c>
      <c r="H668" s="7"/>
      <c r="J668" s="7"/>
      <c r="L668" s="7"/>
      <c r="N668" s="7"/>
      <c r="P668" s="7"/>
      <c r="R668" s="7"/>
      <c r="T668" s="7"/>
      <c r="V668" s="7"/>
      <c r="X668" s="7"/>
    </row>
    <row r="669" spans="1:24" ht="12.75">
      <c r="A669" t="s">
        <v>1790</v>
      </c>
      <c r="B669" s="1" t="s">
        <v>1819</v>
      </c>
      <c r="C669" s="80" t="s">
        <v>1820</v>
      </c>
      <c r="D669" s="95" t="s">
        <v>559</v>
      </c>
      <c r="E669" s="1">
        <v>1429</v>
      </c>
      <c r="F669" s="7">
        <v>4710</v>
      </c>
      <c r="H669" s="7"/>
      <c r="J669" s="7"/>
      <c r="L669" s="7"/>
      <c r="N669" s="7"/>
      <c r="P669" s="7"/>
      <c r="R669" s="7"/>
      <c r="T669" s="7"/>
      <c r="V669" s="7"/>
      <c r="X669" s="7"/>
    </row>
    <row r="670" spans="1:24" ht="12.75">
      <c r="A670" t="s">
        <v>1790</v>
      </c>
      <c r="B670" s="1" t="s">
        <v>1819</v>
      </c>
      <c r="C670" s="80" t="s">
        <v>1820</v>
      </c>
      <c r="D670" s="95" t="s">
        <v>559</v>
      </c>
      <c r="E670" s="1">
        <v>1429</v>
      </c>
      <c r="F670" s="7">
        <v>4710</v>
      </c>
      <c r="H670" s="7"/>
      <c r="J670" s="7"/>
      <c r="L670" s="7"/>
      <c r="N670" s="7"/>
      <c r="P670" s="7"/>
      <c r="R670" s="7"/>
      <c r="T670" s="7"/>
      <c r="V670" s="7"/>
      <c r="X670" s="7"/>
    </row>
    <row r="671" spans="1:24" ht="9" customHeight="1">
      <c r="A671" t="s">
        <v>1790</v>
      </c>
      <c r="B671" s="1" t="s">
        <v>1819</v>
      </c>
      <c r="C671" s="80" t="s">
        <v>1820</v>
      </c>
      <c r="D671" s="95" t="s">
        <v>559</v>
      </c>
      <c r="E671" s="1">
        <v>1429</v>
      </c>
      <c r="F671" s="7">
        <v>4710</v>
      </c>
      <c r="H671" s="7"/>
      <c r="J671" s="7"/>
      <c r="L671" s="7"/>
      <c r="N671" s="7"/>
      <c r="P671" s="7"/>
      <c r="R671" s="7"/>
      <c r="T671" s="7"/>
      <c r="V671" s="7"/>
      <c r="X671" s="7"/>
    </row>
    <row r="672" spans="1:24" ht="12.75">
      <c r="A672" t="s">
        <v>1790</v>
      </c>
      <c r="B672" s="1" t="s">
        <v>1819</v>
      </c>
      <c r="C672" s="80" t="s">
        <v>1820</v>
      </c>
      <c r="D672" s="95" t="s">
        <v>559</v>
      </c>
      <c r="E672" s="1">
        <v>1429</v>
      </c>
      <c r="F672" s="7">
        <v>4710</v>
      </c>
      <c r="H672" s="7"/>
      <c r="J672" s="7"/>
      <c r="L672" s="7"/>
      <c r="N672" s="7"/>
      <c r="P672" s="7"/>
      <c r="R672" s="7"/>
      <c r="T672" s="7"/>
      <c r="V672" s="7"/>
      <c r="X672" s="7"/>
    </row>
    <row r="673" spans="1:24" ht="12.75">
      <c r="A673" t="s">
        <v>1790</v>
      </c>
      <c r="B673" s="6" t="s">
        <v>1821</v>
      </c>
      <c r="C673" s="94" t="s">
        <v>1822</v>
      </c>
      <c r="D673" s="42" t="s">
        <v>559</v>
      </c>
      <c r="E673" s="1">
        <v>1990</v>
      </c>
      <c r="F673" s="7">
        <v>5840</v>
      </c>
      <c r="H673" s="7"/>
      <c r="J673" s="7"/>
      <c r="L673" s="7"/>
      <c r="N673" s="7"/>
      <c r="P673" s="7"/>
      <c r="R673" s="7"/>
      <c r="T673" s="7"/>
      <c r="V673" s="7"/>
      <c r="X673" s="7"/>
    </row>
    <row r="674" spans="1:24" ht="12.75">
      <c r="A674" t="s">
        <v>1790</v>
      </c>
      <c r="B674" s="6" t="s">
        <v>1823</v>
      </c>
      <c r="C674" s="94" t="s">
        <v>1824</v>
      </c>
      <c r="D674" s="42" t="s">
        <v>695</v>
      </c>
      <c r="E674" s="1">
        <v>9130</v>
      </c>
      <c r="F674" s="7">
        <v>15350</v>
      </c>
      <c r="H674" s="7"/>
      <c r="J674" s="7"/>
      <c r="L674" s="7"/>
      <c r="N674" s="7"/>
      <c r="P674" s="7"/>
      <c r="R674" s="7"/>
      <c r="T674" s="7"/>
      <c r="V674" s="7"/>
      <c r="X674" s="7"/>
    </row>
    <row r="675" spans="1:24" ht="12.75">
      <c r="A675" t="s">
        <v>1825</v>
      </c>
      <c r="B675" s="6" t="s">
        <v>1826</v>
      </c>
      <c r="C675" s="94" t="s">
        <v>1827</v>
      </c>
      <c r="D675" s="42" t="s">
        <v>521</v>
      </c>
      <c r="E675" s="1">
        <v>2192</v>
      </c>
      <c r="F675" s="7">
        <v>6784</v>
      </c>
      <c r="G675" s="1">
        <v>2336</v>
      </c>
      <c r="H675" s="7">
        <v>7014</v>
      </c>
      <c r="I675" s="1">
        <v>4122</v>
      </c>
      <c r="J675" s="7">
        <v>10634</v>
      </c>
      <c r="K675" s="1">
        <v>7980</v>
      </c>
      <c r="L675" s="7">
        <v>19714</v>
      </c>
      <c r="M675" s="1">
        <v>4654</v>
      </c>
      <c r="N675" s="7">
        <v>12334</v>
      </c>
      <c r="O675" s="6">
        <v>3232</v>
      </c>
      <c r="P675" s="7">
        <v>9468</v>
      </c>
      <c r="R675" s="7"/>
      <c r="T675" s="7"/>
      <c r="V675" s="7"/>
      <c r="X675" s="11"/>
    </row>
    <row r="676" spans="1:24" ht="12.75">
      <c r="A676" t="s">
        <v>1825</v>
      </c>
      <c r="B676" s="6" t="s">
        <v>1828</v>
      </c>
      <c r="C676" s="94" t="s">
        <v>1829</v>
      </c>
      <c r="D676" s="42" t="s">
        <v>529</v>
      </c>
      <c r="E676" s="1">
        <v>2050</v>
      </c>
      <c r="F676" s="7">
        <v>5696</v>
      </c>
      <c r="G676" s="1">
        <v>2226</v>
      </c>
      <c r="H676" s="7">
        <v>6200</v>
      </c>
      <c r="J676" s="7"/>
      <c r="K676" s="1">
        <v>8134</v>
      </c>
      <c r="L676" s="7">
        <v>18560</v>
      </c>
      <c r="N676" s="7"/>
      <c r="P676" s="7"/>
      <c r="R676" s="7"/>
      <c r="T676" s="7"/>
      <c r="V676" s="7"/>
      <c r="X676" s="11"/>
    </row>
    <row r="677" spans="1:24" ht="12.75">
      <c r="A677" t="s">
        <v>1825</v>
      </c>
      <c r="B677" s="6" t="s">
        <v>1830</v>
      </c>
      <c r="C677" s="94" t="s">
        <v>1831</v>
      </c>
      <c r="D677" s="42" t="s">
        <v>556</v>
      </c>
      <c r="E677" s="1">
        <v>1916</v>
      </c>
      <c r="F677" s="7">
        <v>4576</v>
      </c>
      <c r="H677" s="7"/>
      <c r="J677" s="7"/>
      <c r="L677" s="7"/>
      <c r="N677" s="7"/>
      <c r="P677" s="7"/>
      <c r="R677" s="7"/>
      <c r="T677" s="7"/>
      <c r="V677" s="7"/>
      <c r="X677" s="11"/>
    </row>
    <row r="678" spans="1:24" ht="12.75">
      <c r="A678" t="s">
        <v>1825</v>
      </c>
      <c r="B678" s="6" t="s">
        <v>1832</v>
      </c>
      <c r="C678" s="94" t="s">
        <v>1833</v>
      </c>
      <c r="D678" s="42" t="s">
        <v>556</v>
      </c>
      <c r="E678" s="1">
        <v>2150</v>
      </c>
      <c r="F678" s="7">
        <v>4650</v>
      </c>
      <c r="H678" s="7"/>
      <c r="J678" s="7"/>
      <c r="L678" s="7"/>
      <c r="N678" s="7"/>
      <c r="P678" s="7"/>
      <c r="R678" s="7"/>
      <c r="T678" s="7"/>
      <c r="V678" s="7"/>
      <c r="X678" s="7"/>
    </row>
    <row r="679" spans="1:24" ht="12.75">
      <c r="A679" t="s">
        <v>1825</v>
      </c>
      <c r="B679" s="6" t="s">
        <v>1834</v>
      </c>
      <c r="C679" s="94" t="s">
        <v>1835</v>
      </c>
      <c r="D679" s="42" t="s">
        <v>556</v>
      </c>
      <c r="E679" s="1">
        <v>1858</v>
      </c>
      <c r="F679" s="7">
        <v>4328</v>
      </c>
      <c r="H679" s="7"/>
      <c r="J679" s="7"/>
      <c r="L679" s="7"/>
      <c r="N679" s="7"/>
      <c r="P679" s="7"/>
      <c r="R679" s="7"/>
      <c r="T679" s="7"/>
      <c r="V679" s="7"/>
      <c r="X679" s="7"/>
    </row>
    <row r="680" spans="1:24" ht="12.75">
      <c r="A680" t="s">
        <v>1825</v>
      </c>
      <c r="B680" s="6" t="s">
        <v>1836</v>
      </c>
      <c r="C680" s="94" t="s">
        <v>1837</v>
      </c>
      <c r="D680" s="42" t="s">
        <v>556</v>
      </c>
      <c r="E680" s="1">
        <v>1800</v>
      </c>
      <c r="F680" s="7">
        <v>4200</v>
      </c>
      <c r="H680" s="7"/>
      <c r="J680" s="7"/>
      <c r="L680" s="7"/>
      <c r="N680" s="7"/>
      <c r="P680" s="7"/>
      <c r="R680" s="7"/>
      <c r="T680" s="7"/>
      <c r="V680" s="7"/>
      <c r="X680" s="7"/>
    </row>
    <row r="681" spans="1:24" ht="12.75">
      <c r="A681" t="s">
        <v>1825</v>
      </c>
      <c r="B681" s="6" t="s">
        <v>1838</v>
      </c>
      <c r="C681" s="94" t="s">
        <v>1839</v>
      </c>
      <c r="D681" s="42" t="s">
        <v>556</v>
      </c>
      <c r="E681" s="1">
        <v>2064</v>
      </c>
      <c r="F681" s="7">
        <v>4694</v>
      </c>
      <c r="H681" s="7"/>
      <c r="J681" s="7"/>
      <c r="L681" s="7"/>
      <c r="N681" s="7"/>
      <c r="P681" s="7"/>
      <c r="R681" s="7"/>
      <c r="T681" s="7"/>
      <c r="V681" s="7"/>
      <c r="X681" s="7"/>
    </row>
    <row r="682" spans="1:24" ht="12.75">
      <c r="A682" t="s">
        <v>1825</v>
      </c>
      <c r="B682" s="6" t="s">
        <v>1840</v>
      </c>
      <c r="C682" s="94" t="s">
        <v>1841</v>
      </c>
      <c r="D682" s="42" t="s">
        <v>556</v>
      </c>
      <c r="E682" s="1">
        <v>1960</v>
      </c>
      <c r="F682" s="7">
        <v>5300</v>
      </c>
      <c r="H682" s="7"/>
      <c r="J682" s="7"/>
      <c r="L682" s="7"/>
      <c r="N682" s="7"/>
      <c r="P682" s="7"/>
      <c r="R682" s="7"/>
      <c r="T682" s="7"/>
      <c r="V682" s="7"/>
      <c r="X682" s="7"/>
    </row>
    <row r="683" spans="1:24" ht="12.75">
      <c r="A683" t="s">
        <v>1825</v>
      </c>
      <c r="B683" s="6" t="s">
        <v>1842</v>
      </c>
      <c r="C683" s="94" t="s">
        <v>1843</v>
      </c>
      <c r="D683" s="42" t="s">
        <v>556</v>
      </c>
      <c r="E683" s="1">
        <v>2228</v>
      </c>
      <c r="F683" s="7">
        <v>5600</v>
      </c>
      <c r="G683" s="1">
        <v>2466</v>
      </c>
      <c r="H683" s="7">
        <v>6282</v>
      </c>
      <c r="J683" s="7"/>
      <c r="L683" s="7"/>
      <c r="N683" s="7"/>
      <c r="P683" s="7"/>
      <c r="R683" s="7"/>
      <c r="T683" s="7"/>
      <c r="V683" s="7"/>
      <c r="X683" s="7"/>
    </row>
    <row r="684" spans="1:24" ht="12.75">
      <c r="A684" t="s">
        <v>1825</v>
      </c>
      <c r="B684" s="6" t="s">
        <v>1844</v>
      </c>
      <c r="C684" s="94" t="s">
        <v>1845</v>
      </c>
      <c r="D684" s="42" t="s">
        <v>556</v>
      </c>
      <c r="E684" s="1">
        <v>2050</v>
      </c>
      <c r="F684" s="7">
        <v>4866</v>
      </c>
      <c r="H684" s="7"/>
      <c r="J684" s="7"/>
      <c r="L684" s="7"/>
      <c r="N684" s="7"/>
      <c r="P684" s="7"/>
      <c r="R684" s="7"/>
      <c r="T684" s="7"/>
      <c r="V684" s="7"/>
      <c r="X684" s="7"/>
    </row>
    <row r="685" spans="1:24" ht="12.75">
      <c r="A685" t="s">
        <v>1825</v>
      </c>
      <c r="B685" s="6" t="s">
        <v>1846</v>
      </c>
      <c r="C685" s="94" t="s">
        <v>1847</v>
      </c>
      <c r="D685" s="42" t="s">
        <v>559</v>
      </c>
      <c r="E685" s="1">
        <v>1812</v>
      </c>
      <c r="F685" s="7">
        <v>5644</v>
      </c>
      <c r="H685" s="7"/>
      <c r="J685" s="7"/>
      <c r="L685" s="7"/>
      <c r="N685" s="7"/>
      <c r="P685" s="7"/>
      <c r="R685" s="7"/>
      <c r="T685" s="7"/>
      <c r="V685" s="7"/>
      <c r="X685" s="7"/>
    </row>
    <row r="686" spans="1:24" ht="12.75">
      <c r="A686" t="s">
        <v>1825</v>
      </c>
      <c r="B686" s="6" t="s">
        <v>1848</v>
      </c>
      <c r="C686" s="94" t="s">
        <v>1849</v>
      </c>
      <c r="D686" s="42" t="s">
        <v>559</v>
      </c>
      <c r="E686" s="1">
        <v>1030</v>
      </c>
      <c r="F686" s="7">
        <v>3040</v>
      </c>
      <c r="H686" s="7"/>
      <c r="J686" s="7"/>
      <c r="L686" s="7"/>
      <c r="N686" s="7"/>
      <c r="P686" s="7"/>
      <c r="R686" s="7"/>
      <c r="T686" s="7"/>
      <c r="V686" s="7"/>
      <c r="X686" s="7"/>
    </row>
    <row r="687" spans="1:24" ht="12.75">
      <c r="A687" t="s">
        <v>1825</v>
      </c>
      <c r="B687" s="6" t="s">
        <v>1850</v>
      </c>
      <c r="C687" s="94" t="s">
        <v>1851</v>
      </c>
      <c r="D687" s="42" t="s">
        <v>559</v>
      </c>
      <c r="E687" s="1">
        <v>1438</v>
      </c>
      <c r="F687" s="7">
        <v>3886</v>
      </c>
      <c r="H687" s="7"/>
      <c r="J687" s="7"/>
      <c r="L687" s="7"/>
      <c r="N687" s="7"/>
      <c r="P687" s="7"/>
      <c r="R687" s="7"/>
      <c r="T687" s="7"/>
      <c r="V687" s="7"/>
      <c r="X687" s="7"/>
    </row>
    <row r="688" spans="1:24" ht="12.75">
      <c r="A688" t="s">
        <v>1825</v>
      </c>
      <c r="B688" s="6" t="s">
        <v>1852</v>
      </c>
      <c r="C688" s="94" t="s">
        <v>1853</v>
      </c>
      <c r="D688" s="42" t="s">
        <v>559</v>
      </c>
      <c r="E688" s="1">
        <v>1164</v>
      </c>
      <c r="F688" s="7">
        <v>3636</v>
      </c>
      <c r="H688" s="7"/>
      <c r="J688" s="7"/>
      <c r="L688" s="7"/>
      <c r="N688" s="7"/>
      <c r="P688" s="7"/>
      <c r="R688" s="7"/>
      <c r="T688" s="7"/>
      <c r="V688" s="7"/>
      <c r="X688" s="7"/>
    </row>
    <row r="689" spans="1:24" ht="12.75">
      <c r="A689" t="s">
        <v>1825</v>
      </c>
      <c r="B689" s="6" t="s">
        <v>1854</v>
      </c>
      <c r="C689" s="94" t="s">
        <v>1855</v>
      </c>
      <c r="D689" s="42" t="s">
        <v>695</v>
      </c>
      <c r="E689" s="1"/>
      <c r="F689" s="7"/>
      <c r="G689" s="1">
        <v>1524</v>
      </c>
      <c r="H689" s="7">
        <v>5364</v>
      </c>
      <c r="J689" s="7"/>
      <c r="L689" s="7"/>
      <c r="N689" s="7"/>
      <c r="P689" s="7"/>
      <c r="R689" s="7"/>
      <c r="T689" s="7"/>
      <c r="V689" s="7"/>
      <c r="X689" s="7"/>
    </row>
    <row r="690" spans="1:24" ht="12.75">
      <c r="A690" t="s">
        <v>1825</v>
      </c>
      <c r="B690" s="6" t="s">
        <v>1856</v>
      </c>
      <c r="C690" s="94" t="s">
        <v>1857</v>
      </c>
      <c r="D690" s="42" t="s">
        <v>695</v>
      </c>
      <c r="E690" s="1"/>
      <c r="F690" s="7"/>
      <c r="H690" s="7"/>
      <c r="J690" s="7"/>
      <c r="L690" s="7"/>
      <c r="N690" s="7"/>
      <c r="P690" s="7"/>
      <c r="R690" s="7"/>
      <c r="T690" s="7"/>
      <c r="U690" s="6">
        <v>9300</v>
      </c>
      <c r="V690" s="7">
        <v>25004</v>
      </c>
      <c r="X690" s="7"/>
    </row>
    <row r="691" spans="3:4" ht="12.75">
      <c r="C691" s="97" t="s">
        <v>688</v>
      </c>
      <c r="D691" s="97" t="s">
        <v>688</v>
      </c>
    </row>
    <row r="692" spans="3:4" ht="12.75">
      <c r="C692" s="97" t="s">
        <v>688</v>
      </c>
      <c r="D692" s="97" t="s">
        <v>688</v>
      </c>
    </row>
  </sheetData>
  <printOptions/>
  <pageMargins left="0.25" right="0.25" top="0.5" bottom="0.5" header="0.5" footer="0.5"/>
  <pageSetup horizontalDpi="600" verticalDpi="600" orientation="landscape" r:id="rId1"/>
  <headerFooter alignWithMargins="0">
    <oddHeader>&amp;C&amp;RSREB-State Data Exchange</oddHeader>
    <oddFooter>&amp;C--74--&amp;RSeptember 1997</oddFooter>
  </headerFooter>
</worksheet>
</file>

<file path=xl/worksheets/sheet2.xml><?xml version="1.0" encoding="utf-8"?>
<worksheet xmlns="http://schemas.openxmlformats.org/spreadsheetml/2006/main" xmlns:r="http://schemas.openxmlformats.org/officeDocument/2006/relationships">
  <sheetPr transitionEvaluation="1"/>
  <dimension ref="A1:O10"/>
  <sheetViews>
    <sheetView showGridLines="0" defaultGridColor="0" zoomScale="87" zoomScaleNormal="87" colorId="22" workbookViewId="0" topLeftCell="A1">
      <selection activeCell="A1" sqref="A1"/>
    </sheetView>
  </sheetViews>
  <sheetFormatPr defaultColWidth="9.7109375" defaultRowHeight="12.75"/>
  <sheetData>
    <row r="1" spans="2:15" ht="12.75">
      <c r="B1" s="6"/>
      <c r="C1" s="6"/>
      <c r="D1" s="6"/>
      <c r="E1" s="6"/>
      <c r="F1" s="6"/>
      <c r="G1" s="6"/>
      <c r="H1" s="6"/>
      <c r="I1" s="6"/>
      <c r="J1" s="6"/>
      <c r="K1" s="6"/>
      <c r="L1" s="6"/>
      <c r="M1" s="6"/>
      <c r="N1" s="6"/>
      <c r="O1" s="6"/>
    </row>
    <row r="2" spans="2:15" ht="12.75">
      <c r="B2" s="6" t="s">
        <v>1858</v>
      </c>
      <c r="C2" s="6"/>
      <c r="D2" s="6"/>
      <c r="E2" s="6"/>
      <c r="F2" s="6"/>
      <c r="G2" s="6"/>
      <c r="H2" s="6"/>
      <c r="I2" s="6"/>
      <c r="J2" s="6"/>
      <c r="K2" s="6"/>
      <c r="L2" s="6"/>
      <c r="M2" s="6"/>
      <c r="N2" s="6"/>
      <c r="O2" s="6"/>
    </row>
    <row r="4" spans="2:15" ht="12.75">
      <c r="B4" s="98" t="s">
        <v>1859</v>
      </c>
      <c r="C4" s="98" t="s">
        <v>1859</v>
      </c>
      <c r="D4" s="98" t="s">
        <v>1859</v>
      </c>
      <c r="E4" s="98" t="s">
        <v>1859</v>
      </c>
      <c r="F4" s="98" t="s">
        <v>1859</v>
      </c>
      <c r="G4" s="98" t="s">
        <v>1859</v>
      </c>
      <c r="H4" s="98" t="s">
        <v>1859</v>
      </c>
      <c r="I4" s="98" t="s">
        <v>1859</v>
      </c>
      <c r="J4" s="98" t="s">
        <v>1859</v>
      </c>
      <c r="K4" s="98" t="s">
        <v>1859</v>
      </c>
      <c r="L4" s="98" t="s">
        <v>1859</v>
      </c>
      <c r="N4" s="6"/>
      <c r="O4" s="6"/>
    </row>
    <row r="5" spans="2:15" ht="12.75">
      <c r="B5" t="s">
        <v>1860</v>
      </c>
      <c r="C5" t="s">
        <v>1861</v>
      </c>
      <c r="D5" t="s">
        <v>1862</v>
      </c>
      <c r="E5" t="s">
        <v>1863</v>
      </c>
      <c r="F5" t="s">
        <v>1864</v>
      </c>
      <c r="G5" t="s">
        <v>529</v>
      </c>
      <c r="H5" t="s">
        <v>1865</v>
      </c>
      <c r="I5" t="s">
        <v>1866</v>
      </c>
      <c r="J5" t="s">
        <v>1867</v>
      </c>
      <c r="K5" t="s">
        <v>1868</v>
      </c>
      <c r="M5" s="6"/>
      <c r="N5" s="6"/>
      <c r="O5" s="6"/>
    </row>
    <row r="8" ht="12.75">
      <c r="A8" t="s">
        <v>1869</v>
      </c>
    </row>
    <row r="10" ht="12.75">
      <c r="A10" t="s">
        <v>1870</v>
      </c>
    </row>
  </sheetData>
  <printOptions/>
  <pageMargins left="0.25" right="0.25" top="0.5" bottom="0.5" header="0.5" footer="0.5"/>
  <pageSetup horizontalDpi="600" verticalDpi="600" orientation="landscape" r:id="rId1"/>
  <headerFooter alignWithMargins="0">
    <oddHeader>&amp;C&amp;RSREB-State Data Exchange</oddHeader>
    <oddFooter>&amp;C--74--&amp;RSeptember 1997</oddFooter>
  </headerFooter>
</worksheet>
</file>

<file path=xl/worksheets/sheet3.xml><?xml version="1.0" encoding="utf-8"?>
<worksheet xmlns="http://schemas.openxmlformats.org/spreadsheetml/2006/main" xmlns:r="http://schemas.openxmlformats.org/officeDocument/2006/relationships">
  <sheetPr transitionEvaluation="1"/>
  <dimension ref="A1:K301"/>
  <sheetViews>
    <sheetView showGridLines="0" defaultGridColor="0" zoomScale="87" zoomScaleNormal="87" colorId="22" workbookViewId="0" topLeftCell="A1">
      <selection activeCell="A1" sqref="A1"/>
    </sheetView>
  </sheetViews>
  <sheetFormatPr defaultColWidth="9.7109375" defaultRowHeight="12.75"/>
  <cols>
    <col min="1" max="1" width="12.7109375" style="0" customWidth="1"/>
    <col min="2" max="2" width="16.7109375" style="0" customWidth="1"/>
    <col min="3" max="3" width="17.7109375" style="0" customWidth="1"/>
    <col min="4" max="4" width="18.7109375" style="0" customWidth="1"/>
    <col min="5" max="5" width="17.7109375" style="0" customWidth="1"/>
  </cols>
  <sheetData>
    <row r="1" spans="1:5" ht="15">
      <c r="A1" s="16" t="s">
        <v>1871</v>
      </c>
      <c r="B1" s="17"/>
      <c r="C1" s="17"/>
      <c r="D1" s="17"/>
      <c r="E1" s="17"/>
    </row>
    <row r="3" spans="1:11" ht="12.75">
      <c r="A3" s="18"/>
      <c r="B3" s="19"/>
      <c r="C3" s="19"/>
      <c r="D3" s="20" t="s">
        <v>1872</v>
      </c>
      <c r="E3" s="21"/>
      <c r="F3" s="15"/>
      <c r="G3" s="15"/>
      <c r="H3" s="15"/>
      <c r="I3" s="15"/>
      <c r="J3" s="15"/>
      <c r="K3" s="15"/>
    </row>
    <row r="4" spans="1:11" ht="12.75">
      <c r="A4" s="22"/>
      <c r="B4" s="23"/>
      <c r="C4" s="23"/>
      <c r="D4" s="24" t="s">
        <v>1873</v>
      </c>
      <c r="E4" s="25" t="s">
        <v>517</v>
      </c>
      <c r="F4" s="15"/>
      <c r="G4" s="15"/>
      <c r="H4" s="15"/>
      <c r="I4" s="15"/>
      <c r="J4" s="15"/>
      <c r="K4" s="15"/>
    </row>
    <row r="5" spans="1:11" ht="12.75">
      <c r="A5" s="22"/>
      <c r="B5" s="23"/>
      <c r="C5" s="99" t="s">
        <v>1874</v>
      </c>
      <c r="D5" s="24" t="s">
        <v>1875</v>
      </c>
      <c r="E5" s="25" t="s">
        <v>1876</v>
      </c>
      <c r="F5" s="15"/>
      <c r="G5" s="15"/>
      <c r="H5" s="15"/>
      <c r="I5" s="15"/>
      <c r="J5" s="15"/>
      <c r="K5" s="15"/>
    </row>
    <row r="6" spans="1:11" ht="13.5" thickBot="1">
      <c r="A6" s="100" t="s">
        <v>1877</v>
      </c>
      <c r="B6" s="101" t="s">
        <v>1878</v>
      </c>
      <c r="C6" s="101" t="s">
        <v>1879</v>
      </c>
      <c r="D6" s="26" t="s">
        <v>1880</v>
      </c>
      <c r="E6" s="27" t="s">
        <v>1881</v>
      </c>
      <c r="F6" s="15"/>
      <c r="G6" s="15"/>
      <c r="H6" s="15"/>
      <c r="I6" s="15"/>
      <c r="J6" s="15"/>
      <c r="K6" s="15"/>
    </row>
    <row r="7" spans="1:11" ht="13.5" thickTop="1">
      <c r="A7" s="102" t="s">
        <v>1882</v>
      </c>
      <c r="B7" s="35" t="s">
        <v>1883</v>
      </c>
      <c r="C7" s="35" t="s">
        <v>1884</v>
      </c>
      <c r="D7" s="35" t="s">
        <v>1884</v>
      </c>
      <c r="E7" s="36" t="s">
        <v>1884</v>
      </c>
      <c r="F7" s="15"/>
      <c r="G7" s="15"/>
      <c r="H7" s="15"/>
      <c r="I7" s="15"/>
      <c r="J7" s="15"/>
      <c r="K7" s="15"/>
    </row>
    <row r="8" spans="1:11" ht="12.75">
      <c r="A8" s="103" t="s">
        <v>1885</v>
      </c>
      <c r="B8" s="37" t="s">
        <v>1886</v>
      </c>
      <c r="C8" s="37" t="s">
        <v>1887</v>
      </c>
      <c r="D8" s="37" t="s">
        <v>1888</v>
      </c>
      <c r="E8" s="38" t="s">
        <v>1889</v>
      </c>
      <c r="F8" s="15"/>
      <c r="G8" s="15"/>
      <c r="H8" s="15"/>
      <c r="I8" s="15"/>
      <c r="J8" s="15"/>
      <c r="K8" s="15"/>
    </row>
    <row r="9" spans="1:11" ht="12.75">
      <c r="A9" s="31"/>
      <c r="B9" s="37" t="s">
        <v>1890</v>
      </c>
      <c r="C9" s="37" t="s">
        <v>1891</v>
      </c>
      <c r="D9" s="37" t="s">
        <v>1892</v>
      </c>
      <c r="E9" s="30"/>
      <c r="F9" s="15"/>
      <c r="G9" s="15"/>
      <c r="H9" s="15"/>
      <c r="I9" s="15"/>
      <c r="J9" s="15"/>
      <c r="K9" s="15"/>
    </row>
    <row r="10" spans="1:11" ht="12.75">
      <c r="A10" s="31"/>
      <c r="B10" s="37" t="s">
        <v>1893</v>
      </c>
      <c r="C10" s="37" t="s">
        <v>1894</v>
      </c>
      <c r="D10" s="37" t="s">
        <v>1895</v>
      </c>
      <c r="E10" s="30"/>
      <c r="F10" s="15"/>
      <c r="G10" s="15"/>
      <c r="H10" s="15"/>
      <c r="I10" s="15"/>
      <c r="J10" s="15"/>
      <c r="K10" s="15"/>
    </row>
    <row r="11" spans="1:11" ht="12.75">
      <c r="A11" s="31"/>
      <c r="B11" s="37" t="s">
        <v>1896</v>
      </c>
      <c r="C11" s="37" t="s">
        <v>1897</v>
      </c>
      <c r="D11" s="29"/>
      <c r="E11" s="30"/>
      <c r="F11" s="15"/>
      <c r="G11" s="15"/>
      <c r="H11" s="15"/>
      <c r="I11" s="15"/>
      <c r="J11" s="15"/>
      <c r="K11" s="15"/>
    </row>
    <row r="12" spans="1:11" ht="12.75">
      <c r="A12" s="31"/>
      <c r="B12" s="37" t="s">
        <v>1898</v>
      </c>
      <c r="C12" s="37" t="s">
        <v>1899</v>
      </c>
      <c r="D12" s="29"/>
      <c r="E12" s="30"/>
      <c r="F12" s="15"/>
      <c r="G12" s="15"/>
      <c r="H12" s="15"/>
      <c r="I12" s="15"/>
      <c r="J12" s="15"/>
      <c r="K12" s="6" t="s">
        <v>703</v>
      </c>
    </row>
    <row r="13" spans="1:11" ht="12.75">
      <c r="A13" s="31"/>
      <c r="B13" s="37" t="s">
        <v>1900</v>
      </c>
      <c r="C13" s="37" t="s">
        <v>1901</v>
      </c>
      <c r="D13" s="29"/>
      <c r="E13" s="30"/>
      <c r="F13" s="15"/>
      <c r="G13" s="15"/>
      <c r="H13" s="15"/>
      <c r="I13" s="15"/>
      <c r="J13" s="15"/>
      <c r="K13" s="6" t="s">
        <v>703</v>
      </c>
    </row>
    <row r="14" spans="1:11" ht="12.75">
      <c r="A14" s="31"/>
      <c r="B14" s="29"/>
      <c r="C14" s="37" t="s">
        <v>1902</v>
      </c>
      <c r="D14" s="29"/>
      <c r="E14" s="30"/>
      <c r="F14" s="15"/>
      <c r="G14" s="15"/>
      <c r="H14" s="15"/>
      <c r="I14" s="15"/>
      <c r="J14" s="15"/>
      <c r="K14" s="6" t="s">
        <v>703</v>
      </c>
    </row>
    <row r="15" spans="1:11" ht="12.75">
      <c r="A15" s="31"/>
      <c r="B15" s="29"/>
      <c r="C15" s="37" t="s">
        <v>1903</v>
      </c>
      <c r="D15" s="29"/>
      <c r="E15" s="30"/>
      <c r="F15" s="15"/>
      <c r="G15" s="15"/>
      <c r="H15" s="15"/>
      <c r="I15" s="15"/>
      <c r="J15" s="15"/>
      <c r="K15" s="15"/>
    </row>
    <row r="16" spans="1:11" ht="12.75">
      <c r="A16" s="31"/>
      <c r="B16" s="29"/>
      <c r="C16" s="37" t="s">
        <v>1904</v>
      </c>
      <c r="D16" s="29"/>
      <c r="E16" s="30"/>
      <c r="F16" s="15"/>
      <c r="G16" s="15"/>
      <c r="H16" s="15"/>
      <c r="I16" s="15"/>
      <c r="J16" s="15"/>
      <c r="K16" s="15"/>
    </row>
    <row r="17" spans="1:11" ht="12.75">
      <c r="A17" s="31"/>
      <c r="B17" s="29"/>
      <c r="C17" s="37" t="s">
        <v>1905</v>
      </c>
      <c r="D17" s="29"/>
      <c r="E17" s="30"/>
      <c r="F17" s="15"/>
      <c r="G17" s="15"/>
      <c r="H17" s="15"/>
      <c r="I17" s="15"/>
      <c r="J17" s="15"/>
      <c r="K17" s="15"/>
    </row>
    <row r="18" spans="1:11" ht="12.75">
      <c r="A18" s="31"/>
      <c r="B18" s="29"/>
      <c r="C18" s="37" t="s">
        <v>1906</v>
      </c>
      <c r="D18" s="29"/>
      <c r="E18" s="30"/>
      <c r="F18" s="15"/>
      <c r="G18" s="15"/>
      <c r="H18" s="15"/>
      <c r="I18" s="15"/>
      <c r="J18" s="15"/>
      <c r="K18" s="15"/>
    </row>
    <row r="19" spans="1:11" ht="13.5" thickBot="1">
      <c r="A19" s="32"/>
      <c r="B19" s="33"/>
      <c r="C19" s="29"/>
      <c r="D19" s="33"/>
      <c r="E19" s="34"/>
      <c r="F19" s="15"/>
      <c r="G19" s="15"/>
      <c r="H19" s="15"/>
      <c r="I19" s="15"/>
      <c r="J19" s="15"/>
      <c r="K19" s="15"/>
    </row>
    <row r="20" spans="1:11" ht="13.5" thickTop="1">
      <c r="A20" s="102" t="s">
        <v>1907</v>
      </c>
      <c r="B20" s="35" t="s">
        <v>1908</v>
      </c>
      <c r="C20" s="35" t="s">
        <v>1909</v>
      </c>
      <c r="D20" s="35" t="s">
        <v>1910</v>
      </c>
      <c r="E20" s="36" t="s">
        <v>1911</v>
      </c>
      <c r="F20" s="15"/>
      <c r="G20" s="15"/>
      <c r="H20" s="15"/>
      <c r="I20" s="15"/>
      <c r="J20" s="15"/>
      <c r="K20" s="15"/>
    </row>
    <row r="21" spans="1:11" ht="12.75">
      <c r="A21" s="103" t="s">
        <v>1912</v>
      </c>
      <c r="B21" s="37" t="s">
        <v>1913</v>
      </c>
      <c r="C21" s="37" t="s">
        <v>1914</v>
      </c>
      <c r="D21" s="37" t="s">
        <v>1915</v>
      </c>
      <c r="E21" s="38"/>
      <c r="F21" s="15"/>
      <c r="G21" s="15"/>
      <c r="H21" s="15"/>
      <c r="I21" s="15"/>
      <c r="J21" s="15"/>
      <c r="K21" s="15"/>
    </row>
    <row r="22" spans="1:11" ht="12.75">
      <c r="A22" s="31"/>
      <c r="B22" s="37" t="s">
        <v>1916</v>
      </c>
      <c r="C22" s="39" t="s">
        <v>1917</v>
      </c>
      <c r="D22" s="37" t="s">
        <v>1918</v>
      </c>
      <c r="E22" s="38"/>
      <c r="F22" s="15"/>
      <c r="G22" s="15"/>
      <c r="H22" s="15"/>
      <c r="I22" s="15"/>
      <c r="J22" s="15"/>
      <c r="K22" s="15"/>
    </row>
    <row r="23" spans="1:11" ht="12.75">
      <c r="A23" s="31"/>
      <c r="B23" s="37" t="s">
        <v>1919</v>
      </c>
      <c r="C23" s="39" t="s">
        <v>1920</v>
      </c>
      <c r="D23" s="37" t="s">
        <v>1921</v>
      </c>
      <c r="E23" s="38"/>
      <c r="F23" s="15"/>
      <c r="G23" s="15"/>
      <c r="H23" s="15"/>
      <c r="I23" s="15"/>
      <c r="J23" s="15"/>
      <c r="K23" s="15"/>
    </row>
    <row r="24" spans="1:11" ht="12.75">
      <c r="A24" s="31"/>
      <c r="B24" s="37" t="s">
        <v>1922</v>
      </c>
      <c r="C24" s="39" t="s">
        <v>1923</v>
      </c>
      <c r="D24" s="37" t="s">
        <v>1924</v>
      </c>
      <c r="E24" s="38"/>
      <c r="F24" s="15"/>
      <c r="G24" s="15"/>
      <c r="H24" s="15"/>
      <c r="I24" s="15"/>
      <c r="J24" s="15"/>
      <c r="K24" s="15"/>
    </row>
    <row r="25" spans="1:11" ht="12.75">
      <c r="A25" s="31"/>
      <c r="B25" s="37" t="s">
        <v>1925</v>
      </c>
      <c r="C25" s="39" t="s">
        <v>1926</v>
      </c>
      <c r="D25" s="37" t="s">
        <v>1927</v>
      </c>
      <c r="E25" s="38"/>
      <c r="F25" s="15"/>
      <c r="G25" s="15"/>
      <c r="H25" s="15"/>
      <c r="I25" s="15"/>
      <c r="J25" s="15"/>
      <c r="K25" s="15"/>
    </row>
    <row r="26" spans="1:11" ht="12.75">
      <c r="A26" s="31"/>
      <c r="B26" s="37"/>
      <c r="C26" s="39" t="s">
        <v>1928</v>
      </c>
      <c r="D26" s="37" t="s">
        <v>1929</v>
      </c>
      <c r="E26" s="38"/>
      <c r="F26" s="15"/>
      <c r="G26" s="15"/>
      <c r="H26" s="15"/>
      <c r="I26" s="15"/>
      <c r="J26" s="15"/>
      <c r="K26" s="15"/>
    </row>
    <row r="27" spans="1:11" ht="12.75">
      <c r="A27" s="31"/>
      <c r="B27" s="37"/>
      <c r="C27" s="37" t="s">
        <v>1930</v>
      </c>
      <c r="D27" s="37"/>
      <c r="E27" s="38"/>
      <c r="F27" s="15"/>
      <c r="G27" s="15"/>
      <c r="H27" s="15"/>
      <c r="I27" s="15"/>
      <c r="J27" s="15"/>
      <c r="K27" s="15"/>
    </row>
    <row r="28" spans="1:11" ht="12.75">
      <c r="A28" s="31"/>
      <c r="B28" s="37"/>
      <c r="C28" s="37"/>
      <c r="D28" s="37" t="s">
        <v>1931</v>
      </c>
      <c r="E28" s="38"/>
      <c r="F28" s="15"/>
      <c r="G28" s="15"/>
      <c r="H28" s="15"/>
      <c r="I28" s="15"/>
      <c r="J28" s="15"/>
      <c r="K28" s="15"/>
    </row>
    <row r="29" spans="1:11" ht="12.75">
      <c r="A29" s="31"/>
      <c r="B29" s="37"/>
      <c r="C29" s="37"/>
      <c r="D29" s="37" t="s">
        <v>1932</v>
      </c>
      <c r="E29" s="38"/>
      <c r="F29" s="15"/>
      <c r="G29" s="15"/>
      <c r="H29" s="15"/>
      <c r="I29" s="15"/>
      <c r="J29" s="15"/>
      <c r="K29" s="15"/>
    </row>
    <row r="30" spans="1:11" ht="12.75">
      <c r="A30" s="31"/>
      <c r="B30" s="37"/>
      <c r="C30" s="37"/>
      <c r="D30" s="37" t="s">
        <v>1933</v>
      </c>
      <c r="E30" s="38"/>
      <c r="F30" s="15"/>
      <c r="G30" s="15"/>
      <c r="H30" s="15"/>
      <c r="I30" s="15"/>
      <c r="J30" s="15"/>
      <c r="K30" s="15"/>
    </row>
    <row r="31" spans="1:11" ht="12.75">
      <c r="A31" s="31"/>
      <c r="B31" s="37"/>
      <c r="C31" s="37"/>
      <c r="D31" s="37" t="s">
        <v>1934</v>
      </c>
      <c r="E31" s="38"/>
      <c r="F31" s="15"/>
      <c r="G31" s="15"/>
      <c r="H31" s="15"/>
      <c r="I31" s="15"/>
      <c r="J31" s="15"/>
      <c r="K31" s="15"/>
    </row>
    <row r="32" spans="1:11" ht="12.75">
      <c r="A32" s="31"/>
      <c r="B32" s="37"/>
      <c r="C32" s="37"/>
      <c r="D32" s="37" t="s">
        <v>1935</v>
      </c>
      <c r="E32" s="38"/>
      <c r="F32" s="15"/>
      <c r="G32" s="15"/>
      <c r="H32" s="15"/>
      <c r="I32" s="15"/>
      <c r="J32" s="15"/>
      <c r="K32" s="15"/>
    </row>
    <row r="33" spans="1:11" ht="13.5" thickBot="1">
      <c r="A33" s="32"/>
      <c r="B33" s="40"/>
      <c r="C33" s="40"/>
      <c r="D33" s="40"/>
      <c r="E33" s="41"/>
      <c r="F33" s="15"/>
      <c r="G33" s="15"/>
      <c r="H33" s="15"/>
      <c r="I33" s="15"/>
      <c r="J33" s="15"/>
      <c r="K33" s="15"/>
    </row>
    <row r="34" spans="1:11" ht="13.5" thickTop="1">
      <c r="A34" s="102" t="s">
        <v>1936</v>
      </c>
      <c r="B34" s="35" t="s">
        <v>1937</v>
      </c>
      <c r="C34" s="35" t="s">
        <v>1938</v>
      </c>
      <c r="D34" s="35" t="s">
        <v>1939</v>
      </c>
      <c r="E34" s="36" t="s">
        <v>1940</v>
      </c>
      <c r="F34" s="15"/>
      <c r="G34" s="15"/>
      <c r="H34" s="15"/>
      <c r="I34" s="15"/>
      <c r="J34" s="15"/>
      <c r="K34" s="15"/>
    </row>
    <row r="35" spans="1:11" ht="12.75">
      <c r="A35" s="103" t="s">
        <v>1941</v>
      </c>
      <c r="B35" s="37" t="s">
        <v>1942</v>
      </c>
      <c r="C35" s="37" t="s">
        <v>1943</v>
      </c>
      <c r="D35" s="29"/>
      <c r="E35" s="38" t="s">
        <v>1944</v>
      </c>
      <c r="F35" s="15"/>
      <c r="G35" s="15"/>
      <c r="H35" s="15"/>
      <c r="I35" s="15"/>
      <c r="J35" s="15"/>
      <c r="K35" s="15"/>
    </row>
    <row r="36" spans="1:11" ht="12.75">
      <c r="A36" s="31"/>
      <c r="B36" s="37" t="s">
        <v>1945</v>
      </c>
      <c r="C36" s="39" t="s">
        <v>1946</v>
      </c>
      <c r="D36" s="29"/>
      <c r="E36" s="38" t="s">
        <v>1947</v>
      </c>
      <c r="F36" s="15"/>
      <c r="G36" s="15"/>
      <c r="H36" s="15"/>
      <c r="I36" s="15"/>
      <c r="J36" s="15"/>
      <c r="K36" s="15"/>
    </row>
    <row r="37" spans="1:11" ht="12.75">
      <c r="A37" s="31"/>
      <c r="B37" s="29"/>
      <c r="C37" s="39" t="s">
        <v>1948</v>
      </c>
      <c r="D37" s="29"/>
      <c r="E37" s="38" t="s">
        <v>1949</v>
      </c>
      <c r="F37" s="15"/>
      <c r="G37" s="15"/>
      <c r="H37" s="15"/>
      <c r="I37" s="15"/>
      <c r="J37" s="15"/>
      <c r="K37" s="15"/>
    </row>
    <row r="38" spans="1:11" ht="12.75">
      <c r="A38" s="31"/>
      <c r="B38" s="29"/>
      <c r="C38" s="39" t="s">
        <v>1950</v>
      </c>
      <c r="D38" s="29"/>
      <c r="E38" s="38" t="s">
        <v>1951</v>
      </c>
      <c r="F38" s="15"/>
      <c r="G38" s="15"/>
      <c r="H38" s="15"/>
      <c r="I38" s="15"/>
      <c r="J38" s="15"/>
      <c r="K38" s="15"/>
    </row>
    <row r="39" spans="1:11" ht="12.75">
      <c r="A39" s="31"/>
      <c r="B39" s="29"/>
      <c r="C39" s="39" t="s">
        <v>1952</v>
      </c>
      <c r="D39" s="29"/>
      <c r="E39" s="38" t="s">
        <v>1953</v>
      </c>
      <c r="F39" s="15"/>
      <c r="G39" s="15"/>
      <c r="H39" s="15"/>
      <c r="I39" s="15"/>
      <c r="J39" s="15"/>
      <c r="K39" s="15"/>
    </row>
    <row r="40" spans="1:11" ht="12.75">
      <c r="A40" s="31"/>
      <c r="B40" s="29"/>
      <c r="C40" s="39" t="s">
        <v>1954</v>
      </c>
      <c r="D40" s="29"/>
      <c r="E40" s="30"/>
      <c r="F40" s="15"/>
      <c r="G40" s="15"/>
      <c r="H40" s="15"/>
      <c r="I40" s="15"/>
      <c r="J40" s="15"/>
      <c r="K40" s="15"/>
    </row>
    <row r="41" spans="1:11" ht="12.75">
      <c r="A41" s="31"/>
      <c r="B41" s="29"/>
      <c r="C41" s="39" t="s">
        <v>1955</v>
      </c>
      <c r="D41" s="29"/>
      <c r="E41" s="30"/>
      <c r="F41" s="15"/>
      <c r="G41" s="15"/>
      <c r="H41" s="15"/>
      <c r="I41" s="15"/>
      <c r="J41" s="15"/>
      <c r="K41" s="15"/>
    </row>
    <row r="42" spans="1:11" ht="12.75">
      <c r="A42" s="31"/>
      <c r="B42" s="29"/>
      <c r="C42" s="39" t="s">
        <v>1956</v>
      </c>
      <c r="D42" s="29"/>
      <c r="E42" s="30"/>
      <c r="F42" s="15"/>
      <c r="G42" s="15"/>
      <c r="H42" s="15"/>
      <c r="I42" s="15"/>
      <c r="J42" s="15"/>
      <c r="K42" s="15"/>
    </row>
    <row r="43" spans="1:11" ht="12.75">
      <c r="A43" s="31"/>
      <c r="B43" s="29"/>
      <c r="C43" s="39" t="s">
        <v>1957</v>
      </c>
      <c r="D43" s="29"/>
      <c r="E43" s="30"/>
      <c r="F43" s="15"/>
      <c r="G43" s="15"/>
      <c r="H43" s="15"/>
      <c r="I43" s="15"/>
      <c r="J43" s="15"/>
      <c r="K43" s="15"/>
    </row>
    <row r="44" spans="1:11" ht="12.75">
      <c r="A44" s="31"/>
      <c r="B44" s="29"/>
      <c r="C44" s="39" t="s">
        <v>1958</v>
      </c>
      <c r="D44" s="29"/>
      <c r="E44" s="30"/>
      <c r="F44" s="15"/>
      <c r="G44" s="15"/>
      <c r="H44" s="15"/>
      <c r="I44" s="15"/>
      <c r="J44" s="15"/>
      <c r="K44" s="15"/>
    </row>
    <row r="45" spans="1:11" ht="12.75">
      <c r="A45" s="31"/>
      <c r="B45" s="29"/>
      <c r="C45" s="39" t="s">
        <v>1959</v>
      </c>
      <c r="D45" s="29"/>
      <c r="E45" s="30"/>
      <c r="F45" s="15"/>
      <c r="G45" s="15"/>
      <c r="H45" s="15"/>
      <c r="I45" s="15"/>
      <c r="J45" s="15"/>
      <c r="K45" s="15"/>
    </row>
    <row r="46" spans="1:11" ht="12.75">
      <c r="A46" s="31"/>
      <c r="B46" s="29"/>
      <c r="C46" s="37" t="s">
        <v>1960</v>
      </c>
      <c r="D46" s="29"/>
      <c r="E46" s="30"/>
      <c r="F46" s="15"/>
      <c r="G46" s="15"/>
      <c r="H46" s="15"/>
      <c r="I46" s="15"/>
      <c r="J46" s="15"/>
      <c r="K46" s="15"/>
    </row>
    <row r="47" spans="1:11" ht="12.75">
      <c r="A47" s="31"/>
      <c r="B47" s="29"/>
      <c r="C47" s="37" t="s">
        <v>1961</v>
      </c>
      <c r="D47" s="29"/>
      <c r="E47" s="30"/>
      <c r="F47" s="15"/>
      <c r="G47" s="15"/>
      <c r="H47" s="15"/>
      <c r="I47" s="15"/>
      <c r="J47" s="15"/>
      <c r="K47" s="15"/>
    </row>
    <row r="48" spans="1:11" ht="13.5" thickBot="1">
      <c r="A48" s="32"/>
      <c r="B48" s="33"/>
      <c r="C48" s="33"/>
      <c r="D48" s="33"/>
      <c r="E48" s="34"/>
      <c r="F48" s="15"/>
      <c r="G48" s="15"/>
      <c r="H48" s="15"/>
      <c r="I48" s="15"/>
      <c r="J48" s="15"/>
      <c r="K48" s="15"/>
    </row>
    <row r="49" spans="1:11" ht="13.5" thickTop="1">
      <c r="A49" s="102" t="s">
        <v>1962</v>
      </c>
      <c r="B49" s="35" t="s">
        <v>0</v>
      </c>
      <c r="C49" s="35" t="s">
        <v>1</v>
      </c>
      <c r="D49" s="35" t="s">
        <v>2</v>
      </c>
      <c r="E49" s="36" t="s">
        <v>1911</v>
      </c>
      <c r="F49" s="15"/>
      <c r="G49" s="15"/>
      <c r="H49" s="15"/>
      <c r="I49" s="15"/>
      <c r="J49" s="15"/>
      <c r="K49" s="15"/>
    </row>
    <row r="50" spans="1:11" ht="12.75">
      <c r="A50" s="103" t="s">
        <v>3</v>
      </c>
      <c r="B50" s="37" t="s">
        <v>4</v>
      </c>
      <c r="C50" s="37" t="s">
        <v>5</v>
      </c>
      <c r="D50" s="37" t="s">
        <v>6</v>
      </c>
      <c r="E50" s="30"/>
      <c r="F50" s="15"/>
      <c r="G50" s="15"/>
      <c r="H50" s="15"/>
      <c r="I50" s="15"/>
      <c r="J50" s="15"/>
      <c r="K50" s="15"/>
    </row>
    <row r="51" spans="1:11" ht="12.75">
      <c r="A51" s="28"/>
      <c r="B51" s="29"/>
      <c r="C51" s="37" t="s">
        <v>1946</v>
      </c>
      <c r="D51" s="37" t="s">
        <v>7</v>
      </c>
      <c r="E51" s="30"/>
      <c r="F51" s="15"/>
      <c r="G51" s="15"/>
      <c r="H51" s="15"/>
      <c r="I51" s="15"/>
      <c r="J51" s="15"/>
      <c r="K51" s="15"/>
    </row>
    <row r="52" spans="1:11" ht="12.75">
      <c r="A52" s="31"/>
      <c r="B52" s="29"/>
      <c r="C52" s="37" t="s">
        <v>8</v>
      </c>
      <c r="D52" s="37" t="s">
        <v>9</v>
      </c>
      <c r="E52" s="30"/>
      <c r="F52" s="15"/>
      <c r="G52" s="15"/>
      <c r="H52" s="15"/>
      <c r="I52" s="15"/>
      <c r="J52" s="15"/>
      <c r="K52" s="15"/>
    </row>
    <row r="53" spans="1:11" ht="12.75">
      <c r="A53" s="31"/>
      <c r="B53" s="29"/>
      <c r="C53" s="37" t="s">
        <v>10</v>
      </c>
      <c r="D53" s="37" t="s">
        <v>11</v>
      </c>
      <c r="E53" s="30"/>
      <c r="F53" s="15"/>
      <c r="G53" s="15"/>
      <c r="H53" s="15"/>
      <c r="I53" s="15"/>
      <c r="J53" s="15"/>
      <c r="K53" s="15"/>
    </row>
    <row r="54" spans="1:11" ht="12.75">
      <c r="A54" s="31"/>
      <c r="B54" s="29"/>
      <c r="C54" s="37" t="s">
        <v>12</v>
      </c>
      <c r="D54" s="37" t="s">
        <v>13</v>
      </c>
      <c r="E54" s="30"/>
      <c r="F54" s="15"/>
      <c r="G54" s="15"/>
      <c r="H54" s="15"/>
      <c r="I54" s="15"/>
      <c r="J54" s="15"/>
      <c r="K54" s="15"/>
    </row>
    <row r="55" spans="1:11" ht="12.75">
      <c r="A55" s="31"/>
      <c r="B55" s="29"/>
      <c r="C55" s="37" t="s">
        <v>14</v>
      </c>
      <c r="D55" s="37" t="s">
        <v>15</v>
      </c>
      <c r="E55" s="30"/>
      <c r="F55" s="15"/>
      <c r="G55" s="15"/>
      <c r="H55" s="15"/>
      <c r="I55" s="15"/>
      <c r="J55" s="15"/>
      <c r="K55" s="15"/>
    </row>
    <row r="56" spans="1:11" ht="12.75">
      <c r="A56" s="31"/>
      <c r="B56" s="29"/>
      <c r="C56" s="37" t="s">
        <v>16</v>
      </c>
      <c r="D56" s="37" t="s">
        <v>17</v>
      </c>
      <c r="E56" s="30"/>
      <c r="F56" s="15"/>
      <c r="G56" s="15"/>
      <c r="H56" s="15"/>
      <c r="I56" s="15"/>
      <c r="J56" s="15"/>
      <c r="K56" s="15"/>
    </row>
    <row r="57" spans="1:11" ht="12.75">
      <c r="A57" s="31"/>
      <c r="B57" s="29"/>
      <c r="C57" s="37" t="s">
        <v>18</v>
      </c>
      <c r="D57" s="37" t="s">
        <v>19</v>
      </c>
      <c r="E57" s="30"/>
      <c r="F57" s="15"/>
      <c r="G57" s="15"/>
      <c r="H57" s="15"/>
      <c r="I57" s="15"/>
      <c r="J57" s="15"/>
      <c r="K57" s="15"/>
    </row>
    <row r="58" spans="1:11" ht="12.75">
      <c r="A58" s="31"/>
      <c r="B58" s="29"/>
      <c r="C58" s="37" t="s">
        <v>20</v>
      </c>
      <c r="D58" s="37" t="s">
        <v>21</v>
      </c>
      <c r="E58" s="30"/>
      <c r="F58" s="15"/>
      <c r="G58" s="15"/>
      <c r="H58" s="15"/>
      <c r="I58" s="15"/>
      <c r="J58" s="15"/>
      <c r="K58" s="15"/>
    </row>
    <row r="59" spans="1:11" ht="12.75">
      <c r="A59" s="31"/>
      <c r="B59" s="29"/>
      <c r="C59" s="37" t="s">
        <v>22</v>
      </c>
      <c r="D59" s="37" t="s">
        <v>23</v>
      </c>
      <c r="E59" s="30"/>
      <c r="F59" s="15"/>
      <c r="G59" s="15"/>
      <c r="H59" s="15"/>
      <c r="I59" s="15"/>
      <c r="J59" s="15"/>
      <c r="K59" s="15"/>
    </row>
    <row r="60" spans="1:11" ht="12.75">
      <c r="A60" s="31"/>
      <c r="B60" s="29"/>
      <c r="C60" s="29"/>
      <c r="D60" s="37" t="s">
        <v>24</v>
      </c>
      <c r="E60" s="30"/>
      <c r="F60" s="15"/>
      <c r="G60" s="15"/>
      <c r="H60" s="15"/>
      <c r="I60" s="15"/>
      <c r="J60" s="15"/>
      <c r="K60" s="15"/>
    </row>
    <row r="61" spans="1:11" ht="12.75">
      <c r="A61" s="31"/>
      <c r="B61" s="29"/>
      <c r="C61" s="29"/>
      <c r="D61" s="37" t="s">
        <v>25</v>
      </c>
      <c r="E61" s="30"/>
      <c r="F61" s="15"/>
      <c r="G61" s="15"/>
      <c r="H61" s="15"/>
      <c r="I61" s="15"/>
      <c r="J61" s="15"/>
      <c r="K61" s="15"/>
    </row>
    <row r="62" spans="1:11" ht="12.75">
      <c r="A62" s="31"/>
      <c r="B62" s="29"/>
      <c r="C62" s="29"/>
      <c r="D62" s="37" t="s">
        <v>26</v>
      </c>
      <c r="E62" s="30"/>
      <c r="F62" s="15"/>
      <c r="G62" s="15"/>
      <c r="H62" s="15"/>
      <c r="I62" s="15"/>
      <c r="J62" s="15"/>
      <c r="K62" s="15"/>
    </row>
    <row r="63" spans="1:11" ht="12.75">
      <c r="A63" s="31"/>
      <c r="B63" s="29"/>
      <c r="C63" s="29"/>
      <c r="D63" s="37" t="s">
        <v>27</v>
      </c>
      <c r="E63" s="30"/>
      <c r="F63" s="15"/>
      <c r="G63" s="15"/>
      <c r="H63" s="15"/>
      <c r="I63" s="15"/>
      <c r="J63" s="15"/>
      <c r="K63" s="15"/>
    </row>
    <row r="64" spans="1:11" ht="12.75">
      <c r="A64" s="31"/>
      <c r="B64" s="29"/>
      <c r="C64" s="29"/>
      <c r="D64" s="37" t="s">
        <v>28</v>
      </c>
      <c r="E64" s="30"/>
      <c r="F64" s="15"/>
      <c r="G64" s="15"/>
      <c r="H64" s="15"/>
      <c r="I64" s="15"/>
      <c r="J64" s="15"/>
      <c r="K64" s="15"/>
    </row>
    <row r="65" spans="1:11" ht="12.75">
      <c r="A65" s="31"/>
      <c r="B65" s="29"/>
      <c r="C65" s="29"/>
      <c r="D65" s="37" t="s">
        <v>29</v>
      </c>
      <c r="E65" s="30"/>
      <c r="F65" s="15"/>
      <c r="G65" s="15"/>
      <c r="H65" s="15"/>
      <c r="I65" s="15"/>
      <c r="J65" s="15"/>
      <c r="K65" s="15"/>
    </row>
    <row r="66" spans="1:11" ht="12.75">
      <c r="A66" s="31"/>
      <c r="B66" s="29"/>
      <c r="C66" s="29"/>
      <c r="D66" s="37" t="s">
        <v>30</v>
      </c>
      <c r="E66" s="30"/>
      <c r="F66" s="15"/>
      <c r="G66" s="15"/>
      <c r="H66" s="15"/>
      <c r="I66" s="15"/>
      <c r="J66" s="15"/>
      <c r="K66" s="15"/>
    </row>
    <row r="67" spans="1:11" ht="12.75">
      <c r="A67" s="31"/>
      <c r="B67" s="29"/>
      <c r="C67" s="29"/>
      <c r="D67" s="37" t="s">
        <v>31</v>
      </c>
      <c r="E67" s="30"/>
      <c r="F67" s="15"/>
      <c r="G67" s="15"/>
      <c r="H67" s="15"/>
      <c r="I67" s="15"/>
      <c r="J67" s="15"/>
      <c r="K67" s="15"/>
    </row>
    <row r="68" spans="1:11" ht="12.75">
      <c r="A68" s="31"/>
      <c r="B68" s="29"/>
      <c r="C68" s="29"/>
      <c r="D68" s="37" t="s">
        <v>32</v>
      </c>
      <c r="E68" s="30"/>
      <c r="F68" s="15"/>
      <c r="G68" s="15"/>
      <c r="H68" s="15"/>
      <c r="I68" s="15"/>
      <c r="J68" s="15"/>
      <c r="K68" s="15"/>
    </row>
    <row r="69" spans="1:11" ht="12.75">
      <c r="A69" s="31"/>
      <c r="B69" s="29"/>
      <c r="C69" s="29"/>
      <c r="D69" s="37" t="s">
        <v>33</v>
      </c>
      <c r="E69" s="30"/>
      <c r="F69" s="15"/>
      <c r="G69" s="15"/>
      <c r="H69" s="15"/>
      <c r="I69" s="15"/>
      <c r="J69" s="15"/>
      <c r="K69" s="15"/>
    </row>
    <row r="70" spans="1:11" ht="12.75">
      <c r="A70" s="31"/>
      <c r="B70" s="29"/>
      <c r="C70" s="29"/>
      <c r="D70" s="37" t="s">
        <v>34</v>
      </c>
      <c r="E70" s="30"/>
      <c r="F70" s="15"/>
      <c r="G70" s="15"/>
      <c r="H70" s="15"/>
      <c r="I70" s="15"/>
      <c r="J70" s="15"/>
      <c r="K70" s="15"/>
    </row>
    <row r="71" spans="1:11" ht="12.75">
      <c r="A71" s="31"/>
      <c r="B71" s="29"/>
      <c r="C71" s="29"/>
      <c r="D71" s="37" t="s">
        <v>35</v>
      </c>
      <c r="E71" s="30"/>
      <c r="F71" s="15"/>
      <c r="G71" s="15"/>
      <c r="H71" s="15"/>
      <c r="I71" s="15"/>
      <c r="J71" s="15"/>
      <c r="K71" s="15"/>
    </row>
    <row r="72" spans="1:11" ht="12.75">
      <c r="A72" s="31"/>
      <c r="B72" s="29"/>
      <c r="C72" s="29"/>
      <c r="D72" s="37" t="s">
        <v>36</v>
      </c>
      <c r="E72" s="30"/>
      <c r="F72" s="15"/>
      <c r="G72" s="15"/>
      <c r="H72" s="15"/>
      <c r="I72" s="15"/>
      <c r="J72" s="15"/>
      <c r="K72" s="15"/>
    </row>
    <row r="73" spans="1:11" ht="12.75">
      <c r="A73" s="31"/>
      <c r="B73" s="29"/>
      <c r="C73" s="29"/>
      <c r="D73" s="37" t="s">
        <v>37</v>
      </c>
      <c r="E73" s="30"/>
      <c r="F73" s="15"/>
      <c r="G73" s="15"/>
      <c r="H73" s="15"/>
      <c r="I73" s="15"/>
      <c r="J73" s="15"/>
      <c r="K73" s="15"/>
    </row>
    <row r="74" spans="1:11" ht="13.5" thickBot="1">
      <c r="A74" s="32"/>
      <c r="B74" s="33"/>
      <c r="C74" s="33"/>
      <c r="D74" s="33"/>
      <c r="E74" s="34"/>
      <c r="F74" s="15"/>
      <c r="G74" s="15"/>
      <c r="H74" s="15"/>
      <c r="I74" s="15"/>
      <c r="J74" s="15"/>
      <c r="K74" s="15"/>
    </row>
    <row r="75" spans="1:11" ht="13.5" thickTop="1">
      <c r="A75" s="102" t="s">
        <v>1962</v>
      </c>
      <c r="B75" s="35" t="s">
        <v>38</v>
      </c>
      <c r="C75" s="35" t="s">
        <v>39</v>
      </c>
      <c r="D75" s="35" t="s">
        <v>40</v>
      </c>
      <c r="E75" s="36" t="s">
        <v>1952</v>
      </c>
      <c r="F75" s="15"/>
      <c r="G75" s="15"/>
      <c r="H75" s="15"/>
      <c r="I75" s="15"/>
      <c r="J75" s="15"/>
      <c r="K75" s="15"/>
    </row>
    <row r="76" spans="1:11" ht="12.75">
      <c r="A76" s="103" t="s">
        <v>3</v>
      </c>
      <c r="B76" s="37" t="s">
        <v>41</v>
      </c>
      <c r="C76" s="37" t="s">
        <v>42</v>
      </c>
      <c r="D76" s="37" t="s">
        <v>43</v>
      </c>
      <c r="E76" s="38" t="s">
        <v>44</v>
      </c>
      <c r="F76" s="15"/>
      <c r="G76" s="15"/>
      <c r="H76" s="15"/>
      <c r="I76" s="15"/>
      <c r="J76" s="15"/>
      <c r="K76" s="15"/>
    </row>
    <row r="77" spans="1:11" ht="12.75">
      <c r="A77" s="31"/>
      <c r="B77" s="29"/>
      <c r="C77" s="37" t="s">
        <v>45</v>
      </c>
      <c r="D77" s="37" t="s">
        <v>46</v>
      </c>
      <c r="E77" s="38" t="s">
        <v>47</v>
      </c>
      <c r="F77" s="15"/>
      <c r="G77" s="15"/>
      <c r="H77" s="15"/>
      <c r="I77" s="15"/>
      <c r="J77" s="15"/>
      <c r="K77" s="15"/>
    </row>
    <row r="78" spans="1:11" ht="12.75">
      <c r="A78" s="31"/>
      <c r="B78" s="29"/>
      <c r="C78" s="37" t="s">
        <v>48</v>
      </c>
      <c r="D78" s="37" t="s">
        <v>49</v>
      </c>
      <c r="E78" s="30"/>
      <c r="F78" s="15"/>
      <c r="G78" s="15"/>
      <c r="H78" s="15"/>
      <c r="I78" s="15"/>
      <c r="J78" s="15"/>
      <c r="K78" s="15"/>
    </row>
    <row r="79" spans="1:11" ht="12.75">
      <c r="A79" s="31"/>
      <c r="B79" s="29"/>
      <c r="C79" s="37" t="s">
        <v>50</v>
      </c>
      <c r="D79" s="37" t="s">
        <v>51</v>
      </c>
      <c r="E79" s="30"/>
      <c r="F79" s="15"/>
      <c r="G79" s="15"/>
      <c r="H79" s="15"/>
      <c r="I79" s="15"/>
      <c r="J79" s="15"/>
      <c r="K79" s="15"/>
    </row>
    <row r="80" spans="1:11" ht="12.75">
      <c r="A80" s="31"/>
      <c r="B80" s="29"/>
      <c r="C80" s="37" t="s">
        <v>52</v>
      </c>
      <c r="D80" s="37" t="s">
        <v>53</v>
      </c>
      <c r="E80" s="30"/>
      <c r="F80" s="15"/>
      <c r="G80" s="15"/>
      <c r="H80" s="15"/>
      <c r="I80" s="15"/>
      <c r="J80" s="15"/>
      <c r="K80" s="15"/>
    </row>
    <row r="81" spans="1:11" ht="12.75">
      <c r="A81" s="31"/>
      <c r="B81" s="29"/>
      <c r="C81" s="37" t="s">
        <v>54</v>
      </c>
      <c r="D81" s="37" t="s">
        <v>55</v>
      </c>
      <c r="E81" s="30"/>
      <c r="F81" s="15"/>
      <c r="G81" s="15"/>
      <c r="H81" s="15"/>
      <c r="I81" s="15"/>
      <c r="J81" s="15"/>
      <c r="K81" s="15"/>
    </row>
    <row r="82" spans="1:11" ht="12.75">
      <c r="A82" s="31"/>
      <c r="B82" s="29"/>
      <c r="C82" s="37" t="s">
        <v>56</v>
      </c>
      <c r="D82" s="37" t="s">
        <v>57</v>
      </c>
      <c r="E82" s="30"/>
      <c r="F82" s="15"/>
      <c r="G82" s="15"/>
      <c r="H82" s="15"/>
      <c r="I82" s="15"/>
      <c r="J82" s="15"/>
      <c r="K82" s="15"/>
    </row>
    <row r="83" spans="1:11" ht="12.75">
      <c r="A83" s="31"/>
      <c r="B83" s="29"/>
      <c r="C83" s="37" t="s">
        <v>58</v>
      </c>
      <c r="D83" s="37" t="s">
        <v>59</v>
      </c>
      <c r="E83" s="30"/>
      <c r="F83" s="15"/>
      <c r="G83" s="15"/>
      <c r="H83" s="15"/>
      <c r="I83" s="15"/>
      <c r="J83" s="15"/>
      <c r="K83" s="15"/>
    </row>
    <row r="84" spans="1:11" ht="12.75">
      <c r="A84" s="31"/>
      <c r="B84" s="29"/>
      <c r="C84" s="37" t="s">
        <v>60</v>
      </c>
      <c r="D84" s="37" t="s">
        <v>61</v>
      </c>
      <c r="E84" s="30"/>
      <c r="F84" s="15"/>
      <c r="G84" s="15"/>
      <c r="H84" s="15"/>
      <c r="I84" s="15"/>
      <c r="J84" s="15"/>
      <c r="K84" s="15"/>
    </row>
    <row r="85" spans="1:11" ht="12.75">
      <c r="A85" s="31"/>
      <c r="B85" s="29"/>
      <c r="C85" s="29"/>
      <c r="D85" s="37" t="s">
        <v>62</v>
      </c>
      <c r="E85" s="30"/>
      <c r="F85" s="15"/>
      <c r="G85" s="15"/>
      <c r="H85" s="15"/>
      <c r="I85" s="15"/>
      <c r="J85" s="15"/>
      <c r="K85" s="15"/>
    </row>
    <row r="86" spans="1:11" ht="12.75">
      <c r="A86" s="31"/>
      <c r="B86" s="29"/>
      <c r="C86" s="29"/>
      <c r="D86" s="37" t="s">
        <v>63</v>
      </c>
      <c r="E86" s="30"/>
      <c r="F86" s="15"/>
      <c r="G86" s="15"/>
      <c r="H86" s="15"/>
      <c r="I86" s="15"/>
      <c r="J86" s="15"/>
      <c r="K86" s="15"/>
    </row>
    <row r="87" spans="1:11" ht="12.75">
      <c r="A87" s="31"/>
      <c r="B87" s="29"/>
      <c r="C87" s="29"/>
      <c r="D87" s="37" t="s">
        <v>64</v>
      </c>
      <c r="E87" s="30"/>
      <c r="F87" s="15"/>
      <c r="G87" s="15"/>
      <c r="H87" s="15"/>
      <c r="I87" s="15"/>
      <c r="J87" s="15"/>
      <c r="K87" s="15"/>
    </row>
    <row r="88" spans="1:11" ht="12.75">
      <c r="A88" s="31"/>
      <c r="B88" s="29"/>
      <c r="C88" s="29"/>
      <c r="D88" s="37" t="s">
        <v>65</v>
      </c>
      <c r="E88" s="30"/>
      <c r="F88" s="15"/>
      <c r="G88" s="15"/>
      <c r="H88" s="15"/>
      <c r="I88" s="15"/>
      <c r="J88" s="15"/>
      <c r="K88" s="15"/>
    </row>
    <row r="89" spans="1:11" ht="12.75">
      <c r="A89" s="31"/>
      <c r="B89" s="29"/>
      <c r="C89" s="29"/>
      <c r="D89" s="37" t="s">
        <v>66</v>
      </c>
      <c r="E89" s="30"/>
      <c r="F89" s="15"/>
      <c r="G89" s="15"/>
      <c r="H89" s="15"/>
      <c r="I89" s="15"/>
      <c r="J89" s="15"/>
      <c r="K89" s="15"/>
    </row>
    <row r="90" spans="1:11" ht="12.75">
      <c r="A90" s="31"/>
      <c r="B90" s="29"/>
      <c r="C90" s="29"/>
      <c r="D90" s="37" t="s">
        <v>67</v>
      </c>
      <c r="E90" s="30"/>
      <c r="F90" s="15"/>
      <c r="G90" s="15"/>
      <c r="H90" s="15"/>
      <c r="I90" s="15"/>
      <c r="J90" s="15"/>
      <c r="K90" s="15"/>
    </row>
    <row r="91" spans="1:11" ht="12.75">
      <c r="A91" s="31"/>
      <c r="B91" s="29"/>
      <c r="C91" s="29"/>
      <c r="D91" s="37" t="s">
        <v>68</v>
      </c>
      <c r="E91" s="30"/>
      <c r="F91" s="15"/>
      <c r="G91" s="15"/>
      <c r="H91" s="15"/>
      <c r="I91" s="15"/>
      <c r="J91" s="15"/>
      <c r="K91" s="15"/>
    </row>
    <row r="92" spans="1:11" ht="12.75">
      <c r="A92" s="31"/>
      <c r="B92" s="29"/>
      <c r="C92" s="29"/>
      <c r="D92" s="37" t="s">
        <v>69</v>
      </c>
      <c r="E92" s="30"/>
      <c r="F92" s="15"/>
      <c r="G92" s="15"/>
      <c r="H92" s="15"/>
      <c r="I92" s="15"/>
      <c r="J92" s="15"/>
      <c r="K92" s="15"/>
    </row>
    <row r="93" spans="1:11" ht="12.75">
      <c r="A93" s="31"/>
      <c r="B93" s="29"/>
      <c r="C93" s="29"/>
      <c r="D93" s="37" t="s">
        <v>70</v>
      </c>
      <c r="E93" s="30"/>
      <c r="F93" s="15"/>
      <c r="G93" s="15"/>
      <c r="H93" s="15"/>
      <c r="I93" s="15"/>
      <c r="J93" s="15"/>
      <c r="K93" s="15"/>
    </row>
    <row r="94" spans="1:11" ht="12.75">
      <c r="A94" s="31"/>
      <c r="B94" s="29"/>
      <c r="C94" s="29"/>
      <c r="D94" s="37" t="s">
        <v>71</v>
      </c>
      <c r="E94" s="30"/>
      <c r="F94" s="15"/>
      <c r="G94" s="15"/>
      <c r="H94" s="15"/>
      <c r="I94" s="15"/>
      <c r="J94" s="15"/>
      <c r="K94" s="15"/>
    </row>
    <row r="95" spans="1:11" ht="12.75">
      <c r="A95" s="31"/>
      <c r="B95" s="29"/>
      <c r="C95" s="29"/>
      <c r="D95" s="37" t="s">
        <v>72</v>
      </c>
      <c r="E95" s="30"/>
      <c r="F95" s="15"/>
      <c r="G95" s="15"/>
      <c r="H95" s="15"/>
      <c r="I95" s="15"/>
      <c r="J95" s="15"/>
      <c r="K95" s="15"/>
    </row>
    <row r="96" spans="1:11" ht="12.75">
      <c r="A96" s="31"/>
      <c r="B96" s="29"/>
      <c r="C96" s="39"/>
      <c r="D96" s="39" t="s">
        <v>73</v>
      </c>
      <c r="E96" s="30"/>
      <c r="F96" s="15"/>
      <c r="G96" s="15"/>
      <c r="H96" s="15"/>
      <c r="I96" s="15"/>
      <c r="J96" s="15"/>
      <c r="K96" s="15"/>
    </row>
    <row r="97" spans="1:11" ht="12.75">
      <c r="A97" s="31"/>
      <c r="B97" s="29"/>
      <c r="C97" s="39"/>
      <c r="D97" s="39" t="s">
        <v>74</v>
      </c>
      <c r="E97" s="30"/>
      <c r="F97" s="15"/>
      <c r="G97" s="15"/>
      <c r="H97" s="15"/>
      <c r="I97" s="15"/>
      <c r="J97" s="15"/>
      <c r="K97" s="15"/>
    </row>
    <row r="98" spans="1:11" ht="12.75">
      <c r="A98" s="31"/>
      <c r="B98" s="29"/>
      <c r="C98" s="39"/>
      <c r="D98" s="39" t="s">
        <v>75</v>
      </c>
      <c r="E98" s="30"/>
      <c r="F98" s="15"/>
      <c r="G98" s="15"/>
      <c r="H98" s="15"/>
      <c r="I98" s="15"/>
      <c r="J98" s="15"/>
      <c r="K98" s="15"/>
    </row>
    <row r="99" spans="1:11" ht="12.75">
      <c r="A99" s="31"/>
      <c r="B99" s="29"/>
      <c r="C99" s="39"/>
      <c r="D99" s="39" t="s">
        <v>76</v>
      </c>
      <c r="E99" s="30"/>
      <c r="F99" s="15"/>
      <c r="G99" s="15"/>
      <c r="H99" s="15"/>
      <c r="I99" s="15"/>
      <c r="J99" s="15"/>
      <c r="K99" s="15"/>
    </row>
    <row r="100" spans="1:11" ht="12.75">
      <c r="A100" s="31"/>
      <c r="B100" s="29"/>
      <c r="C100" s="39"/>
      <c r="D100" s="37" t="s">
        <v>77</v>
      </c>
      <c r="E100" s="30"/>
      <c r="F100" s="15"/>
      <c r="G100" s="15"/>
      <c r="H100" s="15"/>
      <c r="I100" s="15"/>
      <c r="J100" s="15"/>
      <c r="K100" s="15"/>
    </row>
    <row r="101" spans="1:11" ht="13.5" thickBot="1">
      <c r="A101" s="32"/>
      <c r="B101" s="33"/>
      <c r="C101" s="33"/>
      <c r="D101" s="33"/>
      <c r="E101" s="34"/>
      <c r="F101" s="15"/>
      <c r="G101" s="15"/>
      <c r="H101" s="15"/>
      <c r="I101" s="15"/>
      <c r="J101" s="15"/>
      <c r="K101" s="15"/>
    </row>
    <row r="102" spans="1:11" ht="13.5" thickTop="1">
      <c r="A102" s="102" t="s">
        <v>78</v>
      </c>
      <c r="B102" s="35" t="s">
        <v>79</v>
      </c>
      <c r="C102" s="35" t="s">
        <v>80</v>
      </c>
      <c r="D102" s="35" t="s">
        <v>81</v>
      </c>
      <c r="E102" s="36" t="s">
        <v>1911</v>
      </c>
      <c r="F102" s="15"/>
      <c r="G102" s="15"/>
      <c r="H102" s="15"/>
      <c r="I102" s="15"/>
      <c r="J102" s="15"/>
      <c r="K102" s="15"/>
    </row>
    <row r="103" spans="1:11" ht="12.75">
      <c r="A103" s="103" t="s">
        <v>3</v>
      </c>
      <c r="B103" s="37" t="s">
        <v>82</v>
      </c>
      <c r="C103" s="37" t="s">
        <v>83</v>
      </c>
      <c r="D103" s="37" t="s">
        <v>84</v>
      </c>
      <c r="E103" s="30"/>
      <c r="F103" s="15"/>
      <c r="G103" s="15"/>
      <c r="H103" s="15"/>
      <c r="I103" s="15"/>
      <c r="J103" s="15"/>
      <c r="K103" s="15"/>
    </row>
    <row r="104" spans="1:11" ht="12.75">
      <c r="A104" s="31"/>
      <c r="B104" s="29"/>
      <c r="C104" s="37" t="s">
        <v>85</v>
      </c>
      <c r="D104" s="37" t="s">
        <v>86</v>
      </c>
      <c r="E104" s="30"/>
      <c r="F104" s="15"/>
      <c r="G104" s="15"/>
      <c r="H104" s="15"/>
      <c r="I104" s="15"/>
      <c r="J104" s="15"/>
      <c r="K104" s="15"/>
    </row>
    <row r="105" spans="1:11" ht="12.75">
      <c r="A105" s="31"/>
      <c r="B105" s="29"/>
      <c r="C105" s="37" t="s">
        <v>87</v>
      </c>
      <c r="D105" s="37" t="s">
        <v>88</v>
      </c>
      <c r="E105" s="30"/>
      <c r="F105" s="15"/>
      <c r="G105" s="15"/>
      <c r="H105" s="15"/>
      <c r="I105" s="15"/>
      <c r="J105" s="15"/>
      <c r="K105" s="15"/>
    </row>
    <row r="106" spans="1:11" ht="12.75">
      <c r="A106" s="31"/>
      <c r="B106" s="29"/>
      <c r="C106" s="37" t="s">
        <v>89</v>
      </c>
      <c r="D106" s="37" t="s">
        <v>90</v>
      </c>
      <c r="E106" s="30"/>
      <c r="F106" s="15"/>
      <c r="G106" s="15"/>
      <c r="H106" s="15"/>
      <c r="I106" s="15"/>
      <c r="J106" s="15"/>
      <c r="K106" s="15"/>
    </row>
    <row r="107" spans="1:11" ht="12.75">
      <c r="A107" s="31"/>
      <c r="B107" s="29"/>
      <c r="C107" s="37" t="s">
        <v>91</v>
      </c>
      <c r="D107" s="37" t="s">
        <v>92</v>
      </c>
      <c r="E107" s="30"/>
      <c r="F107" s="15"/>
      <c r="G107" s="15"/>
      <c r="H107" s="15"/>
      <c r="I107" s="15"/>
      <c r="J107" s="15"/>
      <c r="K107" s="15"/>
    </row>
    <row r="108" spans="1:11" ht="12.75">
      <c r="A108" s="31"/>
      <c r="B108" s="29"/>
      <c r="C108" s="37" t="s">
        <v>93</v>
      </c>
      <c r="D108" s="37" t="s">
        <v>94</v>
      </c>
      <c r="E108" s="30"/>
      <c r="F108" s="15"/>
      <c r="G108" s="15"/>
      <c r="H108" s="15"/>
      <c r="I108" s="15"/>
      <c r="J108" s="15"/>
      <c r="K108" s="15"/>
    </row>
    <row r="109" spans="1:11" ht="12.75">
      <c r="A109" s="31"/>
      <c r="B109" s="29"/>
      <c r="C109" s="37" t="s">
        <v>95</v>
      </c>
      <c r="D109" s="37" t="s">
        <v>96</v>
      </c>
      <c r="E109" s="30"/>
      <c r="F109" s="15"/>
      <c r="G109" s="15"/>
      <c r="H109" s="15"/>
      <c r="I109" s="15"/>
      <c r="J109" s="15"/>
      <c r="K109" s="15"/>
    </row>
    <row r="110" spans="1:11" ht="12.75">
      <c r="A110" s="31"/>
      <c r="B110" s="29"/>
      <c r="C110" s="37" t="s">
        <v>97</v>
      </c>
      <c r="D110" s="37" t="s">
        <v>98</v>
      </c>
      <c r="E110" s="30"/>
      <c r="F110" s="15"/>
      <c r="G110" s="15"/>
      <c r="H110" s="15"/>
      <c r="I110" s="15"/>
      <c r="J110" s="15"/>
      <c r="K110" s="15"/>
    </row>
    <row r="111" spans="1:11" ht="12.75">
      <c r="A111" s="31"/>
      <c r="B111" s="29"/>
      <c r="C111" s="37" t="s">
        <v>99</v>
      </c>
      <c r="D111" s="37" t="s">
        <v>100</v>
      </c>
      <c r="E111" s="30"/>
      <c r="F111" s="15"/>
      <c r="G111" s="15"/>
      <c r="H111" s="15"/>
      <c r="I111" s="15"/>
      <c r="J111" s="15"/>
      <c r="K111" s="15"/>
    </row>
    <row r="112" spans="1:11" ht="12.75">
      <c r="A112" s="31"/>
      <c r="B112" s="29"/>
      <c r="C112" s="29"/>
      <c r="D112" s="37" t="s">
        <v>101</v>
      </c>
      <c r="E112" s="30"/>
      <c r="F112" s="15"/>
      <c r="G112" s="15"/>
      <c r="H112" s="15"/>
      <c r="I112" s="15"/>
      <c r="J112" s="15"/>
      <c r="K112" s="15"/>
    </row>
    <row r="113" spans="1:11" ht="12.75">
      <c r="A113" s="31"/>
      <c r="B113" s="29"/>
      <c r="C113" s="29"/>
      <c r="D113" s="37" t="s">
        <v>102</v>
      </c>
      <c r="E113" s="30"/>
      <c r="F113" s="15"/>
      <c r="G113" s="15"/>
      <c r="H113" s="15"/>
      <c r="I113" s="15"/>
      <c r="J113" s="15"/>
      <c r="K113" s="15"/>
    </row>
    <row r="114" spans="1:11" ht="12.75">
      <c r="A114" s="31"/>
      <c r="B114" s="29"/>
      <c r="C114" s="29"/>
      <c r="D114" s="37" t="s">
        <v>103</v>
      </c>
      <c r="E114" s="30"/>
      <c r="F114" s="15"/>
      <c r="G114" s="15"/>
      <c r="H114" s="15"/>
      <c r="I114" s="15"/>
      <c r="J114" s="15"/>
      <c r="K114" s="15"/>
    </row>
    <row r="115" spans="1:11" ht="12.75">
      <c r="A115" s="31"/>
      <c r="B115" s="29"/>
      <c r="C115" s="29"/>
      <c r="D115" s="37" t="s">
        <v>104</v>
      </c>
      <c r="E115" s="30"/>
      <c r="F115" s="15"/>
      <c r="G115" s="15"/>
      <c r="H115" s="15"/>
      <c r="I115" s="15"/>
      <c r="J115" s="15"/>
      <c r="K115" s="15"/>
    </row>
    <row r="116" spans="1:11" ht="12.75">
      <c r="A116" s="31"/>
      <c r="B116" s="29"/>
      <c r="C116" s="29"/>
      <c r="D116" s="37" t="s">
        <v>105</v>
      </c>
      <c r="E116" s="30"/>
      <c r="F116" s="15"/>
      <c r="G116" s="15"/>
      <c r="H116" s="15"/>
      <c r="I116" s="15"/>
      <c r="J116" s="15"/>
      <c r="K116" s="15"/>
    </row>
    <row r="117" spans="1:11" ht="13.5" thickBot="1">
      <c r="A117" s="32"/>
      <c r="B117" s="33"/>
      <c r="C117" s="29"/>
      <c r="D117" s="33"/>
      <c r="E117" s="34"/>
      <c r="F117" s="15"/>
      <c r="G117" s="15"/>
      <c r="H117" s="15"/>
      <c r="I117" s="15"/>
      <c r="J117" s="15"/>
      <c r="K117" s="15"/>
    </row>
    <row r="118" spans="1:11" ht="13.5" thickTop="1">
      <c r="A118" s="102" t="s">
        <v>106</v>
      </c>
      <c r="B118" s="35" t="s">
        <v>107</v>
      </c>
      <c r="C118" s="35" t="s">
        <v>108</v>
      </c>
      <c r="D118" s="37" t="s">
        <v>1909</v>
      </c>
      <c r="E118" s="36" t="s">
        <v>1911</v>
      </c>
      <c r="F118" s="15"/>
      <c r="G118" s="15"/>
      <c r="H118" s="15"/>
      <c r="I118" s="15"/>
      <c r="J118" s="15"/>
      <c r="K118" s="15"/>
    </row>
    <row r="119" spans="1:11" ht="12.75">
      <c r="A119" s="103" t="s">
        <v>109</v>
      </c>
      <c r="B119" s="37" t="s">
        <v>110</v>
      </c>
      <c r="C119" s="37" t="s">
        <v>111</v>
      </c>
      <c r="D119" s="37" t="s">
        <v>112</v>
      </c>
      <c r="E119" s="30"/>
      <c r="F119" s="15"/>
      <c r="G119" s="15"/>
      <c r="H119" s="15"/>
      <c r="I119" s="15"/>
      <c r="J119" s="15"/>
      <c r="K119" s="15"/>
    </row>
    <row r="120" spans="1:11" ht="12.75">
      <c r="A120" s="31"/>
      <c r="B120" s="37" t="s">
        <v>1893</v>
      </c>
      <c r="C120" s="37" t="s">
        <v>113</v>
      </c>
      <c r="D120" s="37" t="s">
        <v>114</v>
      </c>
      <c r="E120" s="30"/>
      <c r="F120" s="15"/>
      <c r="G120" s="15"/>
      <c r="H120" s="15"/>
      <c r="I120" s="15"/>
      <c r="J120" s="15"/>
      <c r="K120" s="15"/>
    </row>
    <row r="121" spans="1:11" ht="12.75">
      <c r="A121" s="31"/>
      <c r="B121" s="42" t="s">
        <v>115</v>
      </c>
      <c r="C121" s="37" t="s">
        <v>116</v>
      </c>
      <c r="D121" s="37" t="s">
        <v>117</v>
      </c>
      <c r="E121" s="30"/>
      <c r="F121" s="15"/>
      <c r="G121" s="15"/>
      <c r="H121" s="15"/>
      <c r="I121" s="15"/>
      <c r="J121" s="15"/>
      <c r="K121" s="15"/>
    </row>
    <row r="122" spans="1:11" ht="12.75">
      <c r="A122" s="31"/>
      <c r="B122" s="42" t="s">
        <v>118</v>
      </c>
      <c r="C122" s="37" t="s">
        <v>119</v>
      </c>
      <c r="D122" s="37" t="s">
        <v>120</v>
      </c>
      <c r="E122" s="30"/>
      <c r="F122" s="15"/>
      <c r="G122" s="15"/>
      <c r="H122" s="15"/>
      <c r="I122" s="15"/>
      <c r="J122" s="15"/>
      <c r="K122" s="15"/>
    </row>
    <row r="123" spans="1:11" ht="12.75">
      <c r="A123" s="31"/>
      <c r="B123" s="42" t="s">
        <v>121</v>
      </c>
      <c r="C123" s="37" t="s">
        <v>122</v>
      </c>
      <c r="D123" s="42" t="s">
        <v>123</v>
      </c>
      <c r="E123" s="30"/>
      <c r="F123" s="15"/>
      <c r="G123" s="15"/>
      <c r="H123" s="15"/>
      <c r="I123" s="15"/>
      <c r="J123" s="15"/>
      <c r="K123" s="15"/>
    </row>
    <row r="124" spans="1:11" ht="12.75">
      <c r="A124" s="31"/>
      <c r="B124" s="42" t="s">
        <v>124</v>
      </c>
      <c r="C124" s="37" t="s">
        <v>14</v>
      </c>
      <c r="D124" s="42" t="s">
        <v>125</v>
      </c>
      <c r="E124" s="30"/>
      <c r="F124" s="15"/>
      <c r="G124" s="15"/>
      <c r="H124" s="15"/>
      <c r="I124" s="15"/>
      <c r="J124" s="15"/>
      <c r="K124" s="15"/>
    </row>
    <row r="125" spans="1:11" ht="12.75">
      <c r="A125" s="31"/>
      <c r="B125" s="29"/>
      <c r="C125" s="37" t="s">
        <v>126</v>
      </c>
      <c r="D125" s="42" t="s">
        <v>127</v>
      </c>
      <c r="E125" s="30"/>
      <c r="F125" s="15"/>
      <c r="G125" s="15"/>
      <c r="H125" s="15"/>
      <c r="I125" s="15"/>
      <c r="J125" s="15"/>
      <c r="K125" s="15"/>
    </row>
    <row r="126" spans="1:11" ht="12.75">
      <c r="A126" s="31"/>
      <c r="B126" s="29"/>
      <c r="C126" s="37" t="s">
        <v>128</v>
      </c>
      <c r="D126" s="42" t="s">
        <v>129</v>
      </c>
      <c r="E126" s="30"/>
      <c r="F126" s="15"/>
      <c r="G126" s="15"/>
      <c r="H126" s="15"/>
      <c r="I126" s="15"/>
      <c r="J126" s="15"/>
      <c r="K126" s="15"/>
    </row>
    <row r="127" spans="1:11" ht="12.75">
      <c r="A127" s="31"/>
      <c r="B127" s="29"/>
      <c r="C127" s="42" t="s">
        <v>130</v>
      </c>
      <c r="D127" s="29"/>
      <c r="E127" s="30"/>
      <c r="F127" s="15"/>
      <c r="G127" s="15"/>
      <c r="H127" s="15"/>
      <c r="I127" s="15"/>
      <c r="J127" s="15"/>
      <c r="K127" s="15"/>
    </row>
    <row r="128" spans="1:11" ht="13.5" thickBot="1">
      <c r="A128" s="32"/>
      <c r="B128" s="33"/>
      <c r="C128" s="43" t="s">
        <v>131</v>
      </c>
      <c r="D128" s="33"/>
      <c r="E128" s="34"/>
      <c r="F128" s="15"/>
      <c r="G128" s="15"/>
      <c r="H128" s="15"/>
      <c r="I128" s="15"/>
      <c r="J128" s="15"/>
      <c r="K128" s="15"/>
    </row>
    <row r="129" spans="1:11" ht="13.5" thickTop="1">
      <c r="A129" s="102" t="s">
        <v>132</v>
      </c>
      <c r="B129" s="35" t="s">
        <v>1883</v>
      </c>
      <c r="C129" s="35" t="s">
        <v>1909</v>
      </c>
      <c r="D129" s="35" t="s">
        <v>1909</v>
      </c>
      <c r="E129" s="36" t="s">
        <v>1909</v>
      </c>
      <c r="F129" s="15"/>
      <c r="G129" s="15"/>
      <c r="H129" s="15"/>
      <c r="I129" s="15"/>
      <c r="J129" s="15"/>
      <c r="K129" s="15"/>
    </row>
    <row r="130" spans="1:11" ht="12.75">
      <c r="A130" s="103" t="s">
        <v>133</v>
      </c>
      <c r="B130" s="37" t="s">
        <v>134</v>
      </c>
      <c r="C130" s="37" t="s">
        <v>135</v>
      </c>
      <c r="D130" s="29"/>
      <c r="E130" s="30"/>
      <c r="F130" s="15"/>
      <c r="G130" s="15"/>
      <c r="H130" s="15"/>
      <c r="I130" s="15"/>
      <c r="J130" s="15"/>
      <c r="K130" s="15"/>
    </row>
    <row r="131" spans="1:11" ht="12.75">
      <c r="A131" s="31"/>
      <c r="B131" s="29"/>
      <c r="C131" s="37" t="s">
        <v>136</v>
      </c>
      <c r="D131" s="29"/>
      <c r="E131" s="30"/>
      <c r="F131" s="15"/>
      <c r="G131" s="15"/>
      <c r="H131" s="15"/>
      <c r="I131" s="15"/>
      <c r="J131" s="15"/>
      <c r="K131" s="15"/>
    </row>
    <row r="132" spans="1:11" ht="12.75">
      <c r="A132" s="31"/>
      <c r="B132" s="29"/>
      <c r="C132" s="37" t="s">
        <v>137</v>
      </c>
      <c r="D132" s="29"/>
      <c r="E132" s="30"/>
      <c r="F132" s="15"/>
      <c r="G132" s="15"/>
      <c r="H132" s="15"/>
      <c r="I132" s="15"/>
      <c r="J132" s="15"/>
      <c r="K132" s="15"/>
    </row>
    <row r="133" spans="1:11" ht="12.75">
      <c r="A133" s="31"/>
      <c r="B133" s="29"/>
      <c r="C133" s="37" t="s">
        <v>138</v>
      </c>
      <c r="D133" s="29"/>
      <c r="E133" s="30"/>
      <c r="F133" s="15"/>
      <c r="G133" s="15"/>
      <c r="H133" s="15"/>
      <c r="I133" s="15"/>
      <c r="J133" s="15"/>
      <c r="K133" s="15"/>
    </row>
    <row r="134" spans="1:11" ht="13.5" thickBot="1">
      <c r="A134" s="32"/>
      <c r="B134" s="33"/>
      <c r="C134" s="33"/>
      <c r="D134" s="33"/>
      <c r="E134" s="34"/>
      <c r="F134" s="15"/>
      <c r="G134" s="15"/>
      <c r="H134" s="15"/>
      <c r="I134" s="15"/>
      <c r="J134" s="15"/>
      <c r="K134" s="15"/>
    </row>
    <row r="135" spans="1:11" ht="13.5" thickTop="1">
      <c r="A135" s="102" t="s">
        <v>139</v>
      </c>
      <c r="B135" s="35" t="s">
        <v>140</v>
      </c>
      <c r="C135" s="35" t="s">
        <v>141</v>
      </c>
      <c r="D135" s="35" t="s">
        <v>142</v>
      </c>
      <c r="E135" s="36" t="s">
        <v>1911</v>
      </c>
      <c r="F135" s="15"/>
      <c r="G135" s="15"/>
      <c r="H135" s="15"/>
      <c r="I135" s="15"/>
      <c r="J135" s="15"/>
      <c r="K135" s="15"/>
    </row>
    <row r="136" spans="1:11" ht="12.75">
      <c r="A136" s="103" t="s">
        <v>143</v>
      </c>
      <c r="B136" s="37" t="s">
        <v>144</v>
      </c>
      <c r="C136" s="37" t="s">
        <v>145</v>
      </c>
      <c r="D136" s="37" t="s">
        <v>146</v>
      </c>
      <c r="E136" s="30"/>
      <c r="F136" s="15"/>
      <c r="G136" s="15"/>
      <c r="H136" s="15"/>
      <c r="I136" s="15"/>
      <c r="J136" s="15"/>
      <c r="K136" s="15"/>
    </row>
    <row r="137" spans="1:11" ht="12.75">
      <c r="A137" s="31"/>
      <c r="B137" s="29"/>
      <c r="C137" s="37" t="s">
        <v>147</v>
      </c>
      <c r="D137" s="37" t="s">
        <v>148</v>
      </c>
      <c r="E137" s="30"/>
      <c r="F137" s="15"/>
      <c r="G137" s="15"/>
      <c r="H137" s="15"/>
      <c r="I137" s="15"/>
      <c r="J137" s="15"/>
      <c r="K137" s="15"/>
    </row>
    <row r="138" spans="1:11" ht="12.75">
      <c r="A138" s="31"/>
      <c r="B138" s="29"/>
      <c r="C138" s="37" t="s">
        <v>149</v>
      </c>
      <c r="D138" s="37" t="s">
        <v>150</v>
      </c>
      <c r="E138" s="30"/>
      <c r="F138" s="15"/>
      <c r="G138" s="15"/>
      <c r="H138" s="15"/>
      <c r="I138" s="15"/>
      <c r="J138" s="15"/>
      <c r="K138" s="15"/>
    </row>
    <row r="139" spans="1:11" ht="12.75">
      <c r="A139" s="31"/>
      <c r="B139" s="29"/>
      <c r="C139" s="37" t="s">
        <v>151</v>
      </c>
      <c r="D139" s="37" t="s">
        <v>152</v>
      </c>
      <c r="E139" s="30"/>
      <c r="F139" s="15"/>
      <c r="G139" s="15"/>
      <c r="H139" s="15"/>
      <c r="I139" s="15"/>
      <c r="J139" s="15"/>
      <c r="K139" s="15"/>
    </row>
    <row r="140" spans="1:11" ht="12.75">
      <c r="A140" s="31"/>
      <c r="B140" s="29"/>
      <c r="C140" s="37" t="s">
        <v>153</v>
      </c>
      <c r="D140" s="37" t="s">
        <v>154</v>
      </c>
      <c r="E140" s="30"/>
      <c r="F140" s="15"/>
      <c r="G140" s="15"/>
      <c r="H140" s="15"/>
      <c r="I140" s="15"/>
      <c r="J140" s="15"/>
      <c r="K140" s="15"/>
    </row>
    <row r="141" spans="1:11" ht="12.75">
      <c r="A141" s="31"/>
      <c r="B141" s="29"/>
      <c r="C141" s="37" t="s">
        <v>155</v>
      </c>
      <c r="D141" s="37" t="s">
        <v>156</v>
      </c>
      <c r="E141" s="30"/>
      <c r="F141" s="15"/>
      <c r="G141" s="15"/>
      <c r="H141" s="15"/>
      <c r="I141" s="15"/>
      <c r="J141" s="15"/>
      <c r="K141" s="15"/>
    </row>
    <row r="142" spans="1:11" ht="12.75">
      <c r="A142" s="31"/>
      <c r="B142" s="29"/>
      <c r="C142" s="37" t="s">
        <v>157</v>
      </c>
      <c r="D142" s="37" t="s">
        <v>158</v>
      </c>
      <c r="E142" s="30"/>
      <c r="F142" s="15"/>
      <c r="G142" s="15"/>
      <c r="H142" s="15"/>
      <c r="I142" s="15"/>
      <c r="J142" s="15"/>
      <c r="K142" s="15"/>
    </row>
    <row r="143" spans="1:11" ht="12.75">
      <c r="A143" s="31"/>
      <c r="B143" s="29"/>
      <c r="C143" s="37" t="s">
        <v>159</v>
      </c>
      <c r="D143" s="37" t="s">
        <v>160</v>
      </c>
      <c r="E143" s="30"/>
      <c r="F143" s="15"/>
      <c r="G143" s="15"/>
      <c r="H143" s="15"/>
      <c r="I143" s="15"/>
      <c r="J143" s="15"/>
      <c r="K143" s="15"/>
    </row>
    <row r="144" spans="1:11" ht="12.75">
      <c r="A144" s="31"/>
      <c r="B144" s="29"/>
      <c r="C144" s="39"/>
      <c r="D144" s="39" t="s">
        <v>161</v>
      </c>
      <c r="E144" s="30"/>
      <c r="F144" s="15"/>
      <c r="G144" s="15"/>
      <c r="H144" s="15"/>
      <c r="I144" s="15"/>
      <c r="J144" s="15"/>
      <c r="K144" s="15"/>
    </row>
    <row r="145" spans="1:11" ht="12.75">
      <c r="A145" s="31"/>
      <c r="B145" s="29"/>
      <c r="C145" s="39"/>
      <c r="D145" s="39" t="s">
        <v>162</v>
      </c>
      <c r="E145" s="30"/>
      <c r="F145" s="15"/>
      <c r="G145" s="15"/>
      <c r="H145" s="15"/>
      <c r="I145" s="15"/>
      <c r="J145" s="15"/>
      <c r="K145" s="15"/>
    </row>
    <row r="146" spans="1:11" ht="12.75">
      <c r="A146" s="31"/>
      <c r="B146" s="29"/>
      <c r="C146" s="29"/>
      <c r="D146" s="37" t="s">
        <v>163</v>
      </c>
      <c r="E146" s="30"/>
      <c r="F146" s="15"/>
      <c r="G146" s="15"/>
      <c r="H146" s="15"/>
      <c r="I146" s="15"/>
      <c r="J146" s="15"/>
      <c r="K146" s="15"/>
    </row>
    <row r="147" spans="1:11" ht="12.75">
      <c r="A147" s="31"/>
      <c r="B147" s="29"/>
      <c r="C147" s="29"/>
      <c r="D147" s="37" t="s">
        <v>164</v>
      </c>
      <c r="E147" s="30"/>
      <c r="F147" s="15"/>
      <c r="G147" s="15"/>
      <c r="H147" s="15"/>
      <c r="I147" s="15"/>
      <c r="J147" s="15"/>
      <c r="K147" s="15"/>
    </row>
    <row r="148" spans="1:11" ht="12.75">
      <c r="A148" s="31"/>
      <c r="B148" s="29"/>
      <c r="C148" s="29"/>
      <c r="D148" s="37" t="s">
        <v>165</v>
      </c>
      <c r="E148" s="30"/>
      <c r="F148" s="15"/>
      <c r="G148" s="15"/>
      <c r="H148" s="15"/>
      <c r="I148" s="15"/>
      <c r="J148" s="15"/>
      <c r="K148" s="15"/>
    </row>
    <row r="149" spans="1:11" ht="12.75">
      <c r="A149" s="31"/>
      <c r="B149" s="29"/>
      <c r="C149" s="39"/>
      <c r="D149" s="39" t="s">
        <v>166</v>
      </c>
      <c r="E149" s="30"/>
      <c r="F149" s="15"/>
      <c r="G149" s="15"/>
      <c r="H149" s="15"/>
      <c r="I149" s="15"/>
      <c r="J149" s="15"/>
      <c r="K149" s="15"/>
    </row>
    <row r="150" spans="1:11" ht="12.75">
      <c r="A150" s="31"/>
      <c r="B150" s="29"/>
      <c r="C150" s="39"/>
      <c r="D150" s="37" t="s">
        <v>167</v>
      </c>
      <c r="E150" s="30"/>
      <c r="F150" s="15"/>
      <c r="G150" s="15"/>
      <c r="H150" s="15"/>
      <c r="I150" s="15"/>
      <c r="J150" s="15"/>
      <c r="K150" s="15"/>
    </row>
    <row r="151" spans="1:11" ht="13.5" thickBot="1">
      <c r="A151" s="32"/>
      <c r="B151" s="33"/>
      <c r="C151" s="44"/>
      <c r="D151" s="44"/>
      <c r="E151" s="34"/>
      <c r="F151" s="15"/>
      <c r="G151" s="15"/>
      <c r="H151" s="15"/>
      <c r="I151" s="15"/>
      <c r="J151" s="15"/>
      <c r="K151" s="15"/>
    </row>
    <row r="152" spans="1:11" ht="13.5" thickTop="1">
      <c r="A152" s="102" t="s">
        <v>168</v>
      </c>
      <c r="B152" s="35" t="s">
        <v>169</v>
      </c>
      <c r="C152" s="35" t="s">
        <v>170</v>
      </c>
      <c r="D152" s="35" t="s">
        <v>171</v>
      </c>
      <c r="E152" s="36" t="s">
        <v>1940</v>
      </c>
      <c r="F152" s="15"/>
      <c r="G152" s="15"/>
      <c r="H152" s="15"/>
      <c r="I152" s="15"/>
      <c r="J152" s="15"/>
      <c r="K152" s="15"/>
    </row>
    <row r="153" spans="1:11" ht="12.75">
      <c r="A153" s="103" t="s">
        <v>172</v>
      </c>
      <c r="B153" s="37" t="s">
        <v>173</v>
      </c>
      <c r="C153" s="37" t="s">
        <v>174</v>
      </c>
      <c r="D153" s="37" t="s">
        <v>175</v>
      </c>
      <c r="E153" s="38" t="s">
        <v>176</v>
      </c>
      <c r="F153" s="15"/>
      <c r="G153" s="15"/>
      <c r="H153" s="15"/>
      <c r="I153" s="15"/>
      <c r="J153" s="15"/>
      <c r="K153" s="15"/>
    </row>
    <row r="154" spans="1:11" ht="12.75">
      <c r="A154" s="31"/>
      <c r="B154" s="37" t="s">
        <v>177</v>
      </c>
      <c r="C154" s="37" t="s">
        <v>178</v>
      </c>
      <c r="D154" s="37" t="s">
        <v>179</v>
      </c>
      <c r="E154" s="38" t="s">
        <v>180</v>
      </c>
      <c r="F154" s="15"/>
      <c r="G154" s="15"/>
      <c r="H154" s="15"/>
      <c r="I154" s="15"/>
      <c r="J154" s="15"/>
      <c r="K154" s="15"/>
    </row>
    <row r="155" spans="1:11" ht="12.75">
      <c r="A155" s="31"/>
      <c r="B155" s="37" t="s">
        <v>181</v>
      </c>
      <c r="C155" s="37" t="s">
        <v>182</v>
      </c>
      <c r="D155" s="37" t="s">
        <v>183</v>
      </c>
      <c r="E155" s="38" t="s">
        <v>184</v>
      </c>
      <c r="F155" s="15"/>
      <c r="G155" s="15"/>
      <c r="H155" s="15"/>
      <c r="I155" s="15"/>
      <c r="J155" s="15"/>
      <c r="K155" s="15"/>
    </row>
    <row r="156" spans="1:11" ht="12.75">
      <c r="A156" s="31"/>
      <c r="B156" s="29"/>
      <c r="C156" s="37" t="s">
        <v>185</v>
      </c>
      <c r="D156" s="37" t="s">
        <v>186</v>
      </c>
      <c r="E156" s="38" t="s">
        <v>187</v>
      </c>
      <c r="F156" s="15"/>
      <c r="G156" s="15"/>
      <c r="H156" s="15"/>
      <c r="I156" s="15"/>
      <c r="J156" s="15"/>
      <c r="K156" s="15"/>
    </row>
    <row r="157" spans="1:11" ht="12.75">
      <c r="A157" s="31"/>
      <c r="B157" s="29"/>
      <c r="C157" s="37" t="s">
        <v>188</v>
      </c>
      <c r="D157" s="37" t="s">
        <v>189</v>
      </c>
      <c r="E157" s="38" t="s">
        <v>190</v>
      </c>
      <c r="F157" s="15"/>
      <c r="G157" s="15"/>
      <c r="H157" s="15"/>
      <c r="I157" s="15"/>
      <c r="J157" s="15"/>
      <c r="K157" s="15"/>
    </row>
    <row r="158" spans="1:11" ht="12.75">
      <c r="A158" s="31"/>
      <c r="B158" s="29"/>
      <c r="C158" s="37" t="s">
        <v>191</v>
      </c>
      <c r="D158" s="37" t="s">
        <v>192</v>
      </c>
      <c r="E158" s="38" t="s">
        <v>193</v>
      </c>
      <c r="F158" s="15"/>
      <c r="G158" s="15"/>
      <c r="H158" s="15"/>
      <c r="I158" s="15"/>
      <c r="J158" s="15"/>
      <c r="K158" s="15"/>
    </row>
    <row r="159" spans="1:11" ht="12.75">
      <c r="A159" s="31"/>
      <c r="B159" s="29"/>
      <c r="C159" s="37" t="s">
        <v>194</v>
      </c>
      <c r="D159" s="37" t="s">
        <v>195</v>
      </c>
      <c r="E159" s="30"/>
      <c r="F159" s="15"/>
      <c r="G159" s="15"/>
      <c r="H159" s="15"/>
      <c r="I159" s="15"/>
      <c r="J159" s="15"/>
      <c r="K159" s="15"/>
    </row>
    <row r="160" spans="1:11" ht="12.75">
      <c r="A160" s="31"/>
      <c r="B160" s="29"/>
      <c r="C160" s="37" t="s">
        <v>196</v>
      </c>
      <c r="D160" s="37" t="s">
        <v>197</v>
      </c>
      <c r="E160" s="30"/>
      <c r="F160" s="15"/>
      <c r="G160" s="15"/>
      <c r="H160" s="15"/>
      <c r="I160" s="15"/>
      <c r="J160" s="15"/>
      <c r="K160" s="15"/>
    </row>
    <row r="161" spans="1:11" ht="12.75">
      <c r="A161" s="31"/>
      <c r="B161" s="29"/>
      <c r="C161" s="39" t="s">
        <v>198</v>
      </c>
      <c r="D161" s="39" t="s">
        <v>199</v>
      </c>
      <c r="E161" s="30"/>
      <c r="F161" s="15"/>
      <c r="G161" s="15"/>
      <c r="H161" s="15"/>
      <c r="I161" s="15"/>
      <c r="J161" s="15"/>
      <c r="K161" s="15"/>
    </row>
    <row r="162" spans="1:11" ht="12.75">
      <c r="A162" s="31"/>
      <c r="B162" s="29"/>
      <c r="C162" s="39"/>
      <c r="D162" s="39" t="s">
        <v>200</v>
      </c>
      <c r="E162" s="30"/>
      <c r="F162" s="15"/>
      <c r="G162" s="15"/>
      <c r="H162" s="15"/>
      <c r="I162" s="15"/>
      <c r="J162" s="15"/>
      <c r="K162" s="15"/>
    </row>
    <row r="163" spans="1:11" ht="12.75">
      <c r="A163" s="31"/>
      <c r="B163" s="29"/>
      <c r="C163" s="29"/>
      <c r="D163" s="37" t="s">
        <v>201</v>
      </c>
      <c r="E163" s="30"/>
      <c r="F163" s="15"/>
      <c r="G163" s="15"/>
      <c r="H163" s="15"/>
      <c r="I163" s="15"/>
      <c r="J163" s="15"/>
      <c r="K163" s="15"/>
    </row>
    <row r="164" spans="1:11" ht="12.75">
      <c r="A164" s="31"/>
      <c r="B164" s="29"/>
      <c r="C164" s="29"/>
      <c r="D164" s="37" t="s">
        <v>202</v>
      </c>
      <c r="E164" s="30"/>
      <c r="F164" s="15"/>
      <c r="G164" s="15"/>
      <c r="H164" s="15"/>
      <c r="I164" s="15"/>
      <c r="J164" s="15"/>
      <c r="K164" s="15"/>
    </row>
    <row r="165" spans="1:11" ht="12.75">
      <c r="A165" s="31"/>
      <c r="B165" s="29"/>
      <c r="C165" s="29"/>
      <c r="D165" s="37" t="s">
        <v>203</v>
      </c>
      <c r="E165" s="30"/>
      <c r="F165" s="15"/>
      <c r="G165" s="15"/>
      <c r="H165" s="15"/>
      <c r="I165" s="15"/>
      <c r="J165" s="15"/>
      <c r="K165" s="15"/>
    </row>
    <row r="166" spans="1:11" ht="12.75">
      <c r="A166" s="31"/>
      <c r="B166" s="29"/>
      <c r="C166" s="29"/>
      <c r="D166" s="37" t="s">
        <v>204</v>
      </c>
      <c r="E166" s="30"/>
      <c r="F166" s="15"/>
      <c r="G166" s="15"/>
      <c r="H166" s="15"/>
      <c r="I166" s="15"/>
      <c r="J166" s="15"/>
      <c r="K166" s="15"/>
    </row>
    <row r="167" spans="1:11" ht="12.75">
      <c r="A167" s="31"/>
      <c r="B167" s="29"/>
      <c r="C167" s="29"/>
      <c r="D167" s="37" t="s">
        <v>205</v>
      </c>
      <c r="E167" s="30"/>
      <c r="F167" s="15"/>
      <c r="G167" s="15"/>
      <c r="H167" s="15"/>
      <c r="I167" s="15"/>
      <c r="J167" s="15"/>
      <c r="K167" s="15"/>
    </row>
    <row r="168" spans="1:11" ht="12.75">
      <c r="A168" s="31"/>
      <c r="B168" s="29"/>
      <c r="C168" s="29"/>
      <c r="D168" s="37" t="s">
        <v>206</v>
      </c>
      <c r="E168" s="30"/>
      <c r="F168" s="15"/>
      <c r="G168" s="15"/>
      <c r="H168" s="15"/>
      <c r="I168" s="15"/>
      <c r="J168" s="15"/>
      <c r="K168" s="15"/>
    </row>
    <row r="169" spans="1:11" ht="12.75">
      <c r="A169" s="31"/>
      <c r="B169" s="29"/>
      <c r="C169" s="29"/>
      <c r="D169" s="37" t="s">
        <v>207</v>
      </c>
      <c r="E169" s="30"/>
      <c r="F169" s="15"/>
      <c r="G169" s="15"/>
      <c r="H169" s="15"/>
      <c r="I169" s="15"/>
      <c r="J169" s="15"/>
      <c r="K169" s="15"/>
    </row>
    <row r="170" spans="1:11" ht="13.5" thickBot="1">
      <c r="A170" s="32"/>
      <c r="B170" s="33"/>
      <c r="C170" s="33"/>
      <c r="D170" s="44"/>
      <c r="E170" s="34"/>
      <c r="F170" s="15"/>
      <c r="G170" s="15"/>
      <c r="H170" s="15"/>
      <c r="I170" s="15"/>
      <c r="J170" s="15"/>
      <c r="K170" s="15"/>
    </row>
    <row r="171" spans="1:11" ht="13.5" thickTop="1">
      <c r="A171" s="102" t="s">
        <v>168</v>
      </c>
      <c r="B171" s="35" t="s">
        <v>208</v>
      </c>
      <c r="C171" s="35" t="s">
        <v>209</v>
      </c>
      <c r="D171" s="35" t="s">
        <v>210</v>
      </c>
      <c r="E171" s="36" t="s">
        <v>1909</v>
      </c>
      <c r="F171" s="15"/>
      <c r="G171" s="15"/>
      <c r="H171" s="15"/>
      <c r="I171" s="15"/>
      <c r="J171" s="15"/>
      <c r="K171" s="15"/>
    </row>
    <row r="172" spans="1:11" ht="12.75">
      <c r="A172" s="103" t="s">
        <v>211</v>
      </c>
      <c r="B172" s="37" t="s">
        <v>212</v>
      </c>
      <c r="C172" s="37" t="s">
        <v>213</v>
      </c>
      <c r="D172" s="37" t="s">
        <v>214</v>
      </c>
      <c r="E172" s="30"/>
      <c r="F172" s="15"/>
      <c r="G172" s="15"/>
      <c r="H172" s="15"/>
      <c r="I172" s="15"/>
      <c r="J172" s="15"/>
      <c r="K172" s="15"/>
    </row>
    <row r="173" spans="1:11" ht="12.75">
      <c r="A173" s="31"/>
      <c r="B173" s="29"/>
      <c r="C173" s="37" t="s">
        <v>215</v>
      </c>
      <c r="D173" s="37" t="s">
        <v>216</v>
      </c>
      <c r="E173" s="30"/>
      <c r="F173" s="15"/>
      <c r="G173" s="15"/>
      <c r="H173" s="15"/>
      <c r="I173" s="15"/>
      <c r="J173" s="15"/>
      <c r="K173" s="15"/>
    </row>
    <row r="174" spans="1:11" ht="12.75">
      <c r="A174" s="28"/>
      <c r="B174" s="29"/>
      <c r="C174" s="37" t="s">
        <v>217</v>
      </c>
      <c r="D174" s="37" t="s">
        <v>218</v>
      </c>
      <c r="E174" s="30"/>
      <c r="F174" s="15"/>
      <c r="G174" s="15"/>
      <c r="H174" s="15"/>
      <c r="I174" s="15"/>
      <c r="J174" s="15"/>
      <c r="K174" s="15"/>
    </row>
    <row r="175" spans="1:11" ht="12.75">
      <c r="A175" s="31"/>
      <c r="B175" s="29"/>
      <c r="C175" s="37" t="s">
        <v>219</v>
      </c>
      <c r="D175" s="37" t="s">
        <v>220</v>
      </c>
      <c r="E175" s="30"/>
      <c r="F175" s="15"/>
      <c r="G175" s="15"/>
      <c r="H175" s="15"/>
      <c r="I175" s="15"/>
      <c r="J175" s="15"/>
      <c r="K175" s="15"/>
    </row>
    <row r="176" spans="1:11" ht="12.75">
      <c r="A176" s="31"/>
      <c r="B176" s="29"/>
      <c r="C176" s="37" t="s">
        <v>221</v>
      </c>
      <c r="D176" s="37" t="s">
        <v>222</v>
      </c>
      <c r="E176" s="30"/>
      <c r="F176" s="15"/>
      <c r="G176" s="15"/>
      <c r="H176" s="15"/>
      <c r="I176" s="15"/>
      <c r="J176" s="15"/>
      <c r="K176" s="15"/>
    </row>
    <row r="177" spans="1:11" ht="12.75">
      <c r="A177" s="31"/>
      <c r="B177" s="29"/>
      <c r="C177" s="29"/>
      <c r="D177" s="37" t="s">
        <v>223</v>
      </c>
      <c r="E177" s="30"/>
      <c r="F177" s="15"/>
      <c r="G177" s="15"/>
      <c r="H177" s="15"/>
      <c r="I177" s="15"/>
      <c r="J177" s="15"/>
      <c r="K177" s="15"/>
    </row>
    <row r="178" spans="1:11" ht="12.75">
      <c r="A178" s="31"/>
      <c r="B178" s="39"/>
      <c r="C178" s="37" t="s">
        <v>224</v>
      </c>
      <c r="D178" s="37" t="s">
        <v>25</v>
      </c>
      <c r="E178" s="30"/>
      <c r="F178" s="15"/>
      <c r="G178" s="15"/>
      <c r="H178" s="15"/>
      <c r="I178" s="15"/>
      <c r="J178" s="15"/>
      <c r="K178" s="15"/>
    </row>
    <row r="179" spans="1:11" ht="12.75">
      <c r="A179" s="31"/>
      <c r="B179" s="29"/>
      <c r="C179" s="37" t="s">
        <v>225</v>
      </c>
      <c r="D179" s="37" t="s">
        <v>226</v>
      </c>
      <c r="E179" s="30"/>
      <c r="F179" s="15"/>
      <c r="G179" s="15"/>
      <c r="H179" s="15"/>
      <c r="I179" s="15"/>
      <c r="J179" s="15"/>
      <c r="K179" s="15"/>
    </row>
    <row r="180" spans="1:11" ht="12.75">
      <c r="A180" s="31"/>
      <c r="B180" s="29"/>
      <c r="C180" s="37" t="s">
        <v>227</v>
      </c>
      <c r="D180" s="37" t="s">
        <v>228</v>
      </c>
      <c r="E180" s="30"/>
      <c r="F180" s="15"/>
      <c r="G180" s="15"/>
      <c r="H180" s="15"/>
      <c r="I180" s="15"/>
      <c r="J180" s="15"/>
      <c r="K180" s="15"/>
    </row>
    <row r="181" spans="1:11" ht="12.75">
      <c r="A181" s="31"/>
      <c r="B181" s="29"/>
      <c r="C181" s="37" t="s">
        <v>229</v>
      </c>
      <c r="D181" s="37" t="s">
        <v>230</v>
      </c>
      <c r="E181" s="30"/>
      <c r="F181" s="15"/>
      <c r="G181" s="15"/>
      <c r="H181" s="15"/>
      <c r="I181" s="15"/>
      <c r="J181" s="15"/>
      <c r="K181" s="15"/>
    </row>
    <row r="182" spans="1:11" ht="12.75">
      <c r="A182" s="31"/>
      <c r="B182" s="29"/>
      <c r="C182" s="37" t="s">
        <v>231</v>
      </c>
      <c r="D182" s="37" t="s">
        <v>232</v>
      </c>
      <c r="E182" s="30"/>
      <c r="F182" s="15"/>
      <c r="G182" s="15"/>
      <c r="H182" s="15"/>
      <c r="I182" s="15"/>
      <c r="J182" s="15"/>
      <c r="K182" s="15"/>
    </row>
    <row r="183" spans="1:11" ht="12.75">
      <c r="A183" s="31"/>
      <c r="B183" s="29"/>
      <c r="C183" s="37" t="s">
        <v>233</v>
      </c>
      <c r="D183" s="37" t="s">
        <v>234</v>
      </c>
      <c r="E183" s="30"/>
      <c r="F183" s="15"/>
      <c r="G183" s="15"/>
      <c r="H183" s="15"/>
      <c r="I183" s="15"/>
      <c r="J183" s="15"/>
      <c r="K183" s="15"/>
    </row>
    <row r="184" spans="1:11" ht="12.75">
      <c r="A184" s="31"/>
      <c r="B184" s="29"/>
      <c r="C184" s="37" t="s">
        <v>235</v>
      </c>
      <c r="D184" s="37" t="s">
        <v>236</v>
      </c>
      <c r="E184" s="30"/>
      <c r="F184" s="15"/>
      <c r="G184" s="15"/>
      <c r="H184" s="15"/>
      <c r="I184" s="15"/>
      <c r="J184" s="15"/>
      <c r="K184" s="15"/>
    </row>
    <row r="185" spans="1:11" ht="12.75">
      <c r="A185" s="31"/>
      <c r="B185" s="29"/>
      <c r="C185" s="29"/>
      <c r="D185" s="37" t="s">
        <v>237</v>
      </c>
      <c r="E185" s="30"/>
      <c r="F185" s="15"/>
      <c r="G185" s="15"/>
      <c r="H185" s="15"/>
      <c r="I185" s="15"/>
      <c r="J185" s="15"/>
      <c r="K185" s="15"/>
    </row>
    <row r="186" spans="1:11" ht="12.75">
      <c r="A186" s="31"/>
      <c r="B186" s="29"/>
      <c r="C186" s="29"/>
      <c r="D186" s="37" t="s">
        <v>238</v>
      </c>
      <c r="E186" s="30"/>
      <c r="F186" s="15"/>
      <c r="G186" s="15"/>
      <c r="H186" s="15"/>
      <c r="I186" s="15"/>
      <c r="J186" s="15"/>
      <c r="K186" s="15"/>
    </row>
    <row r="187" spans="1:11" ht="12.75">
      <c r="A187" s="31"/>
      <c r="B187" s="29"/>
      <c r="C187" s="29"/>
      <c r="D187" s="37" t="s">
        <v>239</v>
      </c>
      <c r="E187" s="30"/>
      <c r="F187" s="15"/>
      <c r="G187" s="15"/>
      <c r="H187" s="15"/>
      <c r="I187" s="15"/>
      <c r="J187" s="15"/>
      <c r="K187" s="15"/>
    </row>
    <row r="188" spans="1:11" ht="12.75">
      <c r="A188" s="31"/>
      <c r="B188" s="29"/>
      <c r="C188" s="29"/>
      <c r="D188" s="37" t="s">
        <v>240</v>
      </c>
      <c r="E188" s="30"/>
      <c r="F188" s="15"/>
      <c r="G188" s="15"/>
      <c r="H188" s="15"/>
      <c r="I188" s="15"/>
      <c r="J188" s="15"/>
      <c r="K188" s="15"/>
    </row>
    <row r="189" spans="1:11" ht="12.75">
      <c r="A189" s="31"/>
      <c r="B189" s="29"/>
      <c r="C189" s="29"/>
      <c r="D189" s="37" t="s">
        <v>241</v>
      </c>
      <c r="E189" s="30"/>
      <c r="F189" s="15"/>
      <c r="G189" s="15"/>
      <c r="H189" s="15"/>
      <c r="I189" s="15"/>
      <c r="J189" s="15"/>
      <c r="K189" s="15"/>
    </row>
    <row r="190" spans="1:11" ht="13.5" thickBot="1">
      <c r="A190" s="31"/>
      <c r="B190" s="29"/>
      <c r="C190" s="29"/>
      <c r="D190" s="39"/>
      <c r="E190" s="30"/>
      <c r="F190" s="15"/>
      <c r="G190" s="15"/>
      <c r="H190" s="15"/>
      <c r="I190" s="15"/>
      <c r="J190" s="15"/>
      <c r="K190" s="15"/>
    </row>
    <row r="191" spans="1:11" ht="13.5" thickTop="1">
      <c r="A191" s="102" t="s">
        <v>242</v>
      </c>
      <c r="B191" s="35" t="s">
        <v>1937</v>
      </c>
      <c r="C191" s="35" t="s">
        <v>243</v>
      </c>
      <c r="D191" s="35" t="s">
        <v>244</v>
      </c>
      <c r="E191" s="36" t="s">
        <v>1911</v>
      </c>
      <c r="F191" s="15"/>
      <c r="G191" s="15"/>
      <c r="H191" s="15"/>
      <c r="I191" s="15"/>
      <c r="J191" s="15"/>
      <c r="K191" s="15"/>
    </row>
    <row r="192" spans="1:11" ht="12.75">
      <c r="A192" s="103" t="s">
        <v>245</v>
      </c>
      <c r="B192" s="37" t="s">
        <v>246</v>
      </c>
      <c r="C192" s="37" t="s">
        <v>247</v>
      </c>
      <c r="D192" s="37" t="s">
        <v>248</v>
      </c>
      <c r="E192" s="30"/>
      <c r="F192" s="15"/>
      <c r="G192" s="15"/>
      <c r="H192" s="15"/>
      <c r="I192" s="15"/>
      <c r="J192" s="15"/>
      <c r="K192" s="15"/>
    </row>
    <row r="193" spans="1:11" ht="12.75">
      <c r="A193" s="31"/>
      <c r="B193" s="37" t="s">
        <v>249</v>
      </c>
      <c r="C193" s="37" t="s">
        <v>250</v>
      </c>
      <c r="D193" s="37" t="s">
        <v>251</v>
      </c>
      <c r="E193" s="30"/>
      <c r="F193" s="15"/>
      <c r="G193" s="15"/>
      <c r="H193" s="15"/>
      <c r="I193" s="15"/>
      <c r="J193" s="15"/>
      <c r="K193" s="15"/>
    </row>
    <row r="194" spans="1:11" ht="12.75">
      <c r="A194" s="31"/>
      <c r="B194" s="29"/>
      <c r="C194" s="37" t="s">
        <v>252</v>
      </c>
      <c r="D194" s="37" t="s">
        <v>253</v>
      </c>
      <c r="E194" s="30"/>
      <c r="F194" s="15"/>
      <c r="G194" s="15"/>
      <c r="H194" s="15"/>
      <c r="I194" s="15"/>
      <c r="J194" s="15"/>
      <c r="K194" s="15"/>
    </row>
    <row r="195" spans="1:11" ht="12.75">
      <c r="A195" s="31"/>
      <c r="B195" s="29"/>
      <c r="C195" s="37" t="s">
        <v>254</v>
      </c>
      <c r="D195" s="37" t="s">
        <v>255</v>
      </c>
      <c r="E195" s="30"/>
      <c r="F195" s="15"/>
      <c r="G195" s="15"/>
      <c r="H195" s="15"/>
      <c r="I195" s="15"/>
      <c r="J195" s="15"/>
      <c r="K195" s="15"/>
    </row>
    <row r="196" spans="1:11" ht="12.75">
      <c r="A196" s="31"/>
      <c r="B196" s="29"/>
      <c r="C196" s="37" t="s">
        <v>256</v>
      </c>
      <c r="D196" s="37" t="s">
        <v>257</v>
      </c>
      <c r="E196" s="30"/>
      <c r="F196" s="15"/>
      <c r="G196" s="15"/>
      <c r="H196" s="15"/>
      <c r="I196" s="15"/>
      <c r="J196" s="15"/>
      <c r="K196" s="15"/>
    </row>
    <row r="197" spans="1:11" ht="12.75">
      <c r="A197" s="31"/>
      <c r="B197" s="29"/>
      <c r="C197" s="37" t="s">
        <v>258</v>
      </c>
      <c r="D197" s="37" t="s">
        <v>259</v>
      </c>
      <c r="E197" s="30"/>
      <c r="F197" s="15"/>
      <c r="G197" s="15"/>
      <c r="H197" s="15"/>
      <c r="I197" s="15"/>
      <c r="J197" s="15"/>
      <c r="K197" s="15"/>
    </row>
    <row r="198" spans="1:11" ht="12.75">
      <c r="A198" s="31"/>
      <c r="B198" s="39"/>
      <c r="C198" s="37" t="s">
        <v>260</v>
      </c>
      <c r="D198" s="37" t="s">
        <v>261</v>
      </c>
      <c r="E198" s="30"/>
      <c r="F198" s="15"/>
      <c r="G198" s="15"/>
      <c r="H198" s="15"/>
      <c r="I198" s="15"/>
      <c r="J198" s="15"/>
      <c r="K198" s="15"/>
    </row>
    <row r="199" spans="1:11" ht="12.75">
      <c r="A199" s="31"/>
      <c r="B199" s="39"/>
      <c r="C199" s="37" t="s">
        <v>262</v>
      </c>
      <c r="D199" s="29"/>
      <c r="E199" s="30"/>
      <c r="F199" s="15"/>
      <c r="G199" s="15"/>
      <c r="H199" s="15"/>
      <c r="I199" s="15"/>
      <c r="J199" s="15"/>
      <c r="K199" s="15"/>
    </row>
    <row r="200" spans="1:11" ht="13.5" thickBot="1">
      <c r="A200" s="32"/>
      <c r="B200" s="44"/>
      <c r="C200" s="33"/>
      <c r="D200" s="33"/>
      <c r="E200" s="34"/>
      <c r="F200" s="15"/>
      <c r="G200" s="15"/>
      <c r="H200" s="15"/>
      <c r="I200" s="15"/>
      <c r="J200" s="15"/>
      <c r="K200" s="15"/>
    </row>
    <row r="201" spans="1:11" ht="13.5" thickTop="1">
      <c r="A201" s="102" t="s">
        <v>263</v>
      </c>
      <c r="B201" s="35" t="s">
        <v>264</v>
      </c>
      <c r="C201" s="35" t="s">
        <v>1909</v>
      </c>
      <c r="D201" s="35" t="s">
        <v>265</v>
      </c>
      <c r="E201" s="36" t="s">
        <v>266</v>
      </c>
      <c r="F201" s="15"/>
      <c r="G201" s="15"/>
      <c r="H201" s="15"/>
      <c r="I201" s="15"/>
      <c r="J201" s="15"/>
      <c r="K201" s="15"/>
    </row>
    <row r="202" spans="1:11" ht="12.75">
      <c r="A202" s="103" t="s">
        <v>3</v>
      </c>
      <c r="B202" s="37" t="s">
        <v>267</v>
      </c>
      <c r="C202" s="37" t="s">
        <v>268</v>
      </c>
      <c r="D202" s="37" t="s">
        <v>269</v>
      </c>
      <c r="E202" s="38" t="s">
        <v>270</v>
      </c>
      <c r="F202" s="15"/>
      <c r="G202" s="15"/>
      <c r="H202" s="15"/>
      <c r="I202" s="15"/>
      <c r="J202" s="15"/>
      <c r="K202" s="15"/>
    </row>
    <row r="203" spans="1:11" ht="12.75">
      <c r="A203" s="31"/>
      <c r="B203" s="37" t="s">
        <v>271</v>
      </c>
      <c r="C203" s="29"/>
      <c r="D203" s="37" t="s">
        <v>272</v>
      </c>
      <c r="E203" s="38" t="s">
        <v>273</v>
      </c>
      <c r="F203" s="15"/>
      <c r="G203" s="15"/>
      <c r="H203" s="15"/>
      <c r="I203" s="15"/>
      <c r="J203" s="15"/>
      <c r="K203" s="15"/>
    </row>
    <row r="204" spans="1:11" ht="12.75">
      <c r="A204" s="31"/>
      <c r="B204" s="29"/>
      <c r="C204" s="29"/>
      <c r="D204" s="37" t="s">
        <v>274</v>
      </c>
      <c r="E204" s="38" t="s">
        <v>275</v>
      </c>
      <c r="F204" s="15"/>
      <c r="G204" s="15"/>
      <c r="H204" s="15"/>
      <c r="I204" s="15"/>
      <c r="J204" s="15"/>
      <c r="K204" s="15"/>
    </row>
    <row r="205" spans="1:11" ht="12.75">
      <c r="A205" s="31"/>
      <c r="B205" s="29"/>
      <c r="C205" s="29"/>
      <c r="D205" s="37" t="s">
        <v>276</v>
      </c>
      <c r="E205" s="38" t="s">
        <v>277</v>
      </c>
      <c r="F205" s="15"/>
      <c r="G205" s="15"/>
      <c r="H205" s="15"/>
      <c r="I205" s="15"/>
      <c r="J205" s="15"/>
      <c r="K205" s="15"/>
    </row>
    <row r="206" spans="1:11" ht="12.75">
      <c r="A206" s="31"/>
      <c r="B206" s="29"/>
      <c r="C206" s="29"/>
      <c r="D206" s="37" t="s">
        <v>278</v>
      </c>
      <c r="E206" s="38" t="s">
        <v>279</v>
      </c>
      <c r="F206" s="15"/>
      <c r="G206" s="15"/>
      <c r="H206" s="15"/>
      <c r="I206" s="15"/>
      <c r="J206" s="15"/>
      <c r="K206" s="15"/>
    </row>
    <row r="207" spans="1:11" ht="12.75">
      <c r="A207" s="31"/>
      <c r="B207" s="29"/>
      <c r="C207" s="29"/>
      <c r="D207" s="37" t="s">
        <v>280</v>
      </c>
      <c r="E207" s="30"/>
      <c r="F207" s="15"/>
      <c r="G207" s="15"/>
      <c r="H207" s="15"/>
      <c r="I207" s="15"/>
      <c r="J207" s="15"/>
      <c r="K207" s="15"/>
    </row>
    <row r="208" spans="1:11" ht="12.75">
      <c r="A208" s="31"/>
      <c r="B208" s="29"/>
      <c r="C208" s="29"/>
      <c r="D208" s="37" t="s">
        <v>281</v>
      </c>
      <c r="E208" s="30"/>
      <c r="F208" s="15"/>
      <c r="G208" s="15"/>
      <c r="H208" s="15"/>
      <c r="I208" s="15"/>
      <c r="J208" s="15"/>
      <c r="K208" s="15"/>
    </row>
    <row r="209" spans="1:11" ht="13.5" thickBot="1">
      <c r="A209" s="31"/>
      <c r="B209" s="29"/>
      <c r="C209" s="29"/>
      <c r="D209" s="29"/>
      <c r="E209" s="30"/>
      <c r="F209" s="15"/>
      <c r="G209" s="15"/>
      <c r="H209" s="15"/>
      <c r="I209" s="15"/>
      <c r="J209" s="15"/>
      <c r="K209" s="15"/>
    </row>
    <row r="210" spans="1:11" ht="13.5" thickTop="1">
      <c r="A210" s="102" t="s">
        <v>282</v>
      </c>
      <c r="B210" s="35" t="s">
        <v>283</v>
      </c>
      <c r="C210" s="35" t="s">
        <v>284</v>
      </c>
      <c r="D210" s="35" t="s">
        <v>285</v>
      </c>
      <c r="E210" s="36" t="s">
        <v>286</v>
      </c>
      <c r="F210" s="15"/>
      <c r="G210" s="15"/>
      <c r="H210" s="15"/>
      <c r="I210" s="15"/>
      <c r="J210" s="15"/>
      <c r="K210" s="15"/>
    </row>
    <row r="211" spans="1:11" ht="12.75">
      <c r="A211" s="103" t="s">
        <v>1941</v>
      </c>
      <c r="B211" s="37" t="s">
        <v>287</v>
      </c>
      <c r="C211" s="37" t="s">
        <v>288</v>
      </c>
      <c r="D211" s="37" t="s">
        <v>17</v>
      </c>
      <c r="E211" s="38" t="s">
        <v>289</v>
      </c>
      <c r="F211" s="15"/>
      <c r="G211" s="15"/>
      <c r="H211" s="15"/>
      <c r="I211" s="15"/>
      <c r="J211" s="15"/>
      <c r="K211" s="15"/>
    </row>
    <row r="212" spans="1:11" ht="12.75">
      <c r="A212" s="31"/>
      <c r="B212" s="37" t="s">
        <v>82</v>
      </c>
      <c r="C212" s="37" t="s">
        <v>290</v>
      </c>
      <c r="D212" s="37" t="s">
        <v>291</v>
      </c>
      <c r="E212" s="30"/>
      <c r="F212" s="15"/>
      <c r="G212" s="15"/>
      <c r="H212" s="15"/>
      <c r="I212" s="15"/>
      <c r="J212" s="15"/>
      <c r="K212" s="15"/>
    </row>
    <row r="213" spans="1:11" ht="12.75">
      <c r="A213" s="31"/>
      <c r="B213" s="37" t="s">
        <v>292</v>
      </c>
      <c r="C213" s="37" t="s">
        <v>293</v>
      </c>
      <c r="D213" s="37" t="s">
        <v>294</v>
      </c>
      <c r="E213" s="30"/>
      <c r="F213" s="15"/>
      <c r="G213" s="15"/>
      <c r="H213" s="15"/>
      <c r="I213" s="15"/>
      <c r="J213" s="15"/>
      <c r="K213" s="15"/>
    </row>
    <row r="214" spans="1:11" ht="12.75">
      <c r="A214" s="31"/>
      <c r="B214" s="29"/>
      <c r="C214" s="37" t="s">
        <v>295</v>
      </c>
      <c r="D214" s="37" t="s">
        <v>296</v>
      </c>
      <c r="E214" s="30"/>
      <c r="F214" s="15"/>
      <c r="G214" s="15"/>
      <c r="H214" s="15"/>
      <c r="I214" s="15"/>
      <c r="J214" s="15"/>
      <c r="K214" s="15"/>
    </row>
    <row r="215" spans="1:11" ht="12.75">
      <c r="A215" s="31"/>
      <c r="B215" s="29"/>
      <c r="C215" s="37" t="s">
        <v>297</v>
      </c>
      <c r="D215" s="37" t="s">
        <v>298</v>
      </c>
      <c r="E215" s="30"/>
      <c r="F215" s="15"/>
      <c r="G215" s="15"/>
      <c r="H215" s="15"/>
      <c r="I215" s="15"/>
      <c r="J215" s="15"/>
      <c r="K215" s="15"/>
    </row>
    <row r="216" spans="1:11" ht="12.75">
      <c r="A216" s="31"/>
      <c r="B216" s="29"/>
      <c r="C216" s="37" t="s">
        <v>299</v>
      </c>
      <c r="D216" s="37" t="s">
        <v>300</v>
      </c>
      <c r="E216" s="30"/>
      <c r="F216" s="15"/>
      <c r="G216" s="15"/>
      <c r="H216" s="15"/>
      <c r="I216" s="15"/>
      <c r="J216" s="15"/>
      <c r="K216" s="15"/>
    </row>
    <row r="217" spans="1:11" ht="12.75">
      <c r="A217" s="31"/>
      <c r="B217" s="29"/>
      <c r="C217" s="37" t="s">
        <v>301</v>
      </c>
      <c r="D217" s="37" t="s">
        <v>302</v>
      </c>
      <c r="E217" s="30"/>
      <c r="F217" s="15"/>
      <c r="G217" s="15"/>
      <c r="H217" s="15"/>
      <c r="I217" s="15"/>
      <c r="J217" s="15"/>
      <c r="K217" s="15"/>
    </row>
    <row r="218" spans="1:11" ht="12.75">
      <c r="A218" s="31"/>
      <c r="B218" s="29"/>
      <c r="C218" s="37" t="s">
        <v>303</v>
      </c>
      <c r="D218" s="37" t="s">
        <v>304</v>
      </c>
      <c r="E218" s="30"/>
      <c r="F218" s="15"/>
      <c r="G218" s="15"/>
      <c r="H218" s="15"/>
      <c r="I218" s="15"/>
      <c r="J218" s="15"/>
      <c r="K218" s="15"/>
    </row>
    <row r="219" spans="1:11" ht="12.75">
      <c r="A219" s="31"/>
      <c r="B219" s="29"/>
      <c r="C219" s="37" t="s">
        <v>305</v>
      </c>
      <c r="D219" s="37" t="s">
        <v>306</v>
      </c>
      <c r="E219" s="30"/>
      <c r="F219" s="15"/>
      <c r="G219" s="15"/>
      <c r="H219" s="15"/>
      <c r="I219" s="15"/>
      <c r="J219" s="15"/>
      <c r="K219" s="15"/>
    </row>
    <row r="220" spans="1:11" ht="12.75">
      <c r="A220" s="31"/>
      <c r="B220" s="29"/>
      <c r="C220" s="37" t="s">
        <v>307</v>
      </c>
      <c r="D220" s="37" t="s">
        <v>308</v>
      </c>
      <c r="E220" s="30"/>
      <c r="F220" s="15"/>
      <c r="G220" s="15"/>
      <c r="H220" s="15"/>
      <c r="I220" s="15"/>
      <c r="J220" s="15"/>
      <c r="K220" s="15"/>
    </row>
    <row r="221" spans="1:11" ht="12.75">
      <c r="A221" s="31"/>
      <c r="B221" s="29"/>
      <c r="C221" s="37" t="s">
        <v>309</v>
      </c>
      <c r="D221" s="37" t="s">
        <v>102</v>
      </c>
      <c r="E221" s="30"/>
      <c r="F221" s="15"/>
      <c r="G221" s="15"/>
      <c r="H221" s="15"/>
      <c r="I221" s="15"/>
      <c r="J221" s="15"/>
      <c r="K221" s="15"/>
    </row>
    <row r="222" spans="1:11" ht="12.75">
      <c r="A222" s="31"/>
      <c r="B222" s="29"/>
      <c r="C222" s="37" t="s">
        <v>310</v>
      </c>
      <c r="D222" s="37" t="s">
        <v>311</v>
      </c>
      <c r="E222" s="30"/>
      <c r="F222" s="15"/>
      <c r="G222" s="15"/>
      <c r="H222" s="15"/>
      <c r="I222" s="15"/>
      <c r="J222" s="15"/>
      <c r="K222" s="15"/>
    </row>
    <row r="223" spans="1:11" ht="12.75">
      <c r="A223" s="31"/>
      <c r="B223" s="29"/>
      <c r="C223" s="37" t="s">
        <v>312</v>
      </c>
      <c r="D223" s="37" t="s">
        <v>313</v>
      </c>
      <c r="E223" s="30"/>
      <c r="F223" s="15"/>
      <c r="G223" s="15"/>
      <c r="H223" s="15"/>
      <c r="I223" s="15"/>
      <c r="J223" s="15"/>
      <c r="K223" s="15"/>
    </row>
    <row r="224" spans="1:11" ht="12.75">
      <c r="A224" s="31"/>
      <c r="B224" s="29"/>
      <c r="C224" s="37" t="s">
        <v>314</v>
      </c>
      <c r="D224" s="37" t="s">
        <v>315</v>
      </c>
      <c r="E224" s="30"/>
      <c r="F224" s="15"/>
      <c r="G224" s="15"/>
      <c r="H224" s="15"/>
      <c r="I224" s="15"/>
      <c r="J224" s="15"/>
      <c r="K224" s="15"/>
    </row>
    <row r="225" spans="1:11" ht="12.75">
      <c r="A225" s="31"/>
      <c r="B225" s="29"/>
      <c r="C225" s="37" t="s">
        <v>316</v>
      </c>
      <c r="D225" s="37" t="s">
        <v>317</v>
      </c>
      <c r="E225" s="30"/>
      <c r="F225" s="15"/>
      <c r="G225" s="15"/>
      <c r="H225" s="15"/>
      <c r="I225" s="15"/>
      <c r="J225" s="15"/>
      <c r="K225" s="15"/>
    </row>
    <row r="226" spans="1:11" ht="12.75">
      <c r="A226" s="31"/>
      <c r="B226" s="29"/>
      <c r="C226" s="37" t="s">
        <v>318</v>
      </c>
      <c r="D226" s="37" t="s">
        <v>319</v>
      </c>
      <c r="E226" s="30"/>
      <c r="F226" s="15"/>
      <c r="G226" s="15"/>
      <c r="H226" s="15"/>
      <c r="I226" s="15"/>
      <c r="J226" s="15"/>
      <c r="K226" s="15"/>
    </row>
    <row r="227" spans="1:11" ht="12.75">
      <c r="A227" s="31"/>
      <c r="B227" s="29"/>
      <c r="C227" s="37" t="s">
        <v>170</v>
      </c>
      <c r="D227" s="29"/>
      <c r="E227" s="30"/>
      <c r="F227" s="15"/>
      <c r="G227" s="15"/>
      <c r="H227" s="15"/>
      <c r="I227" s="15"/>
      <c r="J227" s="15"/>
      <c r="K227" s="15"/>
    </row>
    <row r="228" spans="1:11" ht="12.75">
      <c r="A228" s="31"/>
      <c r="B228" s="29"/>
      <c r="C228" s="37" t="s">
        <v>320</v>
      </c>
      <c r="D228" s="29"/>
      <c r="E228" s="30"/>
      <c r="F228" s="15"/>
      <c r="G228" s="15"/>
      <c r="H228" s="15"/>
      <c r="I228" s="15"/>
      <c r="J228" s="15"/>
      <c r="K228" s="15"/>
    </row>
    <row r="229" spans="1:11" ht="12.75">
      <c r="A229" s="31"/>
      <c r="B229" s="29"/>
      <c r="C229" s="37" t="s">
        <v>321</v>
      </c>
      <c r="D229" s="29"/>
      <c r="E229" s="30"/>
      <c r="F229" s="15"/>
      <c r="G229" s="15"/>
      <c r="H229" s="15"/>
      <c r="I229" s="15"/>
      <c r="J229" s="15"/>
      <c r="K229" s="15"/>
    </row>
    <row r="230" spans="1:11" ht="12.75">
      <c r="A230" s="31"/>
      <c r="B230" s="29"/>
      <c r="C230" s="37" t="s">
        <v>322</v>
      </c>
      <c r="D230" s="29"/>
      <c r="E230" s="30"/>
      <c r="F230" s="15"/>
      <c r="G230" s="15"/>
      <c r="H230" s="15"/>
      <c r="I230" s="15"/>
      <c r="J230" s="15"/>
      <c r="K230" s="15"/>
    </row>
    <row r="231" spans="1:11" ht="13.5" thickBot="1">
      <c r="A231" s="32"/>
      <c r="B231" s="33"/>
      <c r="C231" s="33"/>
      <c r="D231" s="33"/>
      <c r="E231" s="34"/>
      <c r="F231" s="15"/>
      <c r="G231" s="15"/>
      <c r="H231" s="15"/>
      <c r="I231" s="15"/>
      <c r="J231" s="15"/>
      <c r="K231" s="15"/>
    </row>
    <row r="232" spans="1:11" ht="13.5" thickTop="1">
      <c r="A232" s="102" t="s">
        <v>323</v>
      </c>
      <c r="B232" s="35" t="s">
        <v>324</v>
      </c>
      <c r="C232" s="35" t="s">
        <v>325</v>
      </c>
      <c r="D232" s="35" t="s">
        <v>326</v>
      </c>
      <c r="E232" s="36" t="s">
        <v>327</v>
      </c>
      <c r="F232" s="15"/>
      <c r="G232" s="15"/>
      <c r="H232" s="15"/>
      <c r="I232" s="15"/>
      <c r="J232" s="15"/>
      <c r="K232" s="15"/>
    </row>
    <row r="233" spans="1:11" ht="12.75">
      <c r="A233" s="103" t="s">
        <v>1941</v>
      </c>
      <c r="B233" s="29"/>
      <c r="C233" s="37" t="s">
        <v>328</v>
      </c>
      <c r="D233" s="39" t="s">
        <v>329</v>
      </c>
      <c r="E233" s="45" t="s">
        <v>703</v>
      </c>
      <c r="F233" s="15"/>
      <c r="G233" s="15"/>
      <c r="H233" s="15"/>
      <c r="I233" s="15"/>
      <c r="J233" s="15"/>
      <c r="K233" s="15"/>
    </row>
    <row r="234" spans="1:11" ht="12.75">
      <c r="A234" s="31"/>
      <c r="B234" s="29"/>
      <c r="C234" s="37" t="s">
        <v>330</v>
      </c>
      <c r="D234" s="39" t="s">
        <v>331</v>
      </c>
      <c r="E234" s="45" t="s">
        <v>703</v>
      </c>
      <c r="F234" s="15"/>
      <c r="G234" s="15"/>
      <c r="H234" s="15"/>
      <c r="I234" s="15"/>
      <c r="J234" s="15"/>
      <c r="K234" s="15"/>
    </row>
    <row r="235" spans="1:11" ht="12.75">
      <c r="A235" s="31"/>
      <c r="B235" s="29"/>
      <c r="C235" s="37" t="s">
        <v>332</v>
      </c>
      <c r="D235" s="39" t="s">
        <v>25</v>
      </c>
      <c r="E235" s="45" t="s">
        <v>703</v>
      </c>
      <c r="F235" s="15"/>
      <c r="G235" s="15"/>
      <c r="H235" s="15"/>
      <c r="I235" s="15"/>
      <c r="J235" s="15"/>
      <c r="K235" s="15"/>
    </row>
    <row r="236" spans="1:11" ht="12.75">
      <c r="A236" s="31"/>
      <c r="B236" s="29"/>
      <c r="C236" s="37" t="s">
        <v>333</v>
      </c>
      <c r="D236" s="39" t="s">
        <v>334</v>
      </c>
      <c r="E236" s="30"/>
      <c r="F236" s="15"/>
      <c r="G236" s="15"/>
      <c r="H236" s="15"/>
      <c r="I236" s="15"/>
      <c r="J236" s="15"/>
      <c r="K236" s="15"/>
    </row>
    <row r="237" spans="1:11" ht="12.75">
      <c r="A237" s="31"/>
      <c r="B237" s="29"/>
      <c r="C237" s="37" t="s">
        <v>335</v>
      </c>
      <c r="D237" s="37" t="s">
        <v>336</v>
      </c>
      <c r="E237" s="30"/>
      <c r="F237" s="15"/>
      <c r="G237" s="15"/>
      <c r="H237" s="15"/>
      <c r="I237" s="15"/>
      <c r="J237" s="15"/>
      <c r="K237" s="15"/>
    </row>
    <row r="238" spans="1:11" ht="12.75">
      <c r="A238" s="31"/>
      <c r="B238" s="29"/>
      <c r="C238" s="37" t="s">
        <v>337</v>
      </c>
      <c r="D238" s="37" t="s">
        <v>338</v>
      </c>
      <c r="E238" s="30"/>
      <c r="F238" s="15"/>
      <c r="G238" s="15"/>
      <c r="H238" s="15"/>
      <c r="I238" s="15"/>
      <c r="J238" s="15"/>
      <c r="K238" s="15"/>
    </row>
    <row r="239" spans="1:11" ht="12.75">
      <c r="A239" s="31"/>
      <c r="B239" s="29"/>
      <c r="C239" s="37" t="s">
        <v>339</v>
      </c>
      <c r="D239" s="37" t="s">
        <v>340</v>
      </c>
      <c r="E239" s="30"/>
      <c r="F239" s="15"/>
      <c r="G239" s="15"/>
      <c r="H239" s="15"/>
      <c r="I239" s="15"/>
      <c r="J239" s="15"/>
      <c r="K239" s="15"/>
    </row>
    <row r="240" spans="1:11" ht="12.75">
      <c r="A240" s="31"/>
      <c r="B240" s="29"/>
      <c r="C240" s="37" t="s">
        <v>341</v>
      </c>
      <c r="D240" s="37" t="s">
        <v>342</v>
      </c>
      <c r="E240" s="30"/>
      <c r="F240" s="15"/>
      <c r="G240" s="15"/>
      <c r="H240" s="15"/>
      <c r="I240" s="15"/>
      <c r="J240" s="15"/>
      <c r="K240" s="15"/>
    </row>
    <row r="241" spans="1:11" ht="12.75">
      <c r="A241" s="31"/>
      <c r="B241" s="29"/>
      <c r="C241" s="37" t="s">
        <v>343</v>
      </c>
      <c r="D241" s="37" t="s">
        <v>344</v>
      </c>
      <c r="E241" s="30"/>
      <c r="F241" s="15"/>
      <c r="G241" s="15"/>
      <c r="H241" s="15"/>
      <c r="I241" s="15"/>
      <c r="J241" s="15"/>
      <c r="K241" s="15"/>
    </row>
    <row r="242" spans="1:11" ht="12.75">
      <c r="A242" s="31"/>
      <c r="B242" s="29"/>
      <c r="C242" s="37" t="s">
        <v>345</v>
      </c>
      <c r="D242" s="37" t="s">
        <v>346</v>
      </c>
      <c r="E242" s="30"/>
      <c r="F242" s="15"/>
      <c r="G242" s="15"/>
      <c r="H242" s="15"/>
      <c r="I242" s="15"/>
      <c r="J242" s="15"/>
      <c r="K242" s="15"/>
    </row>
    <row r="243" spans="1:11" ht="12.75">
      <c r="A243" s="31"/>
      <c r="B243" s="29"/>
      <c r="C243" s="37" t="s">
        <v>347</v>
      </c>
      <c r="D243" s="37" t="s">
        <v>348</v>
      </c>
      <c r="E243" s="30"/>
      <c r="F243" s="15"/>
      <c r="G243" s="15"/>
      <c r="H243" s="15"/>
      <c r="I243" s="15"/>
      <c r="J243" s="15"/>
      <c r="K243" s="15"/>
    </row>
    <row r="244" spans="1:11" ht="12.75">
      <c r="A244" s="31"/>
      <c r="B244" s="29"/>
      <c r="C244" s="37" t="s">
        <v>349</v>
      </c>
      <c r="D244" s="37" t="s">
        <v>350</v>
      </c>
      <c r="E244" s="30"/>
      <c r="F244" s="15"/>
      <c r="G244" s="15"/>
      <c r="H244" s="15"/>
      <c r="I244" s="15"/>
      <c r="J244" s="15"/>
      <c r="K244" s="15"/>
    </row>
    <row r="245" spans="1:11" ht="12.75">
      <c r="A245" s="31"/>
      <c r="B245" s="29"/>
      <c r="C245" s="37" t="s">
        <v>351</v>
      </c>
      <c r="D245" s="37" t="s">
        <v>352</v>
      </c>
      <c r="E245" s="30"/>
      <c r="F245" s="15"/>
      <c r="G245" s="15"/>
      <c r="H245" s="15"/>
      <c r="I245" s="15"/>
      <c r="J245" s="15"/>
      <c r="K245" s="15"/>
    </row>
    <row r="246" spans="1:11" ht="12.75">
      <c r="A246" s="31"/>
      <c r="B246" s="29"/>
      <c r="C246" s="37" t="s">
        <v>353</v>
      </c>
      <c r="D246" s="37" t="s">
        <v>354</v>
      </c>
      <c r="E246" s="30"/>
      <c r="F246" s="15"/>
      <c r="G246" s="15"/>
      <c r="H246" s="15"/>
      <c r="I246" s="15"/>
      <c r="J246" s="15"/>
      <c r="K246" s="15"/>
    </row>
    <row r="247" spans="1:11" ht="12.75">
      <c r="A247" s="31"/>
      <c r="B247" s="29"/>
      <c r="C247" s="37" t="s">
        <v>355</v>
      </c>
      <c r="D247" s="37" t="s">
        <v>356</v>
      </c>
      <c r="E247" s="30"/>
      <c r="F247" s="15"/>
      <c r="G247" s="15"/>
      <c r="H247" s="15"/>
      <c r="I247" s="15"/>
      <c r="J247" s="15"/>
      <c r="K247" s="15"/>
    </row>
    <row r="248" spans="1:11" ht="12.75">
      <c r="A248" s="31"/>
      <c r="B248" s="29"/>
      <c r="C248" s="37" t="s">
        <v>357</v>
      </c>
      <c r="D248" s="37" t="s">
        <v>358</v>
      </c>
      <c r="E248" s="30"/>
      <c r="F248" s="15"/>
      <c r="G248" s="15"/>
      <c r="H248" s="15"/>
      <c r="I248" s="15"/>
      <c r="J248" s="15"/>
      <c r="K248" s="15"/>
    </row>
    <row r="249" spans="1:11" ht="12.75">
      <c r="A249" s="31"/>
      <c r="B249" s="29"/>
      <c r="C249" s="37" t="s">
        <v>359</v>
      </c>
      <c r="D249" s="37" t="s">
        <v>360</v>
      </c>
      <c r="E249" s="30"/>
      <c r="F249" s="15"/>
      <c r="G249" s="15"/>
      <c r="H249" s="15"/>
      <c r="I249" s="15"/>
      <c r="J249" s="15"/>
      <c r="K249" s="15"/>
    </row>
    <row r="250" spans="1:11" ht="12.75">
      <c r="A250" s="31"/>
      <c r="B250" s="29"/>
      <c r="C250" s="37" t="s">
        <v>361</v>
      </c>
      <c r="D250" s="37" t="s">
        <v>362</v>
      </c>
      <c r="E250" s="30"/>
      <c r="F250" s="15"/>
      <c r="G250" s="15"/>
      <c r="H250" s="15"/>
      <c r="I250" s="15"/>
      <c r="J250" s="15"/>
      <c r="K250" s="15"/>
    </row>
    <row r="251" spans="1:11" ht="12.75">
      <c r="A251" s="31"/>
      <c r="B251" s="29"/>
      <c r="C251" s="37" t="s">
        <v>363</v>
      </c>
      <c r="D251" s="37" t="s">
        <v>364</v>
      </c>
      <c r="E251" s="30"/>
      <c r="F251" s="15"/>
      <c r="G251" s="15"/>
      <c r="H251" s="15"/>
      <c r="I251" s="15"/>
      <c r="J251" s="15"/>
      <c r="K251" s="15"/>
    </row>
    <row r="252" spans="1:11" ht="12.75">
      <c r="A252" s="31"/>
      <c r="B252" s="29"/>
      <c r="C252" s="29"/>
      <c r="D252" s="37" t="s">
        <v>365</v>
      </c>
      <c r="E252" s="30"/>
      <c r="F252" s="15"/>
      <c r="G252" s="15"/>
      <c r="H252" s="15"/>
      <c r="I252" s="15"/>
      <c r="J252" s="15"/>
      <c r="K252" s="15"/>
    </row>
    <row r="253" spans="1:11" ht="12.75">
      <c r="A253" s="31"/>
      <c r="B253" s="29"/>
      <c r="C253" s="29"/>
      <c r="D253" s="37" t="s">
        <v>366</v>
      </c>
      <c r="E253" s="30"/>
      <c r="F253" s="15"/>
      <c r="G253" s="15"/>
      <c r="H253" s="15"/>
      <c r="I253" s="15"/>
      <c r="J253" s="15"/>
      <c r="K253" s="15"/>
    </row>
    <row r="254" spans="1:11" ht="13.5" thickBot="1">
      <c r="A254" s="32"/>
      <c r="B254" s="33"/>
      <c r="C254" s="44"/>
      <c r="D254" s="33"/>
      <c r="E254" s="34"/>
      <c r="F254" s="15"/>
      <c r="G254" s="15"/>
      <c r="H254" s="15"/>
      <c r="I254" s="15"/>
      <c r="J254" s="15"/>
      <c r="K254" s="15"/>
    </row>
    <row r="255" spans="1:11" ht="13.5" thickTop="1">
      <c r="A255" s="102" t="s">
        <v>367</v>
      </c>
      <c r="B255" s="35" t="s">
        <v>368</v>
      </c>
      <c r="C255" s="35" t="s">
        <v>369</v>
      </c>
      <c r="D255" s="35" t="s">
        <v>370</v>
      </c>
      <c r="E255" s="36" t="s">
        <v>371</v>
      </c>
      <c r="F255" s="15"/>
      <c r="G255" s="15"/>
      <c r="H255" s="15"/>
      <c r="I255" s="15"/>
      <c r="J255" s="15"/>
      <c r="K255" s="15"/>
    </row>
    <row r="256" spans="1:11" ht="12.75">
      <c r="A256" s="103" t="s">
        <v>372</v>
      </c>
      <c r="B256" s="37" t="s">
        <v>373</v>
      </c>
      <c r="C256" s="37" t="s">
        <v>374</v>
      </c>
      <c r="D256" s="37" t="s">
        <v>375</v>
      </c>
      <c r="E256" s="38" t="s">
        <v>376</v>
      </c>
      <c r="F256" s="15"/>
      <c r="G256" s="15"/>
      <c r="H256" s="15"/>
      <c r="I256" s="15"/>
      <c r="J256" s="15"/>
      <c r="K256" s="15"/>
    </row>
    <row r="257" spans="1:11" ht="12.75">
      <c r="A257" s="31"/>
      <c r="B257" s="37" t="s">
        <v>377</v>
      </c>
      <c r="C257" s="37" t="s">
        <v>378</v>
      </c>
      <c r="D257" s="37" t="s">
        <v>379</v>
      </c>
      <c r="E257" s="38" t="s">
        <v>380</v>
      </c>
      <c r="F257" s="15"/>
      <c r="G257" s="15"/>
      <c r="H257" s="15"/>
      <c r="I257" s="15"/>
      <c r="J257" s="15"/>
      <c r="K257" s="15"/>
    </row>
    <row r="258" spans="1:11" ht="12.75">
      <c r="A258" s="31"/>
      <c r="B258" s="29"/>
      <c r="C258" s="37" t="s">
        <v>381</v>
      </c>
      <c r="D258" s="37" t="s">
        <v>382</v>
      </c>
      <c r="E258" s="38" t="s">
        <v>383</v>
      </c>
      <c r="F258" s="15"/>
      <c r="G258" s="15"/>
      <c r="H258" s="15"/>
      <c r="I258" s="15"/>
      <c r="J258" s="15"/>
      <c r="K258" s="15"/>
    </row>
    <row r="259" spans="1:11" ht="12.75">
      <c r="A259" s="31"/>
      <c r="B259" s="29"/>
      <c r="C259" s="37" t="s">
        <v>384</v>
      </c>
      <c r="D259" s="37" t="s">
        <v>385</v>
      </c>
      <c r="E259" s="30"/>
      <c r="F259" s="15"/>
      <c r="G259" s="15"/>
      <c r="H259" s="15"/>
      <c r="I259" s="15"/>
      <c r="J259" s="15"/>
      <c r="K259" s="15"/>
    </row>
    <row r="260" spans="1:11" ht="12.75">
      <c r="A260" s="31"/>
      <c r="B260" s="29"/>
      <c r="C260" s="37" t="s">
        <v>386</v>
      </c>
      <c r="D260" s="37" t="s">
        <v>387</v>
      </c>
      <c r="E260" s="30"/>
      <c r="F260" s="15"/>
      <c r="G260" s="15"/>
      <c r="H260" s="15"/>
      <c r="I260" s="15"/>
      <c r="J260" s="15"/>
      <c r="K260" s="15"/>
    </row>
    <row r="261" spans="1:11" ht="12.75">
      <c r="A261" s="31"/>
      <c r="B261" s="29"/>
      <c r="C261" s="37" t="s">
        <v>388</v>
      </c>
      <c r="D261" s="37" t="s">
        <v>389</v>
      </c>
      <c r="E261" s="30"/>
      <c r="F261" s="15"/>
      <c r="G261" s="15"/>
      <c r="H261" s="15"/>
      <c r="I261" s="15"/>
      <c r="J261" s="15"/>
      <c r="K261" s="15"/>
    </row>
    <row r="262" spans="1:11" ht="12.75">
      <c r="A262" s="31"/>
      <c r="B262" s="29"/>
      <c r="C262" s="37" t="s">
        <v>390</v>
      </c>
      <c r="D262" s="37" t="s">
        <v>391</v>
      </c>
      <c r="E262" s="30"/>
      <c r="F262" s="15"/>
      <c r="G262" s="15"/>
      <c r="H262" s="15"/>
      <c r="I262" s="15"/>
      <c r="J262" s="15"/>
      <c r="K262" s="15"/>
    </row>
    <row r="263" spans="1:11" ht="12.75">
      <c r="A263" s="31"/>
      <c r="B263" s="29"/>
      <c r="C263" s="37" t="s">
        <v>392</v>
      </c>
      <c r="D263" s="37" t="s">
        <v>393</v>
      </c>
      <c r="E263" s="30"/>
      <c r="F263" s="15"/>
      <c r="G263" s="15"/>
      <c r="H263" s="15"/>
      <c r="I263" s="15"/>
      <c r="J263" s="15"/>
      <c r="K263" s="15"/>
    </row>
    <row r="264" spans="1:11" ht="12.75">
      <c r="A264" s="31"/>
      <c r="B264" s="29"/>
      <c r="C264" s="37" t="s">
        <v>394</v>
      </c>
      <c r="D264" s="37" t="s">
        <v>395</v>
      </c>
      <c r="E264" s="30"/>
      <c r="F264" s="15"/>
      <c r="G264" s="15"/>
      <c r="H264" s="15"/>
      <c r="I264" s="15"/>
      <c r="J264" s="15"/>
      <c r="K264" s="15"/>
    </row>
    <row r="265" spans="1:11" ht="12.75">
      <c r="A265" s="31"/>
      <c r="B265" s="29"/>
      <c r="C265" s="37" t="s">
        <v>396</v>
      </c>
      <c r="D265" s="37" t="s">
        <v>397</v>
      </c>
      <c r="E265" s="30"/>
      <c r="F265" s="15"/>
      <c r="G265" s="15"/>
      <c r="H265" s="15"/>
      <c r="I265" s="15"/>
      <c r="J265" s="15"/>
      <c r="K265" s="15"/>
    </row>
    <row r="266" spans="1:11" ht="12.75">
      <c r="A266" s="31"/>
      <c r="B266" s="29"/>
      <c r="C266" s="37" t="s">
        <v>398</v>
      </c>
      <c r="D266" s="37" t="s">
        <v>399</v>
      </c>
      <c r="E266" s="30"/>
      <c r="F266" s="15"/>
      <c r="G266" s="15"/>
      <c r="H266" s="15"/>
      <c r="I266" s="15"/>
      <c r="J266" s="15"/>
      <c r="K266" s="15"/>
    </row>
    <row r="267" spans="1:11" ht="12.75">
      <c r="A267" s="31"/>
      <c r="B267" s="29"/>
      <c r="C267" s="37" t="s">
        <v>400</v>
      </c>
      <c r="D267" s="37" t="s">
        <v>401</v>
      </c>
      <c r="E267" s="30"/>
      <c r="F267" s="15"/>
      <c r="G267" s="15"/>
      <c r="H267" s="15"/>
      <c r="I267" s="15"/>
      <c r="J267" s="15"/>
      <c r="K267" s="15"/>
    </row>
    <row r="268" spans="1:11" ht="12.75">
      <c r="A268" s="31"/>
      <c r="B268" s="29"/>
      <c r="C268" s="37" t="s">
        <v>402</v>
      </c>
      <c r="D268" s="37" t="s">
        <v>403</v>
      </c>
      <c r="E268" s="30"/>
      <c r="F268" s="15"/>
      <c r="G268" s="15"/>
      <c r="H268" s="15"/>
      <c r="I268" s="15"/>
      <c r="J268" s="15"/>
      <c r="K268" s="15"/>
    </row>
    <row r="269" spans="1:11" ht="12.75">
      <c r="A269" s="31"/>
      <c r="B269" s="29"/>
      <c r="C269" s="37" t="s">
        <v>404</v>
      </c>
      <c r="D269" s="37" t="s">
        <v>405</v>
      </c>
      <c r="E269" s="30"/>
      <c r="F269" s="15"/>
      <c r="G269" s="15"/>
      <c r="H269" s="15"/>
      <c r="I269" s="15"/>
      <c r="J269" s="15"/>
      <c r="K269" s="15"/>
    </row>
    <row r="270" spans="1:11" ht="12.75">
      <c r="A270" s="31"/>
      <c r="B270" s="29"/>
      <c r="C270" s="37" t="s">
        <v>406</v>
      </c>
      <c r="D270" s="37" t="s">
        <v>407</v>
      </c>
      <c r="E270" s="30"/>
      <c r="F270" s="15"/>
      <c r="G270" s="15"/>
      <c r="H270" s="15"/>
      <c r="I270" s="15"/>
      <c r="J270" s="15"/>
      <c r="K270" s="15"/>
    </row>
    <row r="271" spans="1:11" ht="12.75">
      <c r="A271" s="31"/>
      <c r="B271" s="29"/>
      <c r="C271" s="37" t="s">
        <v>408</v>
      </c>
      <c r="D271" s="29"/>
      <c r="E271" s="30"/>
      <c r="F271" s="15"/>
      <c r="G271" s="15"/>
      <c r="H271" s="15"/>
      <c r="I271" s="15"/>
      <c r="J271" s="15"/>
      <c r="K271" s="15"/>
    </row>
    <row r="272" spans="1:11" ht="12.75">
      <c r="A272" s="31"/>
      <c r="B272" s="29"/>
      <c r="C272" s="37" t="s">
        <v>409</v>
      </c>
      <c r="D272" s="29"/>
      <c r="E272" s="30"/>
      <c r="F272" s="15"/>
      <c r="G272" s="15"/>
      <c r="H272" s="15"/>
      <c r="I272" s="15"/>
      <c r="J272" s="15"/>
      <c r="K272" s="15"/>
    </row>
    <row r="273" spans="1:11" ht="12.75">
      <c r="A273" s="31"/>
      <c r="B273" s="29"/>
      <c r="C273" s="37" t="s">
        <v>410</v>
      </c>
      <c r="D273" s="29"/>
      <c r="E273" s="30"/>
      <c r="F273" s="15"/>
      <c r="G273" s="15"/>
      <c r="H273" s="15"/>
      <c r="I273" s="15"/>
      <c r="J273" s="15"/>
      <c r="K273" s="15"/>
    </row>
    <row r="274" spans="1:11" ht="12.75">
      <c r="A274" s="31"/>
      <c r="B274" s="29"/>
      <c r="C274" s="37" t="s">
        <v>411</v>
      </c>
      <c r="D274" s="29"/>
      <c r="E274" s="30"/>
      <c r="F274" s="15"/>
      <c r="G274" s="15"/>
      <c r="H274" s="15"/>
      <c r="I274" s="15"/>
      <c r="J274" s="15"/>
      <c r="K274" s="15"/>
    </row>
    <row r="275" spans="1:11" ht="12.75">
      <c r="A275" s="31"/>
      <c r="B275" s="29"/>
      <c r="C275" s="37" t="s">
        <v>412</v>
      </c>
      <c r="D275" s="29"/>
      <c r="E275" s="30"/>
      <c r="F275" s="15"/>
      <c r="G275" s="15"/>
      <c r="H275" s="15"/>
      <c r="I275" s="15"/>
      <c r="J275" s="15"/>
      <c r="K275" s="15"/>
    </row>
    <row r="276" spans="1:11" ht="12.75">
      <c r="A276" s="31"/>
      <c r="B276" s="29"/>
      <c r="C276" s="37" t="s">
        <v>413</v>
      </c>
      <c r="D276" s="29"/>
      <c r="E276" s="30"/>
      <c r="F276" s="15"/>
      <c r="G276" s="15"/>
      <c r="H276" s="15"/>
      <c r="I276" s="15"/>
      <c r="J276" s="15"/>
      <c r="K276" s="15"/>
    </row>
    <row r="277" spans="1:11" ht="12.75">
      <c r="A277" s="31"/>
      <c r="B277" s="29"/>
      <c r="C277" s="37" t="s">
        <v>414</v>
      </c>
      <c r="D277" s="29"/>
      <c r="E277" s="30"/>
      <c r="F277" s="15"/>
      <c r="G277" s="15"/>
      <c r="H277" s="15"/>
      <c r="I277" s="15"/>
      <c r="J277" s="15"/>
      <c r="K277" s="15"/>
    </row>
    <row r="278" spans="1:11" ht="12.75">
      <c r="A278" s="31"/>
      <c r="B278" s="29"/>
      <c r="C278" s="37" t="s">
        <v>415</v>
      </c>
      <c r="D278" s="29"/>
      <c r="E278" s="30"/>
      <c r="F278" s="15"/>
      <c r="G278" s="15"/>
      <c r="H278" s="15"/>
      <c r="I278" s="15"/>
      <c r="J278" s="15"/>
      <c r="K278" s="15"/>
    </row>
    <row r="279" spans="1:11" ht="12.75">
      <c r="A279" s="31"/>
      <c r="B279" s="29"/>
      <c r="C279" s="37" t="s">
        <v>416</v>
      </c>
      <c r="D279" s="29"/>
      <c r="E279" s="30"/>
      <c r="F279" s="15"/>
      <c r="G279" s="15"/>
      <c r="H279" s="15"/>
      <c r="I279" s="15"/>
      <c r="J279" s="15"/>
      <c r="K279" s="15"/>
    </row>
    <row r="280" spans="1:11" ht="13.5" thickBot="1">
      <c r="A280" s="32"/>
      <c r="B280" s="33"/>
      <c r="C280" s="33"/>
      <c r="D280" s="33"/>
      <c r="E280" s="34"/>
      <c r="F280" s="15"/>
      <c r="G280" s="15"/>
      <c r="H280" s="15"/>
      <c r="I280" s="15"/>
      <c r="J280" s="15"/>
      <c r="K280" s="15"/>
    </row>
    <row r="281" spans="1:11" ht="13.5" thickTop="1">
      <c r="A281" s="102" t="s">
        <v>417</v>
      </c>
      <c r="B281" s="35" t="s">
        <v>418</v>
      </c>
      <c r="C281" s="35" t="s">
        <v>419</v>
      </c>
      <c r="D281" s="35" t="s">
        <v>420</v>
      </c>
      <c r="E281" s="36" t="s">
        <v>1911</v>
      </c>
      <c r="F281" s="15"/>
      <c r="G281" s="15"/>
      <c r="H281" s="15"/>
      <c r="I281" s="15"/>
      <c r="J281" s="15"/>
      <c r="K281" s="15"/>
    </row>
    <row r="282" spans="1:11" ht="12.75">
      <c r="A282" s="103" t="s">
        <v>1885</v>
      </c>
      <c r="B282" s="37" t="s">
        <v>421</v>
      </c>
      <c r="C282" s="37" t="s">
        <v>422</v>
      </c>
      <c r="D282" s="37" t="s">
        <v>423</v>
      </c>
      <c r="E282" s="30"/>
      <c r="F282" s="15"/>
      <c r="G282" s="15"/>
      <c r="H282" s="15"/>
      <c r="I282" s="15"/>
      <c r="J282" s="15"/>
      <c r="K282" s="15"/>
    </row>
    <row r="283" spans="1:11" ht="12.75">
      <c r="A283" s="31"/>
      <c r="B283" s="29"/>
      <c r="C283" s="37" t="s">
        <v>424</v>
      </c>
      <c r="D283" s="37" t="s">
        <v>425</v>
      </c>
      <c r="E283" s="30"/>
      <c r="F283" s="15"/>
      <c r="G283" s="15"/>
      <c r="H283" s="15"/>
      <c r="I283" s="15"/>
      <c r="J283" s="15"/>
      <c r="K283" s="15"/>
    </row>
    <row r="284" spans="1:11" ht="12.75">
      <c r="A284" s="31"/>
      <c r="B284" s="29"/>
      <c r="C284" s="37" t="s">
        <v>426</v>
      </c>
      <c r="D284" s="29"/>
      <c r="E284" s="30"/>
      <c r="F284" s="15"/>
      <c r="G284" s="15"/>
      <c r="H284" s="15"/>
      <c r="I284" s="15"/>
      <c r="J284" s="15"/>
      <c r="K284" s="15"/>
    </row>
    <row r="285" spans="1:11" ht="12.75">
      <c r="A285" s="31"/>
      <c r="B285" s="29"/>
      <c r="C285" s="37" t="s">
        <v>427</v>
      </c>
      <c r="D285" s="37" t="s">
        <v>1931</v>
      </c>
      <c r="E285" s="30"/>
      <c r="F285" s="15"/>
      <c r="G285" s="15"/>
      <c r="H285" s="15"/>
      <c r="I285" s="15"/>
      <c r="J285" s="15"/>
      <c r="K285" s="15"/>
    </row>
    <row r="286" spans="1:11" ht="12.75">
      <c r="A286" s="31"/>
      <c r="B286" s="29"/>
      <c r="C286" s="37" t="s">
        <v>428</v>
      </c>
      <c r="D286" s="37" t="s">
        <v>429</v>
      </c>
      <c r="E286" s="30"/>
      <c r="F286" s="15"/>
      <c r="G286" s="15"/>
      <c r="H286" s="15"/>
      <c r="I286" s="15"/>
      <c r="J286" s="15"/>
      <c r="K286" s="15"/>
    </row>
    <row r="287" spans="1:11" ht="12.75">
      <c r="A287" s="31"/>
      <c r="B287" s="29"/>
      <c r="C287" s="37" t="s">
        <v>430</v>
      </c>
      <c r="D287" s="37" t="s">
        <v>431</v>
      </c>
      <c r="E287" s="30"/>
      <c r="F287" s="15"/>
      <c r="G287" s="15"/>
      <c r="H287" s="15"/>
      <c r="I287" s="15"/>
      <c r="J287" s="15"/>
      <c r="K287" s="15"/>
    </row>
    <row r="288" spans="1:11" ht="12.75">
      <c r="A288" s="31"/>
      <c r="B288" s="29"/>
      <c r="C288" s="37" t="s">
        <v>432</v>
      </c>
      <c r="D288" s="29"/>
      <c r="E288" s="30"/>
      <c r="F288" s="15"/>
      <c r="G288" s="15"/>
      <c r="H288" s="15"/>
      <c r="I288" s="15"/>
      <c r="J288" s="15"/>
      <c r="K288" s="15"/>
    </row>
    <row r="289" spans="1:11" ht="12.75">
      <c r="A289" s="31"/>
      <c r="B289" s="29"/>
      <c r="C289" s="37" t="s">
        <v>433</v>
      </c>
      <c r="D289" s="29"/>
      <c r="E289" s="30"/>
      <c r="F289" s="15"/>
      <c r="G289" s="15"/>
      <c r="H289" s="15"/>
      <c r="I289" s="15"/>
      <c r="J289" s="15"/>
      <c r="K289" s="15"/>
    </row>
    <row r="290" spans="1:11" ht="12.75">
      <c r="A290" s="31"/>
      <c r="B290" s="29"/>
      <c r="C290" s="37" t="s">
        <v>434</v>
      </c>
      <c r="D290" s="29"/>
      <c r="E290" s="30"/>
      <c r="F290" s="15"/>
      <c r="G290" s="15"/>
      <c r="H290" s="15"/>
      <c r="I290" s="15"/>
      <c r="J290" s="15"/>
      <c r="K290" s="15"/>
    </row>
    <row r="291" spans="1:11" ht="12.75">
      <c r="A291" s="31"/>
      <c r="B291" s="29"/>
      <c r="C291" s="37" t="s">
        <v>435</v>
      </c>
      <c r="D291" s="29"/>
      <c r="E291" s="30"/>
      <c r="F291" s="15"/>
      <c r="G291" s="15"/>
      <c r="H291" s="15"/>
      <c r="I291" s="15"/>
      <c r="J291" s="15"/>
      <c r="K291" s="15"/>
    </row>
    <row r="292" spans="1:11" ht="12.75">
      <c r="A292" s="31"/>
      <c r="B292" s="29"/>
      <c r="C292" s="37" t="s">
        <v>436</v>
      </c>
      <c r="D292" s="29"/>
      <c r="E292" s="30"/>
      <c r="F292" s="15"/>
      <c r="G292" s="15"/>
      <c r="H292" s="15"/>
      <c r="I292" s="15"/>
      <c r="J292" s="15"/>
      <c r="K292" s="15"/>
    </row>
    <row r="293" spans="1:11" ht="12.75">
      <c r="A293" s="31"/>
      <c r="B293" s="29"/>
      <c r="C293" s="37" t="s">
        <v>437</v>
      </c>
      <c r="D293" s="29"/>
      <c r="E293" s="30"/>
      <c r="F293" s="15"/>
      <c r="G293" s="15"/>
      <c r="H293" s="15"/>
      <c r="I293" s="15"/>
      <c r="J293" s="15"/>
      <c r="K293" s="15"/>
    </row>
    <row r="294" spans="1:11" ht="12.75">
      <c r="A294" s="31"/>
      <c r="B294" s="29"/>
      <c r="C294" s="37" t="s">
        <v>438</v>
      </c>
      <c r="D294" s="29"/>
      <c r="E294" s="30"/>
      <c r="F294" s="15"/>
      <c r="G294" s="15"/>
      <c r="H294" s="15"/>
      <c r="I294" s="15"/>
      <c r="J294" s="15"/>
      <c r="K294" s="15"/>
    </row>
    <row r="295" spans="1:11" ht="12.75">
      <c r="A295" s="31"/>
      <c r="B295" s="29"/>
      <c r="C295" s="37" t="s">
        <v>439</v>
      </c>
      <c r="D295" s="29"/>
      <c r="E295" s="30"/>
      <c r="F295" s="15"/>
      <c r="G295" s="15"/>
      <c r="H295" s="15"/>
      <c r="I295" s="15"/>
      <c r="J295" s="15"/>
      <c r="K295" s="15"/>
    </row>
    <row r="296" spans="1:11" ht="12.75">
      <c r="A296" s="31"/>
      <c r="B296" s="29"/>
      <c r="C296" s="37" t="s">
        <v>440</v>
      </c>
      <c r="D296" s="29"/>
      <c r="E296" s="30"/>
      <c r="F296" s="15"/>
      <c r="G296" s="15"/>
      <c r="H296" s="15"/>
      <c r="I296" s="15"/>
      <c r="J296" s="15"/>
      <c r="K296" s="15"/>
    </row>
    <row r="297" spans="1:11" ht="12.75">
      <c r="A297" s="31"/>
      <c r="B297" s="29"/>
      <c r="C297" s="37" t="s">
        <v>441</v>
      </c>
      <c r="D297" s="29"/>
      <c r="E297" s="30"/>
      <c r="F297" s="15"/>
      <c r="G297" s="15"/>
      <c r="H297" s="15"/>
      <c r="I297" s="15"/>
      <c r="J297" s="15"/>
      <c r="K297" s="15"/>
    </row>
    <row r="298" spans="1:11" ht="12.75">
      <c r="A298" s="31"/>
      <c r="B298" s="29"/>
      <c r="C298" s="37" t="s">
        <v>442</v>
      </c>
      <c r="D298" s="29"/>
      <c r="E298" s="30"/>
      <c r="F298" s="15"/>
      <c r="G298" s="15"/>
      <c r="H298" s="15"/>
      <c r="I298" s="15"/>
      <c r="J298" s="15"/>
      <c r="K298" s="15"/>
    </row>
    <row r="299" spans="1:11" ht="12.75">
      <c r="A299" s="31"/>
      <c r="B299" s="29"/>
      <c r="C299" s="37" t="s">
        <v>443</v>
      </c>
      <c r="D299" s="29"/>
      <c r="E299" s="30"/>
      <c r="F299" s="15"/>
      <c r="G299" s="15"/>
      <c r="H299" s="15"/>
      <c r="I299" s="15"/>
      <c r="J299" s="15"/>
      <c r="K299" s="15"/>
    </row>
    <row r="300" spans="1:11" ht="13.5" thickBot="1">
      <c r="A300" s="32"/>
      <c r="B300" s="33"/>
      <c r="C300" s="40" t="s">
        <v>444</v>
      </c>
      <c r="D300" s="33"/>
      <c r="E300" s="34"/>
      <c r="F300" s="15"/>
      <c r="G300" s="15"/>
      <c r="H300" s="15"/>
      <c r="I300" s="15"/>
      <c r="J300" s="15"/>
      <c r="K300" s="15"/>
    </row>
    <row r="301" spans="1:4" ht="13.5" thickTop="1">
      <c r="A301" s="46"/>
      <c r="B301" s="46"/>
      <c r="C301" s="46"/>
      <c r="D301" s="46"/>
    </row>
  </sheetData>
  <printOptions/>
  <pageMargins left="0.25" right="0.25" top="0.5" bottom="0.5" header="0.5" footer="0.5"/>
  <pageSetup horizontalDpi="600" verticalDpi="600" orientation="landscape" r:id="rId1"/>
  <headerFooter alignWithMargins="0">
    <oddHeader>&amp;C&amp;RSREB-State Data Exchange</oddHeader>
    <oddFooter>&amp;C--74--&amp;RSeptember 1997</oddFooter>
  </headerFooter>
</worksheet>
</file>

<file path=xl/worksheets/sheet4.xml><?xml version="1.0" encoding="utf-8"?>
<worksheet xmlns="http://schemas.openxmlformats.org/spreadsheetml/2006/main" xmlns:r="http://schemas.openxmlformats.org/officeDocument/2006/relationships">
  <sheetPr transitionEvaluation="1"/>
  <dimension ref="A1:R40"/>
  <sheetViews>
    <sheetView showGridLines="0" defaultGridColor="0" zoomScale="87" zoomScaleNormal="87" colorId="22" workbookViewId="0" topLeftCell="A16">
      <selection activeCell="E25" sqref="E25"/>
    </sheetView>
  </sheetViews>
  <sheetFormatPr defaultColWidth="9.7109375" defaultRowHeight="12.75"/>
  <cols>
    <col min="2" max="17" width="5.7109375" style="0" customWidth="1"/>
  </cols>
  <sheetData>
    <row r="1" spans="1:17" ht="10.5" customHeight="1">
      <c r="A1" s="16" t="s">
        <v>445</v>
      </c>
      <c r="B1" s="17"/>
      <c r="C1" s="17"/>
      <c r="D1" s="17"/>
      <c r="E1" s="17"/>
      <c r="F1" s="17"/>
      <c r="G1" s="17"/>
      <c r="H1" s="17"/>
      <c r="I1" s="17"/>
      <c r="J1" s="17"/>
      <c r="K1" s="17"/>
      <c r="L1" s="17"/>
      <c r="M1" s="17"/>
      <c r="N1" s="17"/>
      <c r="O1" s="17"/>
      <c r="P1" s="17"/>
      <c r="Q1" s="17"/>
    </row>
    <row r="2" spans="1:17" ht="10.5" customHeight="1">
      <c r="A2" s="16"/>
      <c r="B2" s="17"/>
      <c r="C2" s="17"/>
      <c r="D2" s="17"/>
      <c r="E2" s="17"/>
      <c r="F2" s="17"/>
      <c r="G2" s="17"/>
      <c r="H2" s="17"/>
      <c r="I2" s="17"/>
      <c r="J2" s="17"/>
      <c r="K2" s="17"/>
      <c r="L2" s="17"/>
      <c r="M2" s="17"/>
      <c r="N2" s="17"/>
      <c r="O2" s="17"/>
      <c r="P2" s="17"/>
      <c r="Q2" s="17"/>
    </row>
    <row r="3" spans="1:17" ht="10.5" customHeight="1">
      <c r="A3" s="16" t="s">
        <v>446</v>
      </c>
      <c r="B3" s="17"/>
      <c r="C3" s="17"/>
      <c r="D3" s="17"/>
      <c r="E3" s="17"/>
      <c r="F3" s="17"/>
      <c r="G3" s="17"/>
      <c r="H3" s="17"/>
      <c r="I3" s="17"/>
      <c r="J3" s="17"/>
      <c r="K3" s="17"/>
      <c r="L3" s="17"/>
      <c r="M3" s="17"/>
      <c r="N3" s="17"/>
      <c r="O3" s="17"/>
      <c r="P3" s="17"/>
      <c r="Q3" s="17"/>
    </row>
    <row r="4" spans="1:17" ht="10.5" customHeight="1">
      <c r="A4" s="16" t="s">
        <v>447</v>
      </c>
      <c r="B4" s="17"/>
      <c r="C4" s="17"/>
      <c r="D4" s="17"/>
      <c r="E4" s="17"/>
      <c r="F4" s="17"/>
      <c r="G4" s="17"/>
      <c r="H4" s="17"/>
      <c r="I4" s="17"/>
      <c r="J4" s="17"/>
      <c r="K4" s="17"/>
      <c r="L4" s="17"/>
      <c r="M4" s="17"/>
      <c r="N4" s="17"/>
      <c r="O4" s="17"/>
      <c r="P4" s="17"/>
      <c r="Q4" s="17"/>
    </row>
    <row r="5" spans="1:17" ht="10.5" customHeight="1">
      <c r="A5" s="16" t="s">
        <v>448</v>
      </c>
      <c r="B5" s="17"/>
      <c r="C5" s="17"/>
      <c r="D5" s="17"/>
      <c r="E5" s="17"/>
      <c r="F5" s="17"/>
      <c r="G5" s="17"/>
      <c r="H5" s="17"/>
      <c r="I5" s="17"/>
      <c r="J5" s="17"/>
      <c r="K5" s="17"/>
      <c r="L5" s="17"/>
      <c r="M5" s="17"/>
      <c r="N5" s="17"/>
      <c r="O5" s="17"/>
      <c r="P5" s="17"/>
      <c r="Q5" s="17"/>
    </row>
    <row r="6" ht="3.75" customHeight="1">
      <c r="A6" s="47"/>
    </row>
    <row r="7" spans="1:17" ht="7.5" customHeight="1">
      <c r="A7" s="48"/>
      <c r="B7" s="49" t="s">
        <v>449</v>
      </c>
      <c r="C7" s="50"/>
      <c r="D7" s="50"/>
      <c r="E7" s="50"/>
      <c r="F7" s="50"/>
      <c r="G7" s="50"/>
      <c r="H7" s="50"/>
      <c r="I7" s="50"/>
      <c r="J7" s="50"/>
      <c r="K7" s="50"/>
      <c r="L7" s="50"/>
      <c r="M7" s="51"/>
      <c r="N7" s="49" t="s">
        <v>450</v>
      </c>
      <c r="O7" s="50"/>
      <c r="P7" s="50"/>
      <c r="Q7" s="50"/>
    </row>
    <row r="8" spans="1:17" ht="7.5" customHeight="1">
      <c r="A8" s="15"/>
      <c r="B8" s="49" t="s">
        <v>451</v>
      </c>
      <c r="C8" s="52"/>
      <c r="D8" s="49" t="s">
        <v>452</v>
      </c>
      <c r="E8" s="52"/>
      <c r="F8" s="49" t="s">
        <v>453</v>
      </c>
      <c r="G8" s="52"/>
      <c r="H8" s="49" t="s">
        <v>454</v>
      </c>
      <c r="I8" s="52"/>
      <c r="J8" s="49" t="s">
        <v>455</v>
      </c>
      <c r="K8" s="52"/>
      <c r="L8" s="49" t="s">
        <v>456</v>
      </c>
      <c r="M8" s="52"/>
      <c r="N8" s="49" t="s">
        <v>457</v>
      </c>
      <c r="O8" s="52"/>
      <c r="P8" s="49" t="s">
        <v>458</v>
      </c>
      <c r="Q8" s="49"/>
    </row>
    <row r="9" spans="1:17" ht="7.5" customHeight="1">
      <c r="A9" s="15"/>
      <c r="B9" s="104" t="s">
        <v>459</v>
      </c>
      <c r="C9" s="105" t="s">
        <v>460</v>
      </c>
      <c r="D9" s="104" t="s">
        <v>459</v>
      </c>
      <c r="E9" s="105" t="s">
        <v>460</v>
      </c>
      <c r="F9" s="104" t="s">
        <v>459</v>
      </c>
      <c r="G9" s="105" t="s">
        <v>460</v>
      </c>
      <c r="H9" s="104" t="s">
        <v>459</v>
      </c>
      <c r="I9" s="105" t="s">
        <v>460</v>
      </c>
      <c r="J9" s="104" t="s">
        <v>459</v>
      </c>
      <c r="K9" s="105" t="s">
        <v>460</v>
      </c>
      <c r="L9" s="104" t="s">
        <v>459</v>
      </c>
      <c r="M9" s="105" t="s">
        <v>460</v>
      </c>
      <c r="N9" s="104" t="s">
        <v>459</v>
      </c>
      <c r="O9" s="105" t="s">
        <v>460</v>
      </c>
      <c r="P9" s="104" t="s">
        <v>459</v>
      </c>
      <c r="Q9" s="104" t="s">
        <v>460</v>
      </c>
    </row>
    <row r="10" spans="1:17" ht="7.5" customHeight="1">
      <c r="A10" s="15"/>
      <c r="B10" s="106" t="s">
        <v>1877</v>
      </c>
      <c r="C10" s="107" t="s">
        <v>1877</v>
      </c>
      <c r="D10" s="106" t="s">
        <v>1877</v>
      </c>
      <c r="E10" s="107" t="s">
        <v>1877</v>
      </c>
      <c r="F10" s="106" t="s">
        <v>1877</v>
      </c>
      <c r="G10" s="107" t="s">
        <v>1877</v>
      </c>
      <c r="H10" s="106" t="s">
        <v>1877</v>
      </c>
      <c r="I10" s="107" t="s">
        <v>1877</v>
      </c>
      <c r="J10" s="106" t="s">
        <v>1877</v>
      </c>
      <c r="K10" s="107" t="s">
        <v>1877</v>
      </c>
      <c r="L10" s="106" t="s">
        <v>1877</v>
      </c>
      <c r="M10" s="107" t="s">
        <v>1877</v>
      </c>
      <c r="N10" s="106" t="s">
        <v>1877</v>
      </c>
      <c r="O10" s="107" t="s">
        <v>1877</v>
      </c>
      <c r="P10" s="106" t="s">
        <v>1877</v>
      </c>
      <c r="Q10" s="106" t="s">
        <v>1877</v>
      </c>
    </row>
    <row r="11" spans="1:17" ht="9" customHeight="1">
      <c r="A11" s="55" t="s">
        <v>461</v>
      </c>
      <c r="B11" s="56">
        <v>2193</v>
      </c>
      <c r="C11" s="57">
        <v>6980</v>
      </c>
      <c r="D11" s="56">
        <v>2462.5</v>
      </c>
      <c r="E11" s="57">
        <v>7531</v>
      </c>
      <c r="F11" s="56">
        <v>1924</v>
      </c>
      <c r="G11" s="57">
        <v>6682.5</v>
      </c>
      <c r="H11" s="56">
        <v>1932</v>
      </c>
      <c r="I11" s="57">
        <v>6161</v>
      </c>
      <c r="J11" s="56">
        <v>1899.5</v>
      </c>
      <c r="K11" s="57">
        <v>5008</v>
      </c>
      <c r="L11" s="56">
        <v>1924.5</v>
      </c>
      <c r="M11" s="57">
        <v>4977.5</v>
      </c>
      <c r="N11" s="58">
        <v>1000</v>
      </c>
      <c r="O11" s="59">
        <v>3496.5</v>
      </c>
      <c r="P11" s="56">
        <v>786</v>
      </c>
      <c r="Q11" s="56">
        <v>1599</v>
      </c>
    </row>
    <row r="12" spans="1:17" ht="9" customHeight="1">
      <c r="A12" s="46"/>
      <c r="B12" s="60"/>
      <c r="C12" s="37"/>
      <c r="D12" s="60"/>
      <c r="E12" s="61"/>
      <c r="F12" s="60"/>
      <c r="G12" s="61"/>
      <c r="H12" s="60"/>
      <c r="I12" s="61"/>
      <c r="J12" s="60"/>
      <c r="K12" s="62"/>
      <c r="L12" s="60"/>
      <c r="M12" s="61"/>
      <c r="N12" s="60"/>
      <c r="O12" s="61"/>
      <c r="P12" s="60"/>
      <c r="Q12" s="63"/>
    </row>
    <row r="13" spans="1:17" ht="9" customHeight="1">
      <c r="A13" s="46" t="s">
        <v>1882</v>
      </c>
      <c r="B13" s="64">
        <v>2312</v>
      </c>
      <c r="C13" s="65">
        <v>6337</v>
      </c>
      <c r="D13" s="64">
        <v>2604</v>
      </c>
      <c r="E13" s="65">
        <v>4914</v>
      </c>
      <c r="F13" s="64">
        <v>2256</v>
      </c>
      <c r="G13" s="65">
        <v>3799</v>
      </c>
      <c r="H13" s="64">
        <v>2016</v>
      </c>
      <c r="I13" s="65">
        <v>4502</v>
      </c>
      <c r="J13" s="64">
        <v>1958.5</v>
      </c>
      <c r="K13" s="65">
        <v>3496</v>
      </c>
      <c r="L13" s="64">
        <v>1575</v>
      </c>
      <c r="M13" s="65">
        <v>3105</v>
      </c>
      <c r="N13" s="64">
        <v>1260</v>
      </c>
      <c r="O13" s="65">
        <v>2385</v>
      </c>
      <c r="P13" s="64">
        <v>1102.5</v>
      </c>
      <c r="Q13" s="64">
        <v>2070</v>
      </c>
    </row>
    <row r="14" spans="1:17" ht="9" customHeight="1">
      <c r="A14" s="46" t="s">
        <v>1907</v>
      </c>
      <c r="B14" s="64">
        <v>2190</v>
      </c>
      <c r="C14" s="65">
        <v>5382</v>
      </c>
      <c r="D14" s="64"/>
      <c r="E14" s="65"/>
      <c r="F14" s="64">
        <v>2010</v>
      </c>
      <c r="G14" s="65">
        <v>3824</v>
      </c>
      <c r="H14" s="64"/>
      <c r="I14" s="65"/>
      <c r="J14" s="64">
        <v>1952</v>
      </c>
      <c r="K14" s="65">
        <v>3773</v>
      </c>
      <c r="L14" s="64">
        <v>1786</v>
      </c>
      <c r="M14" s="65">
        <v>3898</v>
      </c>
      <c r="N14" s="64">
        <v>897</v>
      </c>
      <c r="O14" s="65">
        <v>1920</v>
      </c>
      <c r="P14" s="64"/>
      <c r="Q14" s="64"/>
    </row>
    <row r="15" spans="1:17" ht="9" customHeight="1">
      <c r="A15" s="46" t="s">
        <v>1936</v>
      </c>
      <c r="B15" s="64">
        <v>1798</v>
      </c>
      <c r="C15" s="65">
        <v>6700</v>
      </c>
      <c r="D15" s="64">
        <v>1823.5</v>
      </c>
      <c r="E15" s="65">
        <v>6726.5</v>
      </c>
      <c r="F15" s="64">
        <v>1757</v>
      </c>
      <c r="G15" s="65">
        <v>6659.5</v>
      </c>
      <c r="H15" s="64">
        <v>1805.5</v>
      </c>
      <c r="I15" s="65">
        <v>6708</v>
      </c>
      <c r="J15" s="64"/>
      <c r="K15" s="65"/>
      <c r="L15" s="64"/>
      <c r="M15" s="65" t="s">
        <v>912</v>
      </c>
      <c r="N15" s="64">
        <v>1073.25</v>
      </c>
      <c r="O15" s="65">
        <v>3990</v>
      </c>
      <c r="P15" s="64"/>
      <c r="Q15" s="64"/>
    </row>
    <row r="16" spans="1:17" ht="9" customHeight="1">
      <c r="A16" s="46"/>
      <c r="B16" s="64"/>
      <c r="C16" s="65"/>
      <c r="D16" s="64"/>
      <c r="E16" s="65"/>
      <c r="F16" s="64"/>
      <c r="G16" s="65"/>
      <c r="H16" s="64"/>
      <c r="I16" s="65"/>
      <c r="J16" s="64"/>
      <c r="K16" s="65"/>
      <c r="L16" s="64"/>
      <c r="M16" s="65"/>
      <c r="N16" s="64"/>
      <c r="O16" s="65"/>
      <c r="P16" s="64"/>
      <c r="Q16" s="64"/>
    </row>
    <row r="17" spans="1:17" ht="9" customHeight="1">
      <c r="A17" s="46" t="s">
        <v>1962</v>
      </c>
      <c r="B17" s="64">
        <v>2559</v>
      </c>
      <c r="C17" s="65">
        <v>6846</v>
      </c>
      <c r="D17" s="64">
        <v>2353</v>
      </c>
      <c r="E17" s="65">
        <v>7531</v>
      </c>
      <c r="F17" s="64">
        <v>1965</v>
      </c>
      <c r="G17" s="65">
        <v>5175</v>
      </c>
      <c r="H17" s="64">
        <v>1884</v>
      </c>
      <c r="I17" s="65">
        <v>5094</v>
      </c>
      <c r="J17" s="64">
        <v>1827</v>
      </c>
      <c r="K17" s="65">
        <v>5037</v>
      </c>
      <c r="L17" s="64">
        <v>1719</v>
      </c>
      <c r="M17" s="65">
        <v>4929</v>
      </c>
      <c r="N17" s="64">
        <v>1128</v>
      </c>
      <c r="O17" s="65">
        <v>3510</v>
      </c>
      <c r="P17" s="64">
        <v>816</v>
      </c>
      <c r="Q17" s="64">
        <v>1582.5</v>
      </c>
    </row>
    <row r="18" spans="1:17" ht="9" customHeight="1">
      <c r="A18" s="46" t="s">
        <v>78</v>
      </c>
      <c r="B18" s="64">
        <v>2594</v>
      </c>
      <c r="C18" s="65">
        <v>7114</v>
      </c>
      <c r="D18" s="64">
        <v>2470</v>
      </c>
      <c r="E18" s="65">
        <v>6990</v>
      </c>
      <c r="F18" s="64">
        <v>1910</v>
      </c>
      <c r="G18" s="65">
        <v>5270</v>
      </c>
      <c r="H18" s="64">
        <v>2000</v>
      </c>
      <c r="I18" s="65">
        <v>5360</v>
      </c>
      <c r="J18" s="64">
        <v>1980</v>
      </c>
      <c r="K18" s="65">
        <v>5340</v>
      </c>
      <c r="L18" s="64">
        <v>1860</v>
      </c>
      <c r="M18" s="65">
        <v>5130</v>
      </c>
      <c r="N18" s="64">
        <v>980</v>
      </c>
      <c r="O18" s="65">
        <v>2940</v>
      </c>
      <c r="P18" s="64"/>
      <c r="Q18" s="64"/>
    </row>
    <row r="19" spans="1:17" ht="9" customHeight="1">
      <c r="A19" s="46" t="s">
        <v>106</v>
      </c>
      <c r="B19" s="64">
        <v>2663</v>
      </c>
      <c r="C19" s="65">
        <v>5963</v>
      </c>
      <c r="D19" s="64">
        <v>2140</v>
      </c>
      <c r="E19" s="65">
        <v>5336</v>
      </c>
      <c r="F19" s="64">
        <v>2018</v>
      </c>
      <c r="G19" s="65">
        <v>4598.5</v>
      </c>
      <c r="H19" s="64">
        <v>2067</v>
      </c>
      <c r="I19" s="65">
        <v>4238</v>
      </c>
      <c r="J19" s="64">
        <v>1930</v>
      </c>
      <c r="K19" s="65">
        <v>4609</v>
      </c>
      <c r="L19" s="64"/>
      <c r="M19" s="65" t="s">
        <v>912</v>
      </c>
      <c r="N19" s="64">
        <v>1060</v>
      </c>
      <c r="O19" s="65">
        <v>2256</v>
      </c>
      <c r="P19" s="64">
        <v>420</v>
      </c>
      <c r="Q19" s="64">
        <v>840</v>
      </c>
    </row>
    <row r="20" spans="1:17" ht="9" customHeight="1">
      <c r="A20" s="46"/>
      <c r="B20" s="64"/>
      <c r="C20" s="65"/>
      <c r="D20" s="64"/>
      <c r="E20" s="65"/>
      <c r="F20" s="64"/>
      <c r="G20" s="65"/>
      <c r="H20" s="64"/>
      <c r="I20" s="65"/>
      <c r="J20" s="64"/>
      <c r="K20" s="65"/>
      <c r="L20" s="64"/>
      <c r="M20" s="65"/>
      <c r="N20" s="64"/>
      <c r="O20" s="65"/>
      <c r="P20" s="64"/>
      <c r="Q20" s="64"/>
    </row>
    <row r="21" spans="1:17" ht="9" customHeight="1">
      <c r="A21" s="46" t="s">
        <v>132</v>
      </c>
      <c r="B21" s="64">
        <v>3794</v>
      </c>
      <c r="C21" s="65">
        <v>9738</v>
      </c>
      <c r="D21" s="64">
        <v>3852</v>
      </c>
      <c r="E21" s="65">
        <v>8680</v>
      </c>
      <c r="F21" s="64"/>
      <c r="G21" s="65"/>
      <c r="H21" s="64">
        <v>3166</v>
      </c>
      <c r="I21" s="65">
        <v>6551</v>
      </c>
      <c r="J21" s="64">
        <v>2802</v>
      </c>
      <c r="K21" s="65">
        <v>6749.5</v>
      </c>
      <c r="L21" s="64">
        <v>5435</v>
      </c>
      <c r="M21" s="65">
        <v>8735</v>
      </c>
      <c r="N21" s="64">
        <v>1886</v>
      </c>
      <c r="O21" s="65">
        <v>4969</v>
      </c>
      <c r="P21" s="64"/>
      <c r="Q21" s="64"/>
    </row>
    <row r="22" spans="1:17" ht="9" customHeight="1">
      <c r="A22" s="46" t="s">
        <v>139</v>
      </c>
      <c r="B22" s="64">
        <v>2591</v>
      </c>
      <c r="C22" s="65">
        <v>5411</v>
      </c>
      <c r="D22" s="64">
        <v>2507</v>
      </c>
      <c r="E22" s="65">
        <v>5327</v>
      </c>
      <c r="F22" s="64">
        <v>2380</v>
      </c>
      <c r="G22" s="65">
        <v>4974</v>
      </c>
      <c r="H22" s="64"/>
      <c r="I22" s="65"/>
      <c r="J22" s="64">
        <v>2341.5</v>
      </c>
      <c r="K22" s="65">
        <v>4889.5</v>
      </c>
      <c r="L22" s="64">
        <v>2261</v>
      </c>
      <c r="M22" s="65">
        <v>4763</v>
      </c>
      <c r="N22" s="64">
        <v>970</v>
      </c>
      <c r="O22" s="65">
        <v>2070</v>
      </c>
      <c r="P22" s="64"/>
      <c r="Q22" s="64"/>
    </row>
    <row r="23" spans="1:17" ht="9" customHeight="1">
      <c r="A23" s="46" t="s">
        <v>168</v>
      </c>
      <c r="B23" s="64">
        <v>1686</v>
      </c>
      <c r="C23" s="65">
        <v>9802</v>
      </c>
      <c r="D23" s="64">
        <v>1868</v>
      </c>
      <c r="E23" s="65">
        <v>9824</v>
      </c>
      <c r="F23" s="64">
        <v>1604</v>
      </c>
      <c r="G23" s="65">
        <v>8446</v>
      </c>
      <c r="H23" s="64">
        <v>1664</v>
      </c>
      <c r="I23" s="65">
        <v>8506</v>
      </c>
      <c r="J23" s="64">
        <v>1329.5</v>
      </c>
      <c r="K23" s="65">
        <v>7970.5</v>
      </c>
      <c r="L23" s="64">
        <v>1410</v>
      </c>
      <c r="M23" s="65">
        <v>7450</v>
      </c>
      <c r="N23" s="64">
        <v>557</v>
      </c>
      <c r="O23" s="65">
        <v>4515</v>
      </c>
      <c r="P23" s="64"/>
      <c r="Q23" s="64"/>
    </row>
    <row r="24" spans="1:17" ht="9" customHeight="1">
      <c r="A24" s="46"/>
      <c r="B24" s="64"/>
      <c r="C24" s="65"/>
      <c r="D24" s="64"/>
      <c r="E24" s="65"/>
      <c r="F24" s="64"/>
      <c r="G24" s="65"/>
      <c r="H24" s="64"/>
      <c r="I24" s="65"/>
      <c r="J24" s="64"/>
      <c r="K24" s="65"/>
      <c r="L24" s="64"/>
      <c r="M24" s="65"/>
      <c r="N24" s="64"/>
      <c r="O24" s="65"/>
      <c r="P24" s="64"/>
      <c r="Q24" s="64"/>
    </row>
    <row r="25" spans="1:17" ht="9" customHeight="1">
      <c r="A25" s="46" t="s">
        <v>242</v>
      </c>
      <c r="B25" s="64">
        <v>2233.9</v>
      </c>
      <c r="C25" s="65">
        <v>5923.9</v>
      </c>
      <c r="D25" s="64"/>
      <c r="E25" s="65"/>
      <c r="F25" s="64">
        <v>1731</v>
      </c>
      <c r="G25" s="65">
        <v>3936</v>
      </c>
      <c r="H25" s="64">
        <v>1613</v>
      </c>
      <c r="I25" s="65">
        <v>3818</v>
      </c>
      <c r="J25" s="64">
        <v>1666.25</v>
      </c>
      <c r="K25" s="65">
        <v>3871.25</v>
      </c>
      <c r="L25" s="64">
        <v>1617.5</v>
      </c>
      <c r="M25" s="65">
        <v>3822.5</v>
      </c>
      <c r="N25" s="64">
        <v>1135</v>
      </c>
      <c r="O25" s="65">
        <v>2935</v>
      </c>
      <c r="P25" s="64"/>
      <c r="Q25" s="64"/>
    </row>
    <row r="26" spans="1:18" ht="9" customHeight="1">
      <c r="A26" s="46" t="s">
        <v>263</v>
      </c>
      <c r="B26" s="64">
        <v>3280</v>
      </c>
      <c r="C26" s="65">
        <v>8324</v>
      </c>
      <c r="D26" s="64">
        <v>3112</v>
      </c>
      <c r="E26" s="65">
        <v>8316</v>
      </c>
      <c r="F26" s="64">
        <v>3716</v>
      </c>
      <c r="G26" s="65">
        <v>6672</v>
      </c>
      <c r="H26" s="64">
        <v>3060</v>
      </c>
      <c r="I26" s="65">
        <v>6120</v>
      </c>
      <c r="J26" s="64">
        <v>3010</v>
      </c>
      <c r="K26" s="65">
        <v>6020</v>
      </c>
      <c r="L26" s="64">
        <v>2689</v>
      </c>
      <c r="M26" s="65">
        <v>6446</v>
      </c>
      <c r="N26" s="64">
        <v>1000</v>
      </c>
      <c r="O26" s="65">
        <v>1702</v>
      </c>
      <c r="P26" s="64"/>
      <c r="Q26" s="64"/>
      <c r="R26" s="12"/>
    </row>
    <row r="27" spans="1:17" ht="9" customHeight="1">
      <c r="A27" s="46" t="s">
        <v>282</v>
      </c>
      <c r="B27" s="64">
        <v>2164</v>
      </c>
      <c r="C27" s="65">
        <v>6294</v>
      </c>
      <c r="D27" s="64">
        <v>2094</v>
      </c>
      <c r="E27" s="65">
        <v>6224</v>
      </c>
      <c r="F27" s="64">
        <v>1878</v>
      </c>
      <c r="G27" s="65">
        <v>6008</v>
      </c>
      <c r="H27" s="64">
        <v>1928</v>
      </c>
      <c r="I27" s="65">
        <v>6058</v>
      </c>
      <c r="J27" s="64">
        <v>1958</v>
      </c>
      <c r="K27" s="65">
        <v>6088</v>
      </c>
      <c r="L27" s="64" t="s">
        <v>912</v>
      </c>
      <c r="M27" s="65" t="s">
        <v>912</v>
      </c>
      <c r="N27" s="64">
        <v>1030</v>
      </c>
      <c r="O27" s="65">
        <v>3956</v>
      </c>
      <c r="P27" s="64">
        <v>412</v>
      </c>
      <c r="Q27" s="64" t="s">
        <v>912</v>
      </c>
    </row>
    <row r="28" spans="1:17" ht="9" customHeight="1">
      <c r="A28" s="46"/>
      <c r="B28" s="64"/>
      <c r="C28" s="65"/>
      <c r="D28" s="64"/>
      <c r="E28" s="65"/>
      <c r="F28" s="64"/>
      <c r="G28" s="65"/>
      <c r="H28" s="64"/>
      <c r="I28" s="65"/>
      <c r="J28" s="64"/>
      <c r="K28" s="65"/>
      <c r="L28" s="64"/>
      <c r="M28" s="65"/>
      <c r="N28" s="64"/>
      <c r="O28" s="65"/>
      <c r="P28" s="64"/>
      <c r="Q28" s="64"/>
    </row>
    <row r="29" spans="1:17" ht="9" customHeight="1">
      <c r="A29" s="46" t="s">
        <v>323</v>
      </c>
      <c r="B29" s="64">
        <v>1967</v>
      </c>
      <c r="C29" s="65">
        <v>7727</v>
      </c>
      <c r="D29" s="64">
        <v>2003.5</v>
      </c>
      <c r="E29" s="65">
        <v>7763.5</v>
      </c>
      <c r="F29" s="64">
        <v>1892</v>
      </c>
      <c r="G29" s="65">
        <v>7652</v>
      </c>
      <c r="H29" s="64">
        <v>1701</v>
      </c>
      <c r="I29" s="65">
        <v>7461</v>
      </c>
      <c r="J29" s="64">
        <v>1690</v>
      </c>
      <c r="K29" s="65">
        <v>7450</v>
      </c>
      <c r="L29" s="64">
        <v>1789.5</v>
      </c>
      <c r="M29" s="65">
        <v>7549.5</v>
      </c>
      <c r="N29" s="64">
        <v>714.5</v>
      </c>
      <c r="O29" s="65">
        <v>2000</v>
      </c>
      <c r="P29" s="64"/>
      <c r="Q29" s="64"/>
    </row>
    <row r="30" spans="1:18" ht="9" customHeight="1">
      <c r="A30" s="46" t="s">
        <v>462</v>
      </c>
      <c r="B30" s="64">
        <v>4350.5</v>
      </c>
      <c r="C30" s="65">
        <v>12372.5</v>
      </c>
      <c r="D30" s="64">
        <v>4149</v>
      </c>
      <c r="E30" s="65">
        <v>11618.5</v>
      </c>
      <c r="F30" s="64">
        <v>4014</v>
      </c>
      <c r="G30" s="65">
        <v>8294</v>
      </c>
      <c r="H30" s="64">
        <v>3114</v>
      </c>
      <c r="I30" s="65">
        <v>7265</v>
      </c>
      <c r="J30" s="64">
        <v>4370</v>
      </c>
      <c r="K30" s="65">
        <v>9842</v>
      </c>
      <c r="L30" s="64">
        <v>3390</v>
      </c>
      <c r="M30" s="65">
        <v>7986</v>
      </c>
      <c r="N30" s="64">
        <v>1429</v>
      </c>
      <c r="O30" s="65">
        <v>4710</v>
      </c>
      <c r="P30" s="64"/>
      <c r="Q30" s="64"/>
      <c r="R30" s="66"/>
    </row>
    <row r="31" spans="1:17" ht="9" customHeight="1">
      <c r="A31" s="67" t="s">
        <v>417</v>
      </c>
      <c r="B31" s="68">
        <f>Database!E675</f>
        <v>2192</v>
      </c>
      <c r="C31" s="69">
        <f>Database!F675</f>
        <v>6784</v>
      </c>
      <c r="D31" s="68"/>
      <c r="E31" s="69"/>
      <c r="F31" s="68">
        <f>Database!E676</f>
        <v>2050</v>
      </c>
      <c r="G31" s="69">
        <f>Database!F676</f>
        <v>5696</v>
      </c>
      <c r="H31" s="68"/>
      <c r="I31" s="69"/>
      <c r="J31" s="68"/>
      <c r="K31" s="69"/>
      <c r="L31" s="68">
        <v>2005</v>
      </c>
      <c r="M31" s="69">
        <v>4672</v>
      </c>
      <c r="N31" s="68">
        <v>1301</v>
      </c>
      <c r="O31" s="69">
        <v>3761</v>
      </c>
      <c r="P31" s="68"/>
      <c r="Q31" s="68"/>
    </row>
    <row r="32" ht="3.75" customHeight="1"/>
    <row r="33" spans="1:17" ht="7.5" customHeight="1">
      <c r="A33" s="70" t="s">
        <v>463</v>
      </c>
      <c r="B33" s="17"/>
      <c r="C33" s="17"/>
      <c r="D33" s="17"/>
      <c r="E33" s="17"/>
      <c r="F33" s="17"/>
      <c r="G33" s="17"/>
      <c r="H33" s="17"/>
      <c r="I33" s="17"/>
      <c r="J33" s="17"/>
      <c r="K33" s="17"/>
      <c r="L33" s="17"/>
      <c r="M33" s="17"/>
      <c r="N33" s="17"/>
      <c r="O33" s="17"/>
      <c r="P33" s="17"/>
      <c r="Q33" s="15"/>
    </row>
    <row r="34" spans="1:17" ht="7.5" customHeight="1">
      <c r="A34" s="70" t="s">
        <v>464</v>
      </c>
      <c r="B34" s="17"/>
      <c r="C34" s="17"/>
      <c r="D34" s="17"/>
      <c r="E34" s="17"/>
      <c r="F34" s="17"/>
      <c r="G34" s="17"/>
      <c r="H34" s="17"/>
      <c r="I34" s="17"/>
      <c r="J34" s="17"/>
      <c r="K34" s="17"/>
      <c r="L34" s="17"/>
      <c r="M34" s="17"/>
      <c r="N34" s="17"/>
      <c r="O34" s="17"/>
      <c r="P34" s="17"/>
      <c r="Q34" s="15"/>
    </row>
    <row r="35" spans="1:17" ht="7.5" customHeight="1">
      <c r="A35" s="70"/>
      <c r="B35" s="17"/>
      <c r="C35" s="17"/>
      <c r="D35" s="17"/>
      <c r="E35" s="17"/>
      <c r="F35" s="17"/>
      <c r="G35" s="17"/>
      <c r="H35" s="17"/>
      <c r="I35" s="17"/>
      <c r="J35" s="17"/>
      <c r="K35" s="17"/>
      <c r="L35" s="17"/>
      <c r="M35" s="17"/>
      <c r="N35" s="17"/>
      <c r="O35" s="17"/>
      <c r="P35" s="17"/>
      <c r="Q35" s="15"/>
    </row>
    <row r="36" spans="1:17" ht="7.5" customHeight="1">
      <c r="A36" s="70" t="s">
        <v>465</v>
      </c>
      <c r="B36" s="17"/>
      <c r="C36" s="17"/>
      <c r="D36" s="17"/>
      <c r="E36" s="17"/>
      <c r="F36" s="17"/>
      <c r="G36" s="17"/>
      <c r="H36" s="17"/>
      <c r="I36" s="17"/>
      <c r="J36" s="17"/>
      <c r="K36" s="17"/>
      <c r="L36" s="17"/>
      <c r="M36" s="17"/>
      <c r="N36" s="17"/>
      <c r="O36" s="17"/>
      <c r="P36" s="17"/>
      <c r="Q36" s="15"/>
    </row>
    <row r="37" spans="1:17" ht="7.5" customHeight="1">
      <c r="A37" s="70" t="s">
        <v>466</v>
      </c>
      <c r="B37" s="17"/>
      <c r="C37" s="17"/>
      <c r="D37" s="17"/>
      <c r="E37" s="17"/>
      <c r="F37" s="17"/>
      <c r="G37" s="17"/>
      <c r="H37" s="17"/>
      <c r="I37" s="17"/>
      <c r="J37" s="17"/>
      <c r="K37" s="17"/>
      <c r="L37" s="17"/>
      <c r="M37" s="17"/>
      <c r="N37" s="17"/>
      <c r="O37" s="17"/>
      <c r="P37" s="17"/>
      <c r="Q37" s="15"/>
    </row>
    <row r="38" spans="1:17" ht="7.5" customHeight="1">
      <c r="A38" s="70" t="s">
        <v>467</v>
      </c>
      <c r="B38" s="17"/>
      <c r="C38" s="17"/>
      <c r="D38" s="17"/>
      <c r="E38" s="17"/>
      <c r="F38" s="17"/>
      <c r="G38" s="17"/>
      <c r="H38" s="17"/>
      <c r="I38" s="17"/>
      <c r="J38" s="17"/>
      <c r="K38" s="17"/>
      <c r="L38" s="17"/>
      <c r="M38" s="17"/>
      <c r="N38" s="17"/>
      <c r="O38" s="17"/>
      <c r="P38" s="17"/>
      <c r="Q38" s="15"/>
    </row>
    <row r="39" spans="1:17" ht="7.5" customHeight="1">
      <c r="A39" s="70" t="s">
        <v>468</v>
      </c>
      <c r="B39" s="17"/>
      <c r="C39" s="17"/>
      <c r="D39" s="17"/>
      <c r="E39" s="17"/>
      <c r="F39" s="17"/>
      <c r="G39" s="17"/>
      <c r="H39" s="17"/>
      <c r="I39" s="17"/>
      <c r="J39" s="17"/>
      <c r="K39" s="17"/>
      <c r="L39" s="17"/>
      <c r="M39" s="17"/>
      <c r="N39" s="17"/>
      <c r="O39" s="17"/>
      <c r="P39" s="17"/>
      <c r="Q39" s="15"/>
    </row>
    <row r="40" ht="7.5" customHeight="1">
      <c r="A40" s="70"/>
    </row>
  </sheetData>
  <printOptions/>
  <pageMargins left="0.25" right="0.25" top="0.5" bottom="0.5" header="0.5" footer="0.5"/>
  <pageSetup horizontalDpi="600" verticalDpi="600" orientation="landscape" r:id="rId1"/>
  <headerFooter alignWithMargins="0">
    <oddHeader>&amp;C&amp;RSREB-State Data Exchange</oddHeader>
    <oddFooter>&amp;C--74--&amp;RSeptember 1997</oddFooter>
  </headerFooter>
</worksheet>
</file>

<file path=xl/worksheets/sheet5.xml><?xml version="1.0" encoding="utf-8"?>
<worksheet xmlns="http://schemas.openxmlformats.org/spreadsheetml/2006/main" xmlns:r="http://schemas.openxmlformats.org/officeDocument/2006/relationships">
  <sheetPr transitionEvaluation="1"/>
  <dimension ref="A1:P36"/>
  <sheetViews>
    <sheetView showGridLines="0" defaultGridColor="0" zoomScale="87" zoomScaleNormal="87" colorId="22" workbookViewId="0" topLeftCell="A7">
      <selection activeCell="C25" sqref="C25"/>
    </sheetView>
  </sheetViews>
  <sheetFormatPr defaultColWidth="9.7109375" defaultRowHeight="12.75"/>
  <cols>
    <col min="2" max="13" width="5.7109375" style="0" customWidth="1"/>
  </cols>
  <sheetData>
    <row r="1" spans="1:13" ht="10.5" customHeight="1">
      <c r="A1" s="16" t="s">
        <v>469</v>
      </c>
      <c r="B1" s="17"/>
      <c r="C1" s="17"/>
      <c r="D1" s="17"/>
      <c r="E1" s="17"/>
      <c r="F1" s="17"/>
      <c r="G1" s="17"/>
      <c r="H1" s="17"/>
      <c r="I1" s="17"/>
      <c r="J1" s="17"/>
      <c r="K1" s="17"/>
      <c r="L1" s="17"/>
      <c r="M1" s="17"/>
    </row>
    <row r="2" spans="1:13" ht="10.5" customHeight="1">
      <c r="A2" s="16"/>
      <c r="B2" s="17"/>
      <c r="C2" s="17"/>
      <c r="D2" s="17"/>
      <c r="E2" s="17"/>
      <c r="F2" s="17"/>
      <c r="G2" s="17"/>
      <c r="H2" s="17"/>
      <c r="I2" s="17"/>
      <c r="J2" s="17"/>
      <c r="K2" s="17"/>
      <c r="L2" s="17"/>
      <c r="M2" s="17"/>
    </row>
    <row r="3" spans="1:13" ht="10.5" customHeight="1">
      <c r="A3" s="16" t="s">
        <v>446</v>
      </c>
      <c r="B3" s="17"/>
      <c r="C3" s="17"/>
      <c r="D3" s="17"/>
      <c r="E3" s="17"/>
      <c r="F3" s="17"/>
      <c r="G3" s="17"/>
      <c r="H3" s="17"/>
      <c r="I3" s="17"/>
      <c r="J3" s="17"/>
      <c r="K3" s="17"/>
      <c r="L3" s="17"/>
      <c r="M3" s="17"/>
    </row>
    <row r="4" spans="1:13" ht="10.5" customHeight="1">
      <c r="A4" s="16" t="s">
        <v>470</v>
      </c>
      <c r="B4" s="17"/>
      <c r="C4" s="17"/>
      <c r="D4" s="17"/>
      <c r="E4" s="17"/>
      <c r="F4" s="17"/>
      <c r="G4" s="17"/>
      <c r="H4" s="17"/>
      <c r="I4" s="17"/>
      <c r="J4" s="17"/>
      <c r="K4" s="17"/>
      <c r="L4" s="17"/>
      <c r="M4" s="17"/>
    </row>
    <row r="5" spans="1:13" ht="10.5" customHeight="1">
      <c r="A5" s="16" t="s">
        <v>448</v>
      </c>
      <c r="B5" s="17"/>
      <c r="C5" s="17"/>
      <c r="D5" s="17"/>
      <c r="E5" s="17"/>
      <c r="F5" s="17"/>
      <c r="G5" s="17"/>
      <c r="H5" s="17"/>
      <c r="I5" s="17"/>
      <c r="J5" s="17"/>
      <c r="K5" s="17"/>
      <c r="L5" s="17"/>
      <c r="M5" s="17"/>
    </row>
    <row r="6" spans="1:13" ht="3.75" customHeight="1">
      <c r="A6" s="47"/>
      <c r="B6" s="15"/>
      <c r="C6" s="15"/>
      <c r="D6" s="15"/>
      <c r="E6" s="15"/>
      <c r="F6" s="15"/>
      <c r="G6" s="15"/>
      <c r="H6" s="15"/>
      <c r="I6" s="15"/>
      <c r="J6" s="15"/>
      <c r="K6" s="15"/>
      <c r="L6" s="15"/>
      <c r="M6" s="15"/>
    </row>
    <row r="7" spans="1:13" ht="7.5" customHeight="1">
      <c r="A7" s="48"/>
      <c r="B7" s="49" t="s">
        <v>449</v>
      </c>
      <c r="C7" s="50"/>
      <c r="D7" s="50"/>
      <c r="E7" s="50"/>
      <c r="F7" s="50"/>
      <c r="G7" s="50"/>
      <c r="H7" s="50"/>
      <c r="I7" s="50"/>
      <c r="J7" s="50"/>
      <c r="K7" s="50"/>
      <c r="L7" s="50"/>
      <c r="M7" s="50"/>
    </row>
    <row r="8" spans="1:13" ht="7.5" customHeight="1">
      <c r="A8" s="15"/>
      <c r="B8" s="49" t="s">
        <v>451</v>
      </c>
      <c r="C8" s="52"/>
      <c r="D8" s="49" t="s">
        <v>452</v>
      </c>
      <c r="E8" s="52"/>
      <c r="F8" s="49" t="s">
        <v>453</v>
      </c>
      <c r="G8" s="52"/>
      <c r="H8" s="49" t="s">
        <v>454</v>
      </c>
      <c r="I8" s="52"/>
      <c r="J8" s="49" t="s">
        <v>455</v>
      </c>
      <c r="K8" s="52"/>
      <c r="L8" s="49" t="s">
        <v>456</v>
      </c>
      <c r="M8" s="49"/>
    </row>
    <row r="9" spans="1:13" ht="7.5" customHeight="1">
      <c r="A9" s="15"/>
      <c r="B9" s="104" t="s">
        <v>459</v>
      </c>
      <c r="C9" s="105" t="s">
        <v>460</v>
      </c>
      <c r="D9" s="104" t="s">
        <v>459</v>
      </c>
      <c r="E9" s="105" t="s">
        <v>460</v>
      </c>
      <c r="F9" s="104" t="s">
        <v>459</v>
      </c>
      <c r="G9" s="105" t="s">
        <v>460</v>
      </c>
      <c r="H9" s="104" t="s">
        <v>459</v>
      </c>
      <c r="I9" s="105" t="s">
        <v>460</v>
      </c>
      <c r="J9" s="104" t="s">
        <v>459</v>
      </c>
      <c r="K9" s="105" t="s">
        <v>460</v>
      </c>
      <c r="L9" s="104" t="s">
        <v>459</v>
      </c>
      <c r="M9" s="104" t="s">
        <v>460</v>
      </c>
    </row>
    <row r="10" spans="1:13" ht="7.5" customHeight="1">
      <c r="A10" s="15"/>
      <c r="B10" s="108" t="s">
        <v>1877</v>
      </c>
      <c r="C10" s="109" t="s">
        <v>1877</v>
      </c>
      <c r="D10" s="108" t="s">
        <v>1877</v>
      </c>
      <c r="E10" s="109" t="s">
        <v>1877</v>
      </c>
      <c r="F10" s="108" t="s">
        <v>1877</v>
      </c>
      <c r="G10" s="109" t="s">
        <v>1877</v>
      </c>
      <c r="H10" s="108" t="s">
        <v>1877</v>
      </c>
      <c r="I10" s="109" t="s">
        <v>1877</v>
      </c>
      <c r="J10" s="108" t="s">
        <v>1877</v>
      </c>
      <c r="K10" s="109" t="s">
        <v>1877</v>
      </c>
      <c r="L10" s="108" t="s">
        <v>1877</v>
      </c>
      <c r="M10" s="108" t="s">
        <v>1877</v>
      </c>
    </row>
    <row r="11" spans="1:16" ht="9" customHeight="1">
      <c r="A11" s="55" t="s">
        <v>461</v>
      </c>
      <c r="B11" s="73">
        <v>2479.5</v>
      </c>
      <c r="C11" s="74">
        <v>6801</v>
      </c>
      <c r="D11" s="73">
        <v>2512</v>
      </c>
      <c r="E11" s="75">
        <v>7531</v>
      </c>
      <c r="F11" s="73">
        <v>1910</v>
      </c>
      <c r="G11" s="75">
        <v>6164</v>
      </c>
      <c r="H11" s="73">
        <v>2064</v>
      </c>
      <c r="I11" s="75">
        <v>5856</v>
      </c>
      <c r="J11" s="73">
        <v>1925</v>
      </c>
      <c r="K11" s="75">
        <v>4935</v>
      </c>
      <c r="L11" s="73">
        <v>1980</v>
      </c>
      <c r="M11" s="76">
        <v>4932</v>
      </c>
      <c r="N11" s="15"/>
      <c r="O11" s="15"/>
      <c r="P11" s="15"/>
    </row>
    <row r="12" spans="1:13" ht="9" customHeight="1">
      <c r="A12" s="46"/>
      <c r="B12" s="77"/>
      <c r="C12" s="78"/>
      <c r="D12" s="77"/>
      <c r="E12" s="79"/>
      <c r="F12" s="77"/>
      <c r="G12" s="79"/>
      <c r="H12" s="77"/>
      <c r="I12" s="79"/>
      <c r="J12" s="77"/>
      <c r="K12" s="79"/>
      <c r="L12" s="80"/>
      <c r="M12" s="64"/>
    </row>
    <row r="13" spans="1:13" ht="9" customHeight="1">
      <c r="A13" s="46" t="s">
        <v>1882</v>
      </c>
      <c r="B13" s="64">
        <v>2312</v>
      </c>
      <c r="C13" s="65">
        <v>6337</v>
      </c>
      <c r="D13" s="64">
        <v>2346</v>
      </c>
      <c r="E13" s="65">
        <v>4434</v>
      </c>
      <c r="F13" s="64">
        <v>2601.5</v>
      </c>
      <c r="G13" s="65">
        <v>4547.5</v>
      </c>
      <c r="H13" s="64">
        <v>2044.5</v>
      </c>
      <c r="I13" s="65">
        <v>4199</v>
      </c>
      <c r="J13" s="64">
        <v>2098</v>
      </c>
      <c r="K13" s="65">
        <v>3881</v>
      </c>
      <c r="L13" s="64"/>
      <c r="M13" s="64"/>
    </row>
    <row r="14" spans="1:13" ht="9" customHeight="1">
      <c r="A14" s="46" t="s">
        <v>1907</v>
      </c>
      <c r="B14" s="64">
        <v>3178</v>
      </c>
      <c r="C14" s="65">
        <v>7050</v>
      </c>
      <c r="D14" s="64"/>
      <c r="E14" s="65"/>
      <c r="F14" s="64">
        <v>2646</v>
      </c>
      <c r="G14" s="65">
        <v>5190</v>
      </c>
      <c r="H14" s="64"/>
      <c r="I14" s="65"/>
      <c r="J14" s="64">
        <v>2284</v>
      </c>
      <c r="K14" s="65">
        <v>4444</v>
      </c>
      <c r="L14" s="64">
        <v>2040</v>
      </c>
      <c r="M14" s="64">
        <v>4452</v>
      </c>
    </row>
    <row r="15" spans="1:13" ht="9" customHeight="1">
      <c r="A15" s="46" t="s">
        <v>1936</v>
      </c>
      <c r="B15" s="64">
        <v>2684</v>
      </c>
      <c r="C15" s="65">
        <v>8757</v>
      </c>
      <c r="D15" s="64">
        <v>2714.5</v>
      </c>
      <c r="E15" s="65">
        <v>8787</v>
      </c>
      <c r="F15" s="64">
        <v>2661</v>
      </c>
      <c r="G15" s="65">
        <v>8733.5</v>
      </c>
      <c r="H15" s="64">
        <v>2700</v>
      </c>
      <c r="I15" s="65">
        <v>8772.5</v>
      </c>
      <c r="J15" s="64"/>
      <c r="K15" s="65"/>
      <c r="L15" s="64"/>
      <c r="M15" s="64"/>
    </row>
    <row r="16" spans="1:13" ht="9" customHeight="1">
      <c r="A16" s="46"/>
      <c r="B16" s="64"/>
      <c r="C16" s="65"/>
      <c r="D16" s="64"/>
      <c r="E16" s="65"/>
      <c r="F16" s="64"/>
      <c r="G16" s="65"/>
      <c r="H16" s="64"/>
      <c r="I16" s="65"/>
      <c r="J16" s="64"/>
      <c r="K16" s="65"/>
      <c r="L16" s="64"/>
      <c r="M16" s="64"/>
    </row>
    <row r="17" spans="1:13" ht="9" customHeight="1">
      <c r="A17" s="46" t="s">
        <v>1962</v>
      </c>
      <c r="B17" s="64">
        <v>2559</v>
      </c>
      <c r="C17" s="65">
        <v>6846</v>
      </c>
      <c r="D17" s="64">
        <v>2353</v>
      </c>
      <c r="E17" s="65">
        <v>7531</v>
      </c>
      <c r="F17" s="64">
        <v>1965</v>
      </c>
      <c r="G17" s="65">
        <v>5175</v>
      </c>
      <c r="H17" s="64">
        <v>1884</v>
      </c>
      <c r="I17" s="65">
        <v>5094</v>
      </c>
      <c r="J17" s="64">
        <v>1827</v>
      </c>
      <c r="K17" s="65">
        <v>5037</v>
      </c>
      <c r="L17" s="64">
        <v>1719</v>
      </c>
      <c r="M17" s="64">
        <v>4929</v>
      </c>
    </row>
    <row r="18" spans="1:13" ht="9" customHeight="1">
      <c r="A18" s="46" t="s">
        <v>78</v>
      </c>
      <c r="B18" s="64">
        <v>2814</v>
      </c>
      <c r="C18" s="65">
        <v>7774</v>
      </c>
      <c r="D18" s="64">
        <v>2690</v>
      </c>
      <c r="E18" s="65">
        <v>7650</v>
      </c>
      <c r="F18" s="64">
        <v>2070</v>
      </c>
      <c r="G18" s="65">
        <v>5750</v>
      </c>
      <c r="H18" s="64">
        <v>2160</v>
      </c>
      <c r="I18" s="65">
        <v>5840</v>
      </c>
      <c r="J18" s="64">
        <v>2140</v>
      </c>
      <c r="K18" s="65">
        <v>5820</v>
      </c>
      <c r="L18" s="64">
        <v>2020</v>
      </c>
      <c r="M18" s="64">
        <v>5610</v>
      </c>
    </row>
    <row r="19" spans="1:13" ht="9" customHeight="1">
      <c r="A19" s="46" t="s">
        <v>106</v>
      </c>
      <c r="B19" s="64">
        <v>2672</v>
      </c>
      <c r="C19" s="65">
        <v>5972</v>
      </c>
      <c r="D19" s="64">
        <v>2133.5</v>
      </c>
      <c r="E19" s="65">
        <v>5329.5</v>
      </c>
      <c r="F19" s="64">
        <v>2022</v>
      </c>
      <c r="G19" s="65">
        <v>4443</v>
      </c>
      <c r="H19" s="64">
        <v>1920</v>
      </c>
      <c r="I19" s="65">
        <v>4152</v>
      </c>
      <c r="J19" s="64">
        <v>1930</v>
      </c>
      <c r="K19" s="65">
        <v>4609</v>
      </c>
      <c r="L19" s="64"/>
      <c r="M19" s="64"/>
    </row>
    <row r="20" spans="1:13" ht="9" customHeight="1">
      <c r="A20" s="46"/>
      <c r="B20" s="64"/>
      <c r="C20" s="65"/>
      <c r="D20" s="64"/>
      <c r="E20" s="65"/>
      <c r="F20" s="64"/>
      <c r="G20" s="65"/>
      <c r="H20" s="64"/>
      <c r="I20" s="65"/>
      <c r="J20" s="64"/>
      <c r="K20" s="65"/>
      <c r="L20" s="64"/>
      <c r="M20" s="64"/>
    </row>
    <row r="21" spans="1:13" ht="9" customHeight="1">
      <c r="A21" s="46" t="s">
        <v>132</v>
      </c>
      <c r="B21" s="64">
        <v>5520</v>
      </c>
      <c r="C21" s="65">
        <v>9000</v>
      </c>
      <c r="D21" s="64">
        <v>5736</v>
      </c>
      <c r="E21" s="65">
        <v>9816</v>
      </c>
      <c r="F21" s="64"/>
      <c r="G21" s="65"/>
      <c r="H21" s="64">
        <v>3600</v>
      </c>
      <c r="I21" s="65">
        <v>5352</v>
      </c>
      <c r="J21" s="64">
        <v>3192</v>
      </c>
      <c r="K21" s="65">
        <v>5136</v>
      </c>
      <c r="L21" s="64"/>
      <c r="M21" s="64"/>
    </row>
    <row r="22" spans="1:13" ht="9" customHeight="1">
      <c r="A22" s="46" t="s">
        <v>139</v>
      </c>
      <c r="B22" s="64">
        <v>2591</v>
      </c>
      <c r="C22" s="65">
        <v>5411</v>
      </c>
      <c r="D22" s="64">
        <v>2507</v>
      </c>
      <c r="E22" s="65">
        <v>5327</v>
      </c>
      <c r="F22" s="64">
        <v>2380</v>
      </c>
      <c r="G22" s="65">
        <v>4974</v>
      </c>
      <c r="H22" s="64"/>
      <c r="I22" s="65"/>
      <c r="J22" s="64">
        <v>2219</v>
      </c>
      <c r="K22" s="65">
        <v>4767</v>
      </c>
      <c r="L22" s="64">
        <v>2264.5</v>
      </c>
      <c r="M22" s="64">
        <v>4766.5</v>
      </c>
    </row>
    <row r="23" spans="1:13" ht="9" customHeight="1">
      <c r="A23" s="46" t="s">
        <v>168</v>
      </c>
      <c r="B23" s="64">
        <v>1684.5</v>
      </c>
      <c r="C23" s="65">
        <v>9800.5</v>
      </c>
      <c r="D23" s="64">
        <v>1868</v>
      </c>
      <c r="E23" s="65">
        <v>9824</v>
      </c>
      <c r="F23" s="64">
        <v>1604</v>
      </c>
      <c r="G23" s="65">
        <v>8446</v>
      </c>
      <c r="H23" s="64">
        <v>1664</v>
      </c>
      <c r="I23" s="65">
        <v>8506</v>
      </c>
      <c r="J23" s="64">
        <v>1275</v>
      </c>
      <c r="K23" s="65">
        <v>7916</v>
      </c>
      <c r="L23" s="64">
        <v>1658</v>
      </c>
      <c r="M23" s="64">
        <v>7698</v>
      </c>
    </row>
    <row r="24" spans="1:13" ht="9" customHeight="1">
      <c r="A24" s="46"/>
      <c r="B24" s="64"/>
      <c r="C24" s="65"/>
      <c r="D24" s="64"/>
      <c r="E24" s="65"/>
      <c r="F24" s="64"/>
      <c r="G24" s="65"/>
      <c r="H24" s="64"/>
      <c r="I24" s="65"/>
      <c r="J24" s="64"/>
      <c r="K24" s="65"/>
      <c r="L24" s="64"/>
      <c r="M24" s="64"/>
    </row>
    <row r="25" spans="1:13" ht="9" customHeight="1">
      <c r="A25" s="46" t="s">
        <v>242</v>
      </c>
      <c r="B25" s="64">
        <v>2219</v>
      </c>
      <c r="C25" s="65">
        <v>6056</v>
      </c>
      <c r="D25" s="64"/>
      <c r="E25" s="65"/>
      <c r="F25" s="64">
        <v>1732.8</v>
      </c>
      <c r="G25" s="65">
        <v>4012.8</v>
      </c>
      <c r="H25" s="64">
        <v>1640</v>
      </c>
      <c r="I25" s="65">
        <v>3920</v>
      </c>
      <c r="J25" s="64">
        <v>1675.1</v>
      </c>
      <c r="K25" s="65">
        <v>3955.1</v>
      </c>
      <c r="L25" s="64">
        <v>1700</v>
      </c>
      <c r="M25" s="64">
        <v>3980</v>
      </c>
    </row>
    <row r="26" spans="1:13" ht="9" customHeight="1">
      <c r="A26" s="46" t="s">
        <v>263</v>
      </c>
      <c r="B26" s="64">
        <v>3508</v>
      </c>
      <c r="C26" s="65">
        <v>7084</v>
      </c>
      <c r="D26" s="64">
        <v>3112</v>
      </c>
      <c r="E26" s="65">
        <v>6034</v>
      </c>
      <c r="F26" s="64">
        <v>3716</v>
      </c>
      <c r="G26" s="65">
        <v>6672</v>
      </c>
      <c r="H26" s="64">
        <v>3090</v>
      </c>
      <c r="I26" s="65">
        <v>6180</v>
      </c>
      <c r="J26" s="64">
        <v>2889</v>
      </c>
      <c r="K26" s="65">
        <v>5030</v>
      </c>
      <c r="L26" s="64">
        <v>3239</v>
      </c>
      <c r="M26" s="64">
        <v>5645</v>
      </c>
    </row>
    <row r="27" spans="1:13" ht="9" customHeight="1">
      <c r="A27" s="46" t="s">
        <v>282</v>
      </c>
      <c r="B27" s="64">
        <v>2626</v>
      </c>
      <c r="C27" s="65">
        <v>6756</v>
      </c>
      <c r="D27" s="64">
        <v>2478</v>
      </c>
      <c r="E27" s="65">
        <v>6608</v>
      </c>
      <c r="F27" s="64">
        <v>2404</v>
      </c>
      <c r="G27" s="65">
        <v>6534</v>
      </c>
      <c r="H27" s="64">
        <v>2454</v>
      </c>
      <c r="I27" s="65">
        <v>6584</v>
      </c>
      <c r="J27" s="64">
        <v>2456</v>
      </c>
      <c r="K27" s="65">
        <v>6586</v>
      </c>
      <c r="L27" s="64"/>
      <c r="M27" s="64"/>
    </row>
    <row r="28" spans="1:13" ht="9" customHeight="1">
      <c r="A28" s="46"/>
      <c r="B28" s="64"/>
      <c r="C28" s="65"/>
      <c r="D28" s="64"/>
      <c r="E28" s="65"/>
      <c r="F28" s="64"/>
      <c r="G28" s="65"/>
      <c r="H28" s="64"/>
      <c r="I28" s="65"/>
      <c r="J28" s="64"/>
      <c r="K28" s="65"/>
      <c r="L28" s="64"/>
      <c r="M28" s="64"/>
    </row>
    <row r="29" spans="1:13" ht="9" customHeight="1">
      <c r="A29" s="46" t="s">
        <v>323</v>
      </c>
      <c r="B29" s="64">
        <v>1659</v>
      </c>
      <c r="C29" s="65">
        <v>6267</v>
      </c>
      <c r="D29" s="64">
        <v>1711</v>
      </c>
      <c r="E29" s="65">
        <v>6319</v>
      </c>
      <c r="F29" s="64">
        <v>1554</v>
      </c>
      <c r="G29" s="65">
        <v>6162</v>
      </c>
      <c r="H29" s="64">
        <v>1412.5</v>
      </c>
      <c r="I29" s="65">
        <v>6020.5</v>
      </c>
      <c r="J29" s="64">
        <v>1375</v>
      </c>
      <c r="K29" s="65">
        <v>5983</v>
      </c>
      <c r="L29" s="64">
        <v>1524</v>
      </c>
      <c r="M29" s="64">
        <v>6132</v>
      </c>
    </row>
    <row r="30" spans="1:13" ht="9" customHeight="1">
      <c r="A30" s="46" t="s">
        <v>367</v>
      </c>
      <c r="B30" s="64">
        <v>4661.5</v>
      </c>
      <c r="C30" s="65">
        <v>10473.5</v>
      </c>
      <c r="D30" s="64">
        <v>4401</v>
      </c>
      <c r="E30" s="65">
        <v>11611.5</v>
      </c>
      <c r="F30" s="64">
        <v>3144</v>
      </c>
      <c r="G30" s="65">
        <v>8712</v>
      </c>
      <c r="H30" s="64">
        <v>3272</v>
      </c>
      <c r="I30" s="65">
        <v>7300</v>
      </c>
      <c r="J30" s="64">
        <v>4734</v>
      </c>
      <c r="K30" s="65">
        <v>9846</v>
      </c>
      <c r="L30" s="64">
        <v>1944</v>
      </c>
      <c r="M30" s="64">
        <v>4932</v>
      </c>
    </row>
    <row r="31" spans="1:13" ht="9" customHeight="1">
      <c r="A31" s="67" t="s">
        <v>417</v>
      </c>
      <c r="B31" s="68">
        <v>2336</v>
      </c>
      <c r="C31" s="69">
        <v>7014</v>
      </c>
      <c r="D31" s="68"/>
      <c r="E31" s="69"/>
      <c r="F31" s="68">
        <v>2226</v>
      </c>
      <c r="G31" s="69">
        <v>6200</v>
      </c>
      <c r="H31" s="68"/>
      <c r="I31" s="69"/>
      <c r="J31" s="68"/>
      <c r="K31" s="69"/>
      <c r="L31" s="68">
        <v>2466</v>
      </c>
      <c r="M31" s="68">
        <v>6282</v>
      </c>
    </row>
    <row r="32" spans="1:12" ht="3.75" customHeight="1">
      <c r="A32" s="15"/>
      <c r="B32" s="15"/>
      <c r="C32" s="15"/>
      <c r="D32" s="15"/>
      <c r="E32" s="15"/>
      <c r="F32" s="15"/>
      <c r="G32" s="15"/>
      <c r="H32" s="15"/>
      <c r="I32" s="15"/>
      <c r="J32" s="15"/>
      <c r="K32" s="15"/>
      <c r="L32" s="15"/>
    </row>
    <row r="33" spans="1:13" ht="7.5" customHeight="1">
      <c r="A33" s="70" t="s">
        <v>471</v>
      </c>
      <c r="B33" s="17"/>
      <c r="C33" s="17"/>
      <c r="D33" s="17"/>
      <c r="E33" s="17"/>
      <c r="F33" s="17"/>
      <c r="G33" s="17"/>
      <c r="H33" s="17"/>
      <c r="I33" s="17"/>
      <c r="J33" s="17"/>
      <c r="K33" s="17"/>
      <c r="L33" s="17"/>
      <c r="M33" s="17"/>
    </row>
    <row r="34" spans="1:13" ht="7.5" customHeight="1">
      <c r="A34" s="70" t="s">
        <v>472</v>
      </c>
      <c r="B34" s="17"/>
      <c r="C34" s="17"/>
      <c r="D34" s="17"/>
      <c r="E34" s="17"/>
      <c r="F34" s="17"/>
      <c r="G34" s="17"/>
      <c r="H34" s="17"/>
      <c r="I34" s="17"/>
      <c r="J34" s="17"/>
      <c r="K34" s="17"/>
      <c r="L34" s="17"/>
      <c r="M34" s="17"/>
    </row>
    <row r="35" spans="1:13" ht="12.75">
      <c r="A35" s="70"/>
      <c r="B35" s="17"/>
      <c r="C35" s="17"/>
      <c r="D35" s="17"/>
      <c r="E35" s="17"/>
      <c r="F35" s="17"/>
      <c r="G35" s="17"/>
      <c r="H35" s="17"/>
      <c r="I35" s="17"/>
      <c r="J35" s="17"/>
      <c r="K35" s="17"/>
      <c r="L35" s="17"/>
      <c r="M35" s="17"/>
    </row>
    <row r="36" spans="1:13" ht="12.75">
      <c r="A36" s="70"/>
      <c r="B36" s="17"/>
      <c r="C36" s="17"/>
      <c r="D36" s="17"/>
      <c r="E36" s="17"/>
      <c r="F36" s="17"/>
      <c r="G36" s="17"/>
      <c r="H36" s="17"/>
      <c r="I36" s="17"/>
      <c r="J36" s="17"/>
      <c r="K36" s="17"/>
      <c r="L36" s="17"/>
      <c r="M36" s="17"/>
    </row>
  </sheetData>
  <printOptions/>
  <pageMargins left="0.25" right="0.25" top="0.5" bottom="0.5" header="0.5" footer="0.5"/>
  <pageSetup horizontalDpi="600" verticalDpi="600" orientation="landscape" r:id="rId1"/>
  <headerFooter alignWithMargins="0">
    <oddHeader>&amp;C&amp;RSREB-State Data Exchange</oddHeader>
    <oddFooter>&amp;C--74--&amp;RSeptember 1997</oddFooter>
  </headerFooter>
</worksheet>
</file>

<file path=xl/worksheets/sheet6.xml><?xml version="1.0" encoding="utf-8"?>
<worksheet xmlns="http://schemas.openxmlformats.org/spreadsheetml/2006/main" xmlns:r="http://schemas.openxmlformats.org/officeDocument/2006/relationships">
  <sheetPr transitionEvaluation="1"/>
  <dimension ref="A1:AA37"/>
  <sheetViews>
    <sheetView showGridLines="0" defaultGridColor="0" zoomScale="87" zoomScaleNormal="87" colorId="22" workbookViewId="0" topLeftCell="A1">
      <selection activeCell="A1" sqref="A1"/>
    </sheetView>
  </sheetViews>
  <sheetFormatPr defaultColWidth="9.7109375" defaultRowHeight="12.75"/>
  <cols>
    <col min="1" max="1" width="8.7109375" style="0" customWidth="1"/>
    <col min="2" max="8" width="5.7109375" style="0" customWidth="1"/>
    <col min="9" max="9" width="6.7109375" style="0" customWidth="1"/>
    <col min="10" max="10" width="7.7109375" style="0" customWidth="1"/>
    <col min="11" max="11" width="8.7109375" style="0" customWidth="1"/>
    <col min="12" max="21" width="5.7109375" style="0" customWidth="1"/>
  </cols>
  <sheetData>
    <row r="1" spans="1:21" ht="10.5" customHeight="1">
      <c r="A1" s="16" t="s">
        <v>473</v>
      </c>
      <c r="B1" s="17"/>
      <c r="C1" s="17"/>
      <c r="D1" s="17"/>
      <c r="E1" s="17"/>
      <c r="F1" s="17"/>
      <c r="G1" s="17"/>
      <c r="H1" s="17"/>
      <c r="I1" s="17"/>
      <c r="J1" s="17"/>
      <c r="K1" s="17"/>
      <c r="L1" s="17"/>
      <c r="M1" s="17"/>
      <c r="N1" s="17"/>
      <c r="O1" s="17"/>
      <c r="P1" s="17"/>
      <c r="Q1" s="17"/>
      <c r="R1" s="17"/>
      <c r="S1" s="17"/>
      <c r="T1" s="17"/>
      <c r="U1" s="17"/>
    </row>
    <row r="2" spans="1:21" ht="10.5" customHeight="1">
      <c r="A2" s="16"/>
      <c r="B2" s="17"/>
      <c r="C2" s="17"/>
      <c r="D2" s="17"/>
      <c r="E2" s="17"/>
      <c r="F2" s="17"/>
      <c r="G2" s="17"/>
      <c r="H2" s="17"/>
      <c r="I2" s="17"/>
      <c r="J2" s="17"/>
      <c r="K2" s="17"/>
      <c r="L2" s="17"/>
      <c r="M2" s="17"/>
      <c r="N2" s="17"/>
      <c r="O2" s="17"/>
      <c r="P2" s="17"/>
      <c r="Q2" s="17"/>
      <c r="R2" s="17"/>
      <c r="S2" s="17"/>
      <c r="T2" s="17"/>
      <c r="U2" s="17"/>
    </row>
    <row r="3" spans="1:21" ht="10.5" customHeight="1">
      <c r="A3" s="16" t="s">
        <v>446</v>
      </c>
      <c r="B3" s="17"/>
      <c r="C3" s="17"/>
      <c r="D3" s="17"/>
      <c r="E3" s="17"/>
      <c r="F3" s="17"/>
      <c r="G3" s="17"/>
      <c r="H3" s="17"/>
      <c r="I3" s="17"/>
      <c r="J3" s="17"/>
      <c r="K3" s="17"/>
      <c r="L3" s="17"/>
      <c r="M3" s="17"/>
      <c r="N3" s="17"/>
      <c r="O3" s="17"/>
      <c r="P3" s="17"/>
      <c r="Q3" s="17"/>
      <c r="R3" s="17"/>
      <c r="S3" s="17"/>
      <c r="T3" s="17"/>
      <c r="U3" s="17"/>
    </row>
    <row r="4" spans="1:21" ht="10.5" customHeight="1">
      <c r="A4" s="16" t="s">
        <v>474</v>
      </c>
      <c r="B4" s="17"/>
      <c r="C4" s="17"/>
      <c r="D4" s="17"/>
      <c r="E4" s="17"/>
      <c r="F4" s="17"/>
      <c r="G4" s="17"/>
      <c r="H4" s="17"/>
      <c r="I4" s="17"/>
      <c r="J4" s="17"/>
      <c r="K4" s="17"/>
      <c r="L4" s="17"/>
      <c r="M4" s="17"/>
      <c r="N4" s="17"/>
      <c r="O4" s="17"/>
      <c r="P4" s="17"/>
      <c r="Q4" s="17"/>
      <c r="R4" s="17"/>
      <c r="S4" s="17"/>
      <c r="T4" s="17"/>
      <c r="U4" s="17"/>
    </row>
    <row r="5" spans="1:21" ht="10.5" customHeight="1">
      <c r="A5" s="16" t="s">
        <v>448</v>
      </c>
      <c r="B5" s="17"/>
      <c r="C5" s="17"/>
      <c r="D5" s="17"/>
      <c r="E5" s="17"/>
      <c r="F5" s="17"/>
      <c r="G5" s="17"/>
      <c r="H5" s="17"/>
      <c r="I5" s="17"/>
      <c r="J5" s="17"/>
      <c r="K5" s="17"/>
      <c r="L5" s="17"/>
      <c r="M5" s="17"/>
      <c r="N5" s="17"/>
      <c r="O5" s="17"/>
      <c r="P5" s="17"/>
      <c r="Q5" s="17"/>
      <c r="R5" s="17"/>
      <c r="S5" s="17"/>
      <c r="T5" s="17"/>
      <c r="U5" s="17"/>
    </row>
    <row r="6" spans="1:21" ht="3.75" customHeight="1">
      <c r="A6" s="47"/>
      <c r="B6" s="15"/>
      <c r="C6" s="15"/>
      <c r="D6" s="15"/>
      <c r="E6" s="15"/>
      <c r="F6" s="15"/>
      <c r="G6" s="15"/>
      <c r="H6" s="15"/>
      <c r="I6" s="15"/>
      <c r="J6" s="15"/>
      <c r="K6" s="15"/>
      <c r="L6" s="15"/>
      <c r="M6" s="15"/>
      <c r="N6" s="15"/>
      <c r="O6" s="15"/>
      <c r="P6" s="15"/>
      <c r="Q6" s="15"/>
      <c r="R6" s="15"/>
      <c r="S6" s="15"/>
      <c r="T6" s="15"/>
      <c r="U6" s="15"/>
    </row>
    <row r="7" spans="1:19" ht="7.5" customHeight="1">
      <c r="A7" s="48"/>
      <c r="B7" s="49" t="s">
        <v>503</v>
      </c>
      <c r="C7" s="51"/>
      <c r="D7" s="49" t="s">
        <v>504</v>
      </c>
      <c r="E7" s="51"/>
      <c r="F7" s="49" t="s">
        <v>505</v>
      </c>
      <c r="G7" s="51"/>
      <c r="H7" s="49" t="s">
        <v>506</v>
      </c>
      <c r="I7" s="51"/>
      <c r="J7" s="81" t="s">
        <v>475</v>
      </c>
      <c r="K7" s="51"/>
      <c r="L7" s="49" t="s">
        <v>508</v>
      </c>
      <c r="M7" s="51"/>
      <c r="N7" s="49" t="s">
        <v>476</v>
      </c>
      <c r="O7" s="51"/>
      <c r="P7" s="49" t="s">
        <v>477</v>
      </c>
      <c r="Q7" s="51"/>
      <c r="R7" s="81" t="s">
        <v>475</v>
      </c>
      <c r="S7" s="51"/>
    </row>
    <row r="8" spans="1:19" ht="7.5" customHeight="1">
      <c r="A8" s="15"/>
      <c r="B8" s="49" t="s">
        <v>459</v>
      </c>
      <c r="C8" s="52" t="s">
        <v>460</v>
      </c>
      <c r="D8" s="49" t="s">
        <v>459</v>
      </c>
      <c r="E8" s="52" t="s">
        <v>460</v>
      </c>
      <c r="F8" s="49" t="s">
        <v>459</v>
      </c>
      <c r="G8" s="52" t="s">
        <v>460</v>
      </c>
      <c r="H8" s="49" t="s">
        <v>459</v>
      </c>
      <c r="I8" s="52" t="s">
        <v>460</v>
      </c>
      <c r="J8" s="53"/>
      <c r="K8" s="52"/>
      <c r="L8" s="49" t="s">
        <v>459</v>
      </c>
      <c r="M8" s="52" t="s">
        <v>460</v>
      </c>
      <c r="N8" s="49" t="s">
        <v>459</v>
      </c>
      <c r="O8" s="52" t="s">
        <v>460</v>
      </c>
      <c r="P8" s="49" t="s">
        <v>459</v>
      </c>
      <c r="Q8" s="52" t="s">
        <v>460</v>
      </c>
      <c r="R8" s="53"/>
      <c r="S8" s="52"/>
    </row>
    <row r="9" spans="1:19" ht="7.5" customHeight="1">
      <c r="A9" s="82"/>
      <c r="B9" s="108" t="s">
        <v>1877</v>
      </c>
      <c r="C9" s="109" t="s">
        <v>1877</v>
      </c>
      <c r="D9" s="108" t="s">
        <v>1877</v>
      </c>
      <c r="E9" s="109" t="s">
        <v>1877</v>
      </c>
      <c r="F9" s="108" t="s">
        <v>1877</v>
      </c>
      <c r="G9" s="109" t="s">
        <v>1877</v>
      </c>
      <c r="H9" s="108" t="s">
        <v>1877</v>
      </c>
      <c r="I9" s="109" t="s">
        <v>1877</v>
      </c>
      <c r="J9" s="71"/>
      <c r="K9" s="72"/>
      <c r="L9" s="108" t="s">
        <v>1877</v>
      </c>
      <c r="M9" s="109" t="s">
        <v>1877</v>
      </c>
      <c r="N9" s="108" t="s">
        <v>1877</v>
      </c>
      <c r="O9" s="109" t="s">
        <v>1877</v>
      </c>
      <c r="P9" s="108" t="s">
        <v>1877</v>
      </c>
      <c r="Q9" s="109" t="s">
        <v>1877</v>
      </c>
      <c r="R9" s="71"/>
      <c r="S9" s="72"/>
    </row>
    <row r="10" spans="1:17" ht="9" customHeight="1">
      <c r="A10" s="83" t="s">
        <v>461</v>
      </c>
      <c r="B10" s="84">
        <v>3936</v>
      </c>
      <c r="C10" s="85">
        <v>9311</v>
      </c>
      <c r="D10" s="84">
        <v>7317</v>
      </c>
      <c r="E10" s="85">
        <v>19376.5</v>
      </c>
      <c r="F10" s="84">
        <v>6282</v>
      </c>
      <c r="G10" s="85">
        <v>15948</v>
      </c>
      <c r="H10" s="54">
        <v>2746</v>
      </c>
      <c r="I10" s="86">
        <v>7797</v>
      </c>
      <c r="J10" s="54"/>
      <c r="K10" s="86"/>
      <c r="L10" s="84">
        <v>4328</v>
      </c>
      <c r="M10" s="85">
        <v>9916</v>
      </c>
      <c r="N10" s="84">
        <v>7995</v>
      </c>
      <c r="O10" s="85">
        <v>20275</v>
      </c>
      <c r="P10" s="84">
        <v>4532</v>
      </c>
      <c r="Q10" s="85">
        <v>14521.84</v>
      </c>
    </row>
    <row r="11" spans="1:17" ht="9" customHeight="1">
      <c r="A11" s="46"/>
      <c r="B11" s="87"/>
      <c r="C11" s="79"/>
      <c r="D11" s="87"/>
      <c r="E11" s="79"/>
      <c r="F11" s="87"/>
      <c r="G11" s="79"/>
      <c r="H11" s="15"/>
      <c r="I11" s="29"/>
      <c r="J11" s="15"/>
      <c r="K11" s="29"/>
      <c r="L11" s="87"/>
      <c r="M11" s="79"/>
      <c r="N11" s="87"/>
      <c r="O11" s="79"/>
      <c r="P11" s="87"/>
      <c r="Q11" s="79"/>
    </row>
    <row r="12" spans="1:27" ht="9" customHeight="1">
      <c r="A12" s="46" t="s">
        <v>1882</v>
      </c>
      <c r="B12" s="64">
        <v>3440</v>
      </c>
      <c r="C12" s="65">
        <v>7286</v>
      </c>
      <c r="D12" s="64">
        <v>6792</v>
      </c>
      <c r="E12" s="65">
        <v>17758</v>
      </c>
      <c r="F12" s="64">
        <v>6001</v>
      </c>
      <c r="G12" s="65">
        <v>15835</v>
      </c>
      <c r="H12" s="64">
        <v>2754</v>
      </c>
      <c r="I12" s="65">
        <v>7254</v>
      </c>
      <c r="J12" s="64"/>
      <c r="K12" s="65"/>
      <c r="L12" s="64">
        <v>4585</v>
      </c>
      <c r="M12" s="65">
        <v>11587</v>
      </c>
      <c r="N12" s="64"/>
      <c r="O12" s="65"/>
      <c r="P12" s="64">
        <v>2850</v>
      </c>
      <c r="Q12" s="65">
        <v>8550</v>
      </c>
      <c r="R12" s="15"/>
      <c r="S12" s="15"/>
      <c r="T12" s="15"/>
      <c r="U12" s="15"/>
      <c r="V12" s="6"/>
      <c r="W12" s="6"/>
      <c r="X12" s="6"/>
      <c r="Y12" s="6"/>
      <c r="Z12" s="6"/>
      <c r="AA12" s="6"/>
    </row>
    <row r="13" spans="1:27" ht="9" customHeight="1">
      <c r="A13" s="46" t="s">
        <v>1907</v>
      </c>
      <c r="B13" s="64">
        <v>3390.5</v>
      </c>
      <c r="C13" s="65">
        <v>7411</v>
      </c>
      <c r="D13" s="64">
        <v>7344</v>
      </c>
      <c r="E13" s="65">
        <v>14688</v>
      </c>
      <c r="F13" s="64"/>
      <c r="G13" s="65"/>
      <c r="H13" s="64">
        <v>3410</v>
      </c>
      <c r="I13" s="65">
        <v>6740</v>
      </c>
      <c r="J13" s="64"/>
      <c r="K13" s="65"/>
      <c r="L13" s="64"/>
      <c r="M13" s="65"/>
      <c r="N13" s="64"/>
      <c r="O13" s="65"/>
      <c r="P13" s="64"/>
      <c r="Q13" s="65"/>
      <c r="R13" s="15"/>
      <c r="S13" s="15"/>
      <c r="T13" s="15"/>
      <c r="U13" s="15"/>
      <c r="V13" s="6"/>
      <c r="W13" s="6"/>
      <c r="X13" s="6"/>
      <c r="Y13" s="6"/>
      <c r="Z13" s="6"/>
      <c r="AA13" s="6"/>
    </row>
    <row r="14" spans="1:27" ht="9" customHeight="1">
      <c r="A14" s="46" t="s">
        <v>1936</v>
      </c>
      <c r="B14" s="64">
        <v>2948.5</v>
      </c>
      <c r="C14" s="65">
        <v>9274</v>
      </c>
      <c r="D14" s="64">
        <v>8217</v>
      </c>
      <c r="E14" s="65">
        <v>21216.5</v>
      </c>
      <c r="F14" s="64">
        <v>7195</v>
      </c>
      <c r="G14" s="65">
        <v>18498</v>
      </c>
      <c r="H14" s="64">
        <v>2651</v>
      </c>
      <c r="I14" s="65">
        <v>8723</v>
      </c>
      <c r="J14" s="64"/>
      <c r="K14" s="65"/>
      <c r="L14" s="64"/>
      <c r="M14" s="65"/>
      <c r="N14" s="64"/>
      <c r="O14" s="65"/>
      <c r="P14" s="64">
        <v>6151</v>
      </c>
      <c r="Q14" s="65">
        <v>15646</v>
      </c>
      <c r="R14" s="15"/>
      <c r="S14" s="15"/>
      <c r="T14" s="15"/>
      <c r="U14" s="15"/>
      <c r="V14" s="6"/>
      <c r="W14" s="6"/>
      <c r="X14" s="6"/>
      <c r="Y14" s="6"/>
      <c r="Z14" s="6"/>
      <c r="AA14" s="6"/>
    </row>
    <row r="15" spans="1:27" ht="9" customHeight="1">
      <c r="A15" s="46"/>
      <c r="B15" s="64"/>
      <c r="C15" s="65"/>
      <c r="D15" s="64"/>
      <c r="E15" s="65"/>
      <c r="F15" s="64"/>
      <c r="G15" s="65"/>
      <c r="H15" s="64"/>
      <c r="I15" s="65"/>
      <c r="J15" s="64"/>
      <c r="K15" s="65"/>
      <c r="L15" s="64"/>
      <c r="M15" s="65"/>
      <c r="N15" s="64"/>
      <c r="O15" s="65"/>
      <c r="P15" s="64"/>
      <c r="Q15" s="65"/>
      <c r="R15" s="15"/>
      <c r="S15" s="15"/>
      <c r="T15" s="15"/>
      <c r="U15" s="15"/>
      <c r="V15" s="6"/>
      <c r="W15" s="6"/>
      <c r="X15" s="6"/>
      <c r="Y15" s="6"/>
      <c r="Z15" s="6"/>
      <c r="AA15" s="6"/>
    </row>
    <row r="16" spans="1:27" ht="9" customHeight="1">
      <c r="A16" s="46" t="s">
        <v>1962</v>
      </c>
      <c r="B16" s="64">
        <v>2618</v>
      </c>
      <c r="C16" s="65">
        <v>7371</v>
      </c>
      <c r="D16" s="64">
        <v>5004</v>
      </c>
      <c r="E16" s="65">
        <v>15225</v>
      </c>
      <c r="F16" s="64">
        <v>5004</v>
      </c>
      <c r="G16" s="65">
        <v>15225</v>
      </c>
      <c r="H16" s="64">
        <v>2859</v>
      </c>
      <c r="I16" s="65">
        <v>7797</v>
      </c>
      <c r="J16" s="64"/>
      <c r="K16" s="65"/>
      <c r="L16" s="64"/>
      <c r="M16" s="65"/>
      <c r="N16" s="64"/>
      <c r="O16" s="65"/>
      <c r="P16" s="64">
        <v>3273</v>
      </c>
      <c r="Q16" s="65">
        <v>3273</v>
      </c>
      <c r="R16" s="15"/>
      <c r="S16" s="15"/>
      <c r="T16" s="15"/>
      <c r="U16" s="15"/>
      <c r="V16" s="6"/>
      <c r="W16" s="6"/>
      <c r="X16" s="6"/>
      <c r="Y16" s="6"/>
      <c r="Z16" s="6"/>
      <c r="AA16" s="6"/>
    </row>
    <row r="17" spans="1:27" ht="9" customHeight="1">
      <c r="A17" s="46" t="s">
        <v>78</v>
      </c>
      <c r="B17" s="64">
        <v>4560</v>
      </c>
      <c r="C17" s="65">
        <v>11910</v>
      </c>
      <c r="D17" s="64">
        <v>8362</v>
      </c>
      <c r="E17" s="65">
        <v>18582</v>
      </c>
      <c r="F17" s="64">
        <v>6442</v>
      </c>
      <c r="G17" s="65">
        <v>16042</v>
      </c>
      <c r="H17" s="64"/>
      <c r="I17" s="65"/>
      <c r="J17" s="64"/>
      <c r="K17" s="65"/>
      <c r="L17" s="64"/>
      <c r="M17" s="65"/>
      <c r="N17" s="64"/>
      <c r="O17" s="65"/>
      <c r="P17" s="64"/>
      <c r="Q17" s="65"/>
      <c r="R17" s="15"/>
      <c r="S17" s="15"/>
      <c r="T17" s="15"/>
      <c r="U17" s="15"/>
      <c r="V17" s="6"/>
      <c r="W17" s="6"/>
      <c r="X17" s="6"/>
      <c r="Y17" s="6"/>
      <c r="Z17" s="6"/>
      <c r="AA17" s="6"/>
    </row>
    <row r="18" spans="1:27" ht="9" customHeight="1">
      <c r="A18" s="46" t="s">
        <v>106</v>
      </c>
      <c r="B18" s="64">
        <v>3512</v>
      </c>
      <c r="C18" s="65">
        <v>7422</v>
      </c>
      <c r="D18" s="64">
        <v>6776</v>
      </c>
      <c r="E18" s="65">
        <v>14776</v>
      </c>
      <c r="F18" s="64">
        <v>5736</v>
      </c>
      <c r="G18" s="65">
        <v>10436</v>
      </c>
      <c r="H18" s="64">
        <v>1927</v>
      </c>
      <c r="I18" s="65">
        <v>4411</v>
      </c>
      <c r="J18" s="64"/>
      <c r="K18" s="65"/>
      <c r="L18" s="64"/>
      <c r="M18" s="65"/>
      <c r="N18" s="64"/>
      <c r="O18" s="65"/>
      <c r="P18" s="64">
        <v>4490</v>
      </c>
      <c r="Q18" s="65">
        <v>14640</v>
      </c>
      <c r="R18" s="15"/>
      <c r="S18" s="15"/>
      <c r="T18" s="15"/>
      <c r="U18" s="15"/>
      <c r="V18" s="6"/>
      <c r="W18" s="6"/>
      <c r="X18" s="6"/>
      <c r="Y18" s="6"/>
      <c r="Z18" s="6"/>
      <c r="AA18" s="6"/>
    </row>
    <row r="19" spans="1:27" ht="9" customHeight="1">
      <c r="A19" s="46"/>
      <c r="B19" s="64"/>
      <c r="C19" s="65"/>
      <c r="D19" s="64"/>
      <c r="E19" s="65"/>
      <c r="F19" s="64"/>
      <c r="G19" s="65"/>
      <c r="H19" s="64"/>
      <c r="I19" s="65"/>
      <c r="J19" s="64"/>
      <c r="K19" s="65"/>
      <c r="L19" s="64"/>
      <c r="M19" s="65"/>
      <c r="N19" s="64"/>
      <c r="O19" s="65"/>
      <c r="P19" s="64"/>
      <c r="Q19" s="65"/>
      <c r="R19" s="15"/>
      <c r="S19" s="15"/>
      <c r="T19" s="15"/>
      <c r="U19" s="15"/>
      <c r="V19" s="6"/>
      <c r="W19" s="6"/>
      <c r="X19" s="6"/>
      <c r="Y19" s="6"/>
      <c r="Z19" s="6"/>
      <c r="AA19" s="6"/>
    </row>
    <row r="20" spans="1:27" ht="9" customHeight="1">
      <c r="A20" s="46" t="s">
        <v>132</v>
      </c>
      <c r="B20" s="64">
        <v>7507.5</v>
      </c>
      <c r="C20" s="65">
        <v>13035</v>
      </c>
      <c r="D20" s="64">
        <v>11047</v>
      </c>
      <c r="E20" s="65">
        <v>21147</v>
      </c>
      <c r="F20" s="64">
        <v>9467</v>
      </c>
      <c r="G20" s="65">
        <v>20024</v>
      </c>
      <c r="H20" s="64">
        <v>5876</v>
      </c>
      <c r="I20" s="65">
        <v>11870</v>
      </c>
      <c r="J20" s="64"/>
      <c r="K20" s="65"/>
      <c r="L20" s="64"/>
      <c r="M20" s="65"/>
      <c r="N20" s="64"/>
      <c r="O20" s="65"/>
      <c r="P20" s="64"/>
      <c r="Q20" s="65"/>
      <c r="R20" s="15"/>
      <c r="S20" s="15"/>
      <c r="T20" s="15"/>
      <c r="U20" s="15"/>
      <c r="V20" s="6"/>
      <c r="W20" s="6"/>
      <c r="X20" s="6"/>
      <c r="Y20" s="6"/>
      <c r="Z20" s="6"/>
      <c r="AA20" s="6"/>
    </row>
    <row r="21" spans="1:27" ht="9" customHeight="1">
      <c r="A21" s="46" t="s">
        <v>139</v>
      </c>
      <c r="B21" s="64">
        <v>2896</v>
      </c>
      <c r="C21" s="65">
        <v>6818</v>
      </c>
      <c r="D21" s="64">
        <v>6710</v>
      </c>
      <c r="E21" s="65">
        <v>12710</v>
      </c>
      <c r="F21" s="64">
        <v>5315</v>
      </c>
      <c r="G21" s="65">
        <v>11315</v>
      </c>
      <c r="H21" s="64">
        <v>2746</v>
      </c>
      <c r="I21" s="65">
        <v>5566</v>
      </c>
      <c r="J21" s="64"/>
      <c r="K21" s="65"/>
      <c r="L21" s="64"/>
      <c r="M21" s="65"/>
      <c r="N21" s="64"/>
      <c r="O21" s="65"/>
      <c r="P21" s="64">
        <v>4018</v>
      </c>
      <c r="Q21" s="65">
        <v>14518</v>
      </c>
      <c r="R21" s="15"/>
      <c r="S21" s="15"/>
      <c r="T21" s="15"/>
      <c r="U21" s="15"/>
      <c r="V21" s="6"/>
      <c r="W21" s="6"/>
      <c r="X21" s="6"/>
      <c r="Y21" s="6"/>
      <c r="Z21" s="6"/>
      <c r="AA21" s="6"/>
    </row>
    <row r="22" spans="1:27" ht="9" customHeight="1">
      <c r="A22" s="46" t="s">
        <v>168</v>
      </c>
      <c r="B22" s="64">
        <v>1905.5</v>
      </c>
      <c r="C22" s="65">
        <v>11263.5</v>
      </c>
      <c r="D22" s="64">
        <v>2712</v>
      </c>
      <c r="E22" s="65">
        <v>21226</v>
      </c>
      <c r="F22" s="64">
        <v>2889</v>
      </c>
      <c r="G22" s="65">
        <v>19005</v>
      </c>
      <c r="H22" s="64">
        <v>2630</v>
      </c>
      <c r="I22" s="65">
        <v>11874</v>
      </c>
      <c r="J22" s="64"/>
      <c r="K22" s="65"/>
      <c r="L22" s="64"/>
      <c r="M22" s="65"/>
      <c r="N22" s="64"/>
      <c r="O22" s="65"/>
      <c r="P22" s="64">
        <v>2736</v>
      </c>
      <c r="Q22" s="65">
        <v>18440</v>
      </c>
      <c r="R22" s="15"/>
      <c r="S22" s="15"/>
      <c r="T22" s="15"/>
      <c r="U22" s="15"/>
      <c r="V22" s="6"/>
      <c r="W22" s="6"/>
      <c r="X22" s="6"/>
      <c r="Y22" s="6"/>
      <c r="Z22" s="6"/>
      <c r="AA22" s="6"/>
    </row>
    <row r="23" spans="1:27" ht="9" customHeight="1">
      <c r="A23" s="46"/>
      <c r="B23" s="64"/>
      <c r="C23" s="65"/>
      <c r="D23" s="64"/>
      <c r="E23" s="65"/>
      <c r="F23" s="64"/>
      <c r="G23" s="65"/>
      <c r="H23" s="64"/>
      <c r="I23" s="65"/>
      <c r="J23" s="64"/>
      <c r="K23" s="65"/>
      <c r="L23" s="64"/>
      <c r="M23" s="65"/>
      <c r="N23" s="64"/>
      <c r="O23" s="65"/>
      <c r="P23" s="64"/>
      <c r="Q23" s="65"/>
      <c r="R23" s="15"/>
      <c r="S23" s="15"/>
      <c r="T23" s="15"/>
      <c r="U23" s="15"/>
      <c r="V23" s="6"/>
      <c r="W23" s="6"/>
      <c r="X23" s="6"/>
      <c r="Y23" s="6"/>
      <c r="Z23" s="6"/>
      <c r="AA23" s="6"/>
    </row>
    <row r="24" spans="1:27" ht="9" customHeight="1">
      <c r="A24" s="46" t="s">
        <v>242</v>
      </c>
      <c r="B24" s="64">
        <v>3610.5</v>
      </c>
      <c r="C24" s="65">
        <v>10552.5</v>
      </c>
      <c r="D24" s="64">
        <v>7931</v>
      </c>
      <c r="E24" s="65">
        <v>19039</v>
      </c>
      <c r="F24" s="64">
        <v>6642</v>
      </c>
      <c r="G24" s="65">
        <v>15916</v>
      </c>
      <c r="H24" s="64">
        <v>4664</v>
      </c>
      <c r="I24" s="65">
        <v>11564</v>
      </c>
      <c r="J24" s="64"/>
      <c r="K24" s="65"/>
      <c r="L24" s="64">
        <v>5994</v>
      </c>
      <c r="M24" s="65">
        <v>13821</v>
      </c>
      <c r="N24" s="64">
        <v>7995.2</v>
      </c>
      <c r="O24" s="65">
        <v>19103.2</v>
      </c>
      <c r="P24" s="64">
        <v>5503.84</v>
      </c>
      <c r="Q24" s="65">
        <v>14521.84</v>
      </c>
      <c r="R24" s="15"/>
      <c r="S24" s="15"/>
      <c r="T24" s="15"/>
      <c r="U24" s="15"/>
      <c r="V24" s="6"/>
      <c r="W24" s="6"/>
      <c r="X24" s="6"/>
      <c r="Y24" s="6"/>
      <c r="Z24" s="6"/>
      <c r="AA24" s="6"/>
    </row>
    <row r="25" spans="1:27" ht="9" customHeight="1">
      <c r="A25" s="46" t="s">
        <v>263</v>
      </c>
      <c r="B25" s="64">
        <v>6168</v>
      </c>
      <c r="C25" s="65">
        <v>12224</v>
      </c>
      <c r="D25" s="64">
        <v>6620</v>
      </c>
      <c r="E25" s="65">
        <v>17940</v>
      </c>
      <c r="F25" s="64">
        <v>4230</v>
      </c>
      <c r="G25" s="65">
        <v>12300</v>
      </c>
      <c r="H25" s="64"/>
      <c r="I25" s="65"/>
      <c r="J25" s="64"/>
      <c r="K25" s="65"/>
      <c r="L25" s="64"/>
      <c r="M25" s="65"/>
      <c r="N25" s="64"/>
      <c r="O25" s="65"/>
      <c r="P25" s="64"/>
      <c r="Q25" s="65"/>
      <c r="R25" s="15"/>
      <c r="S25" s="15"/>
      <c r="T25" s="15"/>
      <c r="U25" s="15"/>
      <c r="V25" s="6"/>
      <c r="W25" s="6"/>
      <c r="X25" s="6"/>
      <c r="Y25" s="6"/>
      <c r="Z25" s="6"/>
      <c r="AA25" s="6"/>
    </row>
    <row r="26" spans="1:27" ht="9" customHeight="1">
      <c r="A26" s="46" t="s">
        <v>282</v>
      </c>
      <c r="B26" s="64">
        <v>3573</v>
      </c>
      <c r="C26" s="65">
        <v>8968</v>
      </c>
      <c r="D26" s="64">
        <v>8881</v>
      </c>
      <c r="E26" s="65">
        <v>16084</v>
      </c>
      <c r="F26" s="64">
        <v>6184</v>
      </c>
      <c r="G26" s="65">
        <v>13950</v>
      </c>
      <c r="H26" s="64">
        <v>3522</v>
      </c>
      <c r="I26" s="65">
        <v>8048</v>
      </c>
      <c r="J26" s="64"/>
      <c r="K26" s="65"/>
      <c r="L26" s="64"/>
      <c r="M26" s="65"/>
      <c r="N26" s="64"/>
      <c r="O26" s="65"/>
      <c r="P26" s="64">
        <v>4574</v>
      </c>
      <c r="Q26" s="65">
        <v>10570</v>
      </c>
      <c r="R26" s="15"/>
      <c r="S26" s="15"/>
      <c r="T26" s="15"/>
      <c r="U26" s="15"/>
      <c r="V26" s="6"/>
      <c r="W26" s="6"/>
      <c r="X26" s="6"/>
      <c r="Y26" s="6"/>
      <c r="Z26" s="6"/>
      <c r="AA26" s="6"/>
    </row>
    <row r="27" spans="1:27" ht="9" customHeight="1">
      <c r="A27" s="46"/>
      <c r="B27" s="64"/>
      <c r="C27" s="65"/>
      <c r="D27" s="64"/>
      <c r="E27" s="65"/>
      <c r="F27" s="64"/>
      <c r="G27" s="65"/>
      <c r="H27" s="64"/>
      <c r="I27" s="65"/>
      <c r="J27" s="64"/>
      <c r="K27" s="65"/>
      <c r="L27" s="64"/>
      <c r="M27" s="65"/>
      <c r="N27" s="64"/>
      <c r="O27" s="65"/>
      <c r="P27" s="64"/>
      <c r="Q27" s="65"/>
      <c r="R27" s="15"/>
      <c r="S27" s="15"/>
      <c r="T27" s="15"/>
      <c r="U27" s="15"/>
      <c r="V27" s="6"/>
      <c r="W27" s="6"/>
      <c r="X27" s="6"/>
      <c r="Y27" s="6"/>
      <c r="Z27" s="6"/>
      <c r="AA27" s="6"/>
    </row>
    <row r="28" spans="1:27" ht="9" customHeight="1">
      <c r="A28" s="46" t="s">
        <v>323</v>
      </c>
      <c r="B28" s="64">
        <v>4621</v>
      </c>
      <c r="C28" s="65">
        <v>8221</v>
      </c>
      <c r="D28" s="64">
        <v>7175</v>
      </c>
      <c r="E28" s="65">
        <v>20275</v>
      </c>
      <c r="F28" s="64">
        <v>6933.5</v>
      </c>
      <c r="G28" s="65">
        <v>17833.5</v>
      </c>
      <c r="H28" s="64">
        <v>1645</v>
      </c>
      <c r="I28" s="65">
        <v>6253</v>
      </c>
      <c r="J28" s="64"/>
      <c r="K28" s="65"/>
      <c r="L28" s="64">
        <v>2356</v>
      </c>
      <c r="M28" s="65">
        <v>7996</v>
      </c>
      <c r="N28" s="64">
        <v>7175</v>
      </c>
      <c r="O28" s="65">
        <v>20275</v>
      </c>
      <c r="P28" s="64">
        <v>6776</v>
      </c>
      <c r="Q28" s="65">
        <v>17576</v>
      </c>
      <c r="R28" s="15"/>
      <c r="S28" s="15"/>
      <c r="T28" s="15"/>
      <c r="U28" s="15"/>
      <c r="V28" s="6"/>
      <c r="W28" s="6"/>
      <c r="X28" s="6"/>
      <c r="Y28" s="6"/>
      <c r="Z28" s="6"/>
      <c r="AA28" s="6"/>
    </row>
    <row r="29" spans="1:27" ht="9" customHeight="1">
      <c r="A29" s="46" t="s">
        <v>462</v>
      </c>
      <c r="B29" s="64">
        <v>7084</v>
      </c>
      <c r="C29" s="65">
        <v>17920</v>
      </c>
      <c r="D29" s="64">
        <v>9983</v>
      </c>
      <c r="E29" s="65">
        <v>23085.5</v>
      </c>
      <c r="F29" s="64">
        <v>11594</v>
      </c>
      <c r="G29" s="65">
        <v>23544</v>
      </c>
      <c r="H29" s="64">
        <v>8393</v>
      </c>
      <c r="I29" s="65">
        <v>15893</v>
      </c>
      <c r="J29" s="64"/>
      <c r="K29" s="65"/>
      <c r="L29" s="64"/>
      <c r="M29" s="65"/>
      <c r="N29" s="64"/>
      <c r="O29" s="65"/>
      <c r="P29" s="64">
        <v>8207</v>
      </c>
      <c r="Q29" s="65">
        <v>23207</v>
      </c>
      <c r="R29" s="15"/>
      <c r="S29" s="15"/>
      <c r="T29" s="15"/>
      <c r="U29" s="15"/>
      <c r="V29" s="6"/>
      <c r="W29" s="6"/>
      <c r="X29" s="6"/>
      <c r="Y29" s="6"/>
      <c r="Z29" s="6"/>
      <c r="AA29" s="6"/>
    </row>
    <row r="30" spans="1:27" ht="9" customHeight="1">
      <c r="A30" s="67" t="s">
        <v>417</v>
      </c>
      <c r="B30" s="68">
        <v>4122</v>
      </c>
      <c r="C30" s="69">
        <v>10634</v>
      </c>
      <c r="D30" s="68">
        <v>8057</v>
      </c>
      <c r="E30" s="69">
        <v>19137</v>
      </c>
      <c r="F30" s="68">
        <v>4654</v>
      </c>
      <c r="G30" s="69">
        <v>12334</v>
      </c>
      <c r="H30" s="68">
        <v>3232</v>
      </c>
      <c r="I30" s="69">
        <v>9468</v>
      </c>
      <c r="J30" s="68"/>
      <c r="K30" s="69"/>
      <c r="L30" s="68"/>
      <c r="M30" s="69"/>
      <c r="N30" s="68">
        <v>9300</v>
      </c>
      <c r="O30" s="69">
        <v>25004</v>
      </c>
      <c r="P30" s="68"/>
      <c r="Q30" s="69"/>
      <c r="R30" s="15"/>
      <c r="S30" s="15"/>
      <c r="T30" s="15"/>
      <c r="U30" s="15"/>
      <c r="V30" s="6"/>
      <c r="W30" s="6"/>
      <c r="X30" s="6"/>
      <c r="Y30" s="6"/>
      <c r="Z30" s="6"/>
      <c r="AA30" s="6"/>
    </row>
    <row r="31" spans="1:20" ht="3.75" customHeight="1">
      <c r="A31" s="15"/>
      <c r="B31" s="15"/>
      <c r="C31" s="15"/>
      <c r="D31" s="15"/>
      <c r="E31" s="15"/>
      <c r="F31" s="15"/>
      <c r="G31" s="15"/>
      <c r="H31" s="15"/>
      <c r="I31" s="15"/>
      <c r="J31" s="15"/>
      <c r="K31" s="15"/>
      <c r="L31" s="15"/>
      <c r="M31" s="15"/>
      <c r="N31" s="15"/>
      <c r="O31" s="15"/>
      <c r="P31" s="15"/>
      <c r="Q31" s="15"/>
      <c r="R31" s="15"/>
      <c r="S31" s="15"/>
      <c r="T31" s="15"/>
    </row>
    <row r="32" spans="1:20" ht="7.5" customHeight="1">
      <c r="A32" s="70" t="s">
        <v>478</v>
      </c>
      <c r="B32" s="15"/>
      <c r="C32" s="15"/>
      <c r="D32" s="15"/>
      <c r="E32" s="15"/>
      <c r="F32" s="15"/>
      <c r="G32" s="15"/>
      <c r="H32" s="15"/>
      <c r="I32" s="15"/>
      <c r="J32" s="15"/>
      <c r="K32" s="15"/>
      <c r="L32" s="15"/>
      <c r="M32" s="15"/>
      <c r="N32" s="15"/>
      <c r="O32" s="15"/>
      <c r="P32" s="15"/>
      <c r="Q32" s="15"/>
      <c r="R32" s="15"/>
      <c r="S32" s="15"/>
      <c r="T32" s="15"/>
    </row>
    <row r="33" spans="1:20" ht="7.5" customHeight="1">
      <c r="A33" s="15"/>
      <c r="B33" s="15"/>
      <c r="C33" s="15"/>
      <c r="D33" s="15"/>
      <c r="E33" s="15"/>
      <c r="F33" s="15"/>
      <c r="G33" s="15"/>
      <c r="H33" s="15"/>
      <c r="I33" s="15"/>
      <c r="J33" s="15"/>
      <c r="K33" s="15"/>
      <c r="L33" s="15"/>
      <c r="M33" s="15"/>
      <c r="N33" s="15"/>
      <c r="O33" s="15"/>
      <c r="P33" s="15"/>
      <c r="Q33" s="15"/>
      <c r="R33" s="15"/>
      <c r="S33" s="15"/>
      <c r="T33" s="15"/>
    </row>
    <row r="34" spans="1:21" ht="7.5" customHeight="1">
      <c r="A34" s="70" t="s">
        <v>479</v>
      </c>
      <c r="B34" s="17"/>
      <c r="C34" s="17"/>
      <c r="D34" s="17"/>
      <c r="E34" s="17"/>
      <c r="F34" s="17"/>
      <c r="G34" s="17"/>
      <c r="H34" s="17"/>
      <c r="I34" s="17"/>
      <c r="J34" s="17"/>
      <c r="K34" s="17"/>
      <c r="L34" s="17"/>
      <c r="M34" s="17"/>
      <c r="N34" s="17"/>
      <c r="O34" s="17"/>
      <c r="P34" s="17"/>
      <c r="Q34" s="17"/>
      <c r="R34" s="17"/>
      <c r="S34" s="17"/>
      <c r="T34" s="17"/>
      <c r="U34" s="17"/>
    </row>
    <row r="35" spans="1:21" ht="7.5" customHeight="1">
      <c r="A35" s="70" t="s">
        <v>480</v>
      </c>
      <c r="B35" s="17"/>
      <c r="C35" s="17"/>
      <c r="D35" s="17"/>
      <c r="E35" s="17"/>
      <c r="F35" s="17"/>
      <c r="G35" s="17"/>
      <c r="H35" s="17"/>
      <c r="I35" s="17"/>
      <c r="J35" s="17"/>
      <c r="K35" s="17"/>
      <c r="L35" s="17"/>
      <c r="M35" s="17"/>
      <c r="N35" s="17"/>
      <c r="O35" s="17"/>
      <c r="P35" s="17"/>
      <c r="Q35" s="17"/>
      <c r="R35" s="17"/>
      <c r="S35" s="17"/>
      <c r="T35" s="17"/>
      <c r="U35" s="17"/>
    </row>
    <row r="36" spans="1:21" ht="7.5" customHeight="1">
      <c r="A36" s="15"/>
      <c r="B36" s="17"/>
      <c r="C36" s="17"/>
      <c r="D36" s="17"/>
      <c r="E36" s="17"/>
      <c r="F36" s="17"/>
      <c r="G36" s="17"/>
      <c r="H36" s="17"/>
      <c r="I36" s="17"/>
      <c r="J36" s="17"/>
      <c r="K36" s="17"/>
      <c r="L36" s="17"/>
      <c r="M36" s="17"/>
      <c r="N36" s="17"/>
      <c r="O36" s="17"/>
      <c r="P36" s="17"/>
      <c r="Q36" s="17"/>
      <c r="R36" s="17"/>
      <c r="S36" s="17"/>
      <c r="T36" s="17"/>
      <c r="U36" s="17"/>
    </row>
    <row r="37" spans="1:21" ht="12.75">
      <c r="A37" s="70"/>
      <c r="B37" s="17"/>
      <c r="C37" s="17"/>
      <c r="D37" s="17"/>
      <c r="E37" s="17"/>
      <c r="F37" s="17"/>
      <c r="G37" s="17"/>
      <c r="H37" s="17"/>
      <c r="I37" s="17"/>
      <c r="J37" s="17"/>
      <c r="K37" s="17"/>
      <c r="L37" s="17"/>
      <c r="M37" s="17"/>
      <c r="N37" s="17"/>
      <c r="O37" s="17"/>
      <c r="P37" s="17"/>
      <c r="Q37" s="17"/>
      <c r="R37" s="17"/>
      <c r="S37" s="17"/>
      <c r="T37" s="17"/>
      <c r="U37" s="17"/>
    </row>
  </sheetData>
  <printOptions/>
  <pageMargins left="0.25" right="0.25" top="0.5" bottom="0.5" header="0.5" footer="0.5"/>
  <pageSetup horizontalDpi="600" verticalDpi="600" orientation="landscape" r:id="rId1"/>
  <headerFooter alignWithMargins="0">
    <oddHeader>&amp;C&amp;RSREB-State Data Exchange</oddHeader>
    <oddFooter>&amp;C--74--&amp;RSeptember 1997</oddFooter>
  </headerFooter>
</worksheet>
</file>

<file path=xl/worksheets/sheet7.xml><?xml version="1.0" encoding="utf-8"?>
<worksheet xmlns="http://schemas.openxmlformats.org/spreadsheetml/2006/main" xmlns:r="http://schemas.openxmlformats.org/officeDocument/2006/relationships">
  <sheetPr transitionEvaluation="1"/>
  <dimension ref="A1:L23"/>
  <sheetViews>
    <sheetView showGridLines="0" defaultGridColor="0" zoomScale="87" zoomScaleNormal="87" colorId="22" workbookViewId="0" topLeftCell="M25">
      <selection activeCell="M27" sqref="M27"/>
    </sheetView>
  </sheetViews>
  <sheetFormatPr defaultColWidth="9.7109375" defaultRowHeight="12.75"/>
  <cols>
    <col min="12" max="12" width="72.7109375" style="0" customWidth="1"/>
  </cols>
  <sheetData>
    <row r="1" ht="12.75">
      <c r="A1" t="s">
        <v>481</v>
      </c>
    </row>
    <row r="2" spans="2:11" ht="12.75">
      <c r="B2" s="6"/>
      <c r="C2" s="6"/>
      <c r="E2" s="6"/>
      <c r="F2" s="6"/>
      <c r="G2" s="6"/>
      <c r="H2" s="6"/>
      <c r="I2" s="6"/>
      <c r="J2" s="6"/>
      <c r="K2" s="6"/>
    </row>
    <row r="3" spans="2:11" ht="12.75">
      <c r="B3" s="6"/>
      <c r="C3" s="6"/>
      <c r="D3" s="6"/>
      <c r="E3" s="6"/>
      <c r="F3" s="6"/>
      <c r="G3" s="6"/>
      <c r="H3" s="6"/>
      <c r="I3" s="6"/>
      <c r="J3" s="6"/>
      <c r="K3" s="6"/>
    </row>
    <row r="4" ht="12.75">
      <c r="H4" s="97" t="s">
        <v>1859</v>
      </c>
    </row>
    <row r="5" spans="2:11" ht="12.75">
      <c r="B5" s="6"/>
      <c r="D5" s="6"/>
      <c r="E5" s="6"/>
      <c r="F5" s="6"/>
      <c r="G5" s="6"/>
      <c r="H5" t="s">
        <v>1863</v>
      </c>
      <c r="I5" s="6"/>
      <c r="J5" s="6"/>
      <c r="K5" s="6"/>
    </row>
    <row r="6" ht="12.75">
      <c r="H6" t="s">
        <v>1864</v>
      </c>
    </row>
    <row r="7" spans="2:8" ht="12.75">
      <c r="B7" s="6"/>
      <c r="F7" s="6" t="s">
        <v>482</v>
      </c>
      <c r="H7" t="s">
        <v>529</v>
      </c>
    </row>
    <row r="8" spans="6:9" ht="12.75">
      <c r="F8" t="s">
        <v>483</v>
      </c>
      <c r="I8" t="s">
        <v>483</v>
      </c>
    </row>
    <row r="9" spans="6:9" ht="12.75">
      <c r="F9" t="s">
        <v>484</v>
      </c>
      <c r="I9" t="s">
        <v>485</v>
      </c>
    </row>
    <row r="10" spans="2:6" ht="12.75">
      <c r="B10" s="54"/>
      <c r="F10" s="54"/>
    </row>
    <row r="11" spans="2:10" ht="12.75">
      <c r="B11" s="54"/>
      <c r="E11" s="98" t="s">
        <v>451</v>
      </c>
      <c r="F11" s="54">
        <f>'Table 7'!B11</f>
        <v>2193</v>
      </c>
      <c r="G11" s="54"/>
      <c r="I11" s="54">
        <f>'Table 7'!C11</f>
        <v>6980</v>
      </c>
      <c r="J11" s="54"/>
    </row>
    <row r="12" spans="2:10" ht="12.75">
      <c r="B12" s="54"/>
      <c r="E12" s="98" t="s">
        <v>452</v>
      </c>
      <c r="F12" s="54">
        <f>'Table 7'!D11</f>
        <v>2462.5</v>
      </c>
      <c r="G12" s="54"/>
      <c r="I12" s="54">
        <f>'Table 7'!E11</f>
        <v>7531</v>
      </c>
      <c r="J12" s="54"/>
    </row>
    <row r="13" spans="2:10" ht="12.75">
      <c r="B13" s="54"/>
      <c r="E13" s="98" t="s">
        <v>453</v>
      </c>
      <c r="F13" s="54">
        <f>'Table 7'!F11</f>
        <v>1924</v>
      </c>
      <c r="G13" s="54"/>
      <c r="I13" s="54">
        <f>'Table 7'!G11</f>
        <v>6682.5</v>
      </c>
      <c r="J13" s="54"/>
    </row>
    <row r="14" spans="2:10" ht="12.75">
      <c r="B14" s="54"/>
      <c r="E14" s="98" t="s">
        <v>454</v>
      </c>
      <c r="F14" s="54">
        <f>'Table 7'!H11</f>
        <v>1932</v>
      </c>
      <c r="G14" s="54"/>
      <c r="I14" s="54">
        <f>'Table 7'!I11</f>
        <v>6161</v>
      </c>
      <c r="J14" s="54"/>
    </row>
    <row r="15" spans="2:10" ht="12.75">
      <c r="B15" s="54"/>
      <c r="E15" s="98" t="s">
        <v>455</v>
      </c>
      <c r="F15" s="54">
        <f>'Table 7'!J11</f>
        <v>1899.5</v>
      </c>
      <c r="G15" s="54"/>
      <c r="I15" s="54">
        <f>'Table 7'!K11</f>
        <v>5008</v>
      </c>
      <c r="J15" s="54"/>
    </row>
    <row r="16" spans="2:10" ht="12.75">
      <c r="B16" s="54"/>
      <c r="E16" s="98" t="s">
        <v>456</v>
      </c>
      <c r="F16" s="54">
        <f>'Table 7'!L11</f>
        <v>1924.5</v>
      </c>
      <c r="G16" s="54"/>
      <c r="I16" s="54">
        <f>'Table 7'!M11</f>
        <v>4977.5</v>
      </c>
      <c r="J16" s="54"/>
    </row>
    <row r="17" ht="12.75">
      <c r="F17" s="54"/>
    </row>
    <row r="18" spans="2:10" ht="12.75">
      <c r="B18" s="54"/>
      <c r="E18" s="98" t="s">
        <v>457</v>
      </c>
      <c r="F18" s="54">
        <f>'Table 7'!N11</f>
        <v>1000</v>
      </c>
      <c r="G18" s="54"/>
      <c r="I18" s="54">
        <f>'Table 7'!O11</f>
        <v>3496.5</v>
      </c>
      <c r="J18" s="54"/>
    </row>
    <row r="19" spans="2:12" ht="12.75">
      <c r="B19" s="54"/>
      <c r="E19" s="98" t="s">
        <v>458</v>
      </c>
      <c r="F19" s="54">
        <f>'Table 7'!P11</f>
        <v>786</v>
      </c>
      <c r="G19" s="54"/>
      <c r="I19" s="54">
        <f>'Table 7'!Q11</f>
        <v>1599</v>
      </c>
      <c r="J19" s="54"/>
      <c r="L19" t="s">
        <v>486</v>
      </c>
    </row>
    <row r="20" spans="2:6" ht="12.75">
      <c r="B20" s="54"/>
      <c r="F20" s="12" t="s">
        <v>487</v>
      </c>
    </row>
    <row r="21" ht="17.25">
      <c r="L21" s="88"/>
    </row>
    <row r="22" ht="24">
      <c r="L22" s="89" t="s">
        <v>488</v>
      </c>
    </row>
    <row r="23" ht="17.25">
      <c r="L23" s="90"/>
    </row>
    <row r="26" ht="20.25" customHeight="1"/>
  </sheetData>
  <printOptions/>
  <pageMargins left="0.25" right="0.25" top="0.5" bottom="0.5" header="0.5" footer="0.5"/>
  <pageSetup horizontalDpi="600" verticalDpi="600" orientation="landscape" r:id="rId2"/>
  <headerFooter alignWithMargins="0">
    <oddHeader>&amp;C&amp;RSREB-State Data Exchange</oddHeader>
    <oddFooter>&amp;C--74--&amp;RSeptember 1997</oddFooter>
  </headerFooter>
  <drawing r:id="rId1"/>
</worksheet>
</file>

<file path=xl/worksheets/sheet8.xml><?xml version="1.0" encoding="utf-8"?>
<worksheet xmlns="http://schemas.openxmlformats.org/spreadsheetml/2006/main" xmlns:r="http://schemas.openxmlformats.org/officeDocument/2006/relationships">
  <sheetPr transitionEvaluation="1"/>
  <dimension ref="A1:B24"/>
  <sheetViews>
    <sheetView showGridLines="0" defaultGridColor="0" zoomScale="87" zoomScaleNormal="87" colorId="22" workbookViewId="0" topLeftCell="A1">
      <selection activeCell="B9" sqref="B9"/>
    </sheetView>
  </sheetViews>
  <sheetFormatPr defaultColWidth="9.7109375" defaultRowHeight="12.75"/>
  <sheetData>
    <row r="1" ht="12.75">
      <c r="A1" t="s">
        <v>489</v>
      </c>
    </row>
    <row r="3" spans="1:2" ht="12.75">
      <c r="A3" t="s">
        <v>490</v>
      </c>
      <c r="B3" t="s">
        <v>491</v>
      </c>
    </row>
    <row r="7" ht="12.75">
      <c r="A7" t="s">
        <v>492</v>
      </c>
    </row>
    <row r="9" spans="1:2" ht="12.75">
      <c r="A9" t="s">
        <v>493</v>
      </c>
      <c r="B9" t="s">
        <v>494</v>
      </c>
    </row>
    <row r="10" ht="12.75">
      <c r="B10" t="s">
        <v>495</v>
      </c>
    </row>
    <row r="11" ht="12.75">
      <c r="B11" t="s">
        <v>496</v>
      </c>
    </row>
    <row r="13" ht="12.75">
      <c r="A13" t="s">
        <v>497</v>
      </c>
    </row>
    <row r="15" spans="1:2" ht="12.75">
      <c r="A15" t="s">
        <v>498</v>
      </c>
      <c r="B15" t="s">
        <v>499</v>
      </c>
    </row>
    <row r="16" ht="12.75">
      <c r="B16" t="s">
        <v>499</v>
      </c>
    </row>
    <row r="17" ht="12.75">
      <c r="B17" t="s">
        <v>499</v>
      </c>
    </row>
    <row r="18" ht="12.75">
      <c r="B18" t="s">
        <v>499</v>
      </c>
    </row>
    <row r="19" ht="12.75">
      <c r="B19" t="s">
        <v>499</v>
      </c>
    </row>
    <row r="20" ht="12.75">
      <c r="B20" t="s">
        <v>499</v>
      </c>
    </row>
    <row r="21" ht="12.75">
      <c r="B21" t="s">
        <v>499</v>
      </c>
    </row>
    <row r="22" ht="12.75">
      <c r="B22" t="s">
        <v>499</v>
      </c>
    </row>
    <row r="23" ht="12.75">
      <c r="B23" t="s">
        <v>499</v>
      </c>
    </row>
    <row r="24" ht="12.75">
      <c r="B24" t="s">
        <v>499</v>
      </c>
    </row>
  </sheetData>
  <printOptions/>
  <pageMargins left="0.25" right="0.25" top="0.5" bottom="0.5" header="0.5" footer="0.5"/>
  <pageSetup horizontalDpi="600" verticalDpi="600" orientation="landscape" r:id="rId1"/>
  <headerFooter alignWithMargins="0">
    <oddHeader>&amp;C&amp;RSREB-State Data Exchange</oddHeader>
    <oddFooter>&amp;C--74--&amp;RSeptember 1997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jmarks</cp:lastModifiedBy>
  <dcterms:created xsi:type="dcterms:W3CDTF">2000-07-24T15:46:47Z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