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6588" activeTab="0"/>
  </bookViews>
  <sheets>
    <sheet name="Tuit90" sheetId="1" r:id="rId1"/>
    <sheet name="TYPE_UOS" sheetId="2" r:id="rId2"/>
    <sheet name="TYPE_UIS" sheetId="3" r:id="rId3"/>
    <sheet name="TYPE_GOS" sheetId="4" r:id="rId4"/>
    <sheet name="TYPE_GIS" sheetId="5" r:id="rId5"/>
    <sheet name="TUIT_T" sheetId="6" r:id="rId6"/>
    <sheet name="TUITS_T" sheetId="7" r:id="rId7"/>
  </sheets>
  <definedNames>
    <definedName name="\c">'Tuit90'!$B$591</definedName>
    <definedName name="\p">'Tuit90'!$B$580</definedName>
    <definedName name="\s">'Tuit90'!$G$591</definedName>
    <definedName name="\x">'Tuit90'!$B$586</definedName>
    <definedName name="__123Graph_A" hidden="1">'Tuit90'!$AA$596:$AA$606</definedName>
    <definedName name="__123Graph_ATUIT%PI_S" hidden="1">'Tuit90'!$AB$80:$AB$614</definedName>
    <definedName name="__123Graph_ATUITS_T" hidden="1">'Tuit90'!$W$80:$W$614</definedName>
    <definedName name="__123Graph_ATYPE_GIS" hidden="1">'Tuit90'!$AB$596:$AB$601</definedName>
    <definedName name="__123Graph_ATYPE_GOS" hidden="1">'Tuit90'!$AD$596:$AD$601</definedName>
    <definedName name="__123Graph_ATYPE_UIS" hidden="1">'Tuit90'!$AA$596:$AA$606</definedName>
    <definedName name="__123Graph_ATYPE_UOS" hidden="1">'Tuit90'!$AC$596:$AC$606</definedName>
    <definedName name="__123Graph_DTUIT%PI_S" hidden="1">'Tuit90'!$AC$80:$AC$614</definedName>
    <definedName name="__123Graph_DTUITS_T" hidden="1">'Tuit90'!$X$80:$X$614</definedName>
    <definedName name="__123Graph_FTUIT%PI_S" hidden="1">'Tuit90'!$AD$80:$AD$614</definedName>
    <definedName name="__123Graph_FTUIT_T" hidden="1">'Tuit90'!$AA$595:$AA$607</definedName>
    <definedName name="__123Graph_FTUITS_T" hidden="1">'Tuit90'!$Y$80:$Y$614</definedName>
    <definedName name="__123Graph_LBL_A" hidden="1">'Tuit90'!$AA$596:$AA$606</definedName>
    <definedName name="__123Graph_LBL_ATYPE_GIS" hidden="1">'Tuit90'!$AB$596:$AB$601</definedName>
    <definedName name="__123Graph_LBL_ATYPE_GOS" hidden="1">'Tuit90'!$AD$596:$AD$601</definedName>
    <definedName name="__123Graph_LBL_ATYPE_UIS" hidden="1">'Tuit90'!$AA$596:$AA$606</definedName>
    <definedName name="__123Graph_LBL_ATYPE_UOS" hidden="1">'Tuit90'!$AC$596:$AC$606</definedName>
    <definedName name="__123Graph_LBL_FTUIT_T" hidden="1">'Tuit90'!$AA$595:$AA$610</definedName>
    <definedName name="__123Graph_X" hidden="1">'Tuit90'!$V$596:$V$606</definedName>
    <definedName name="__123Graph_XTUIT%PI_S" hidden="1">'Tuit90'!$V$80:$V$614</definedName>
    <definedName name="__123Graph_XTUIT_T" hidden="1">'Tuit90'!$V$595:$V$607</definedName>
    <definedName name="__123Graph_XTUITS_T" hidden="1">'Tuit90'!$V$80:$V$614</definedName>
    <definedName name="__123Graph_XTYPE_GIS" hidden="1">'Tuit90'!$V$596:$V$606</definedName>
    <definedName name="__123Graph_XTYPE_GOS" hidden="1">'Tuit90'!$V$596:$V$606</definedName>
    <definedName name="__123Graph_XTYPE_UIS" hidden="1">'Tuit90'!$V$596:$V$606</definedName>
    <definedName name="__123Graph_XTYPE_UOS" hidden="1">'Tuit90'!$V$596:$V$606</definedName>
    <definedName name="_Key1" hidden="1">'Tuit90'!$BO$724</definedName>
    <definedName name="_Order1" hidden="1">255</definedName>
    <definedName name="_Regression_Int" localSheetId="0" hidden="1">1</definedName>
    <definedName name="_Sort" hidden="1">'Tuit90'!$BO$724:$CC$742</definedName>
    <definedName name="A">'Tuit90'!$AM$644:$AN$645</definedName>
    <definedName name="CRITERIA">'Tuit90'!$C$575:$C$576</definedName>
    <definedName name="Criteria_MI">'Tuit90'!$C$575:$C$576</definedName>
    <definedName name="DATA">'Tuit90'!$B$22:$IV$8192</definedName>
    <definedName name="DB">'Tuit90'!$B$22:$F$551</definedName>
    <definedName name="FL_DAT">'Tuit90'!$C$62:$T$96</definedName>
    <definedName name="G_5">'Tuit90'!$CD$747:$CF$829</definedName>
    <definedName name="G_6">'Tuit90'!$CG$830:$CI$912</definedName>
    <definedName name="GA_DAT">'Tuit90'!$B$99:$T$126</definedName>
    <definedName name="H">'Tuit90'!$W$614</definedName>
    <definedName name="HERE">'Tuit90'!$CE$754</definedName>
    <definedName name="KY_DAT">'Tuit90'!$B$129:$T$159</definedName>
    <definedName name="LA_DAT">'Tuit90'!$B$165:$T$184</definedName>
    <definedName name="M">'Tuit90'!$D$580</definedName>
    <definedName name="MD_DAT">'Tuit90'!$T$213:$IV$8192</definedName>
    <definedName name="MS_DAT">'Tuit90'!$B$214:$IV$8192</definedName>
    <definedName name="N_7">'Tuit90'!$AM$646:$BB$666</definedName>
    <definedName name="N_8">'Tuit90'!$BD$684:$BM$704</definedName>
    <definedName name="N_9">'Tuit90'!$BP$722:$CC$742</definedName>
    <definedName name="NC_DAT">'Tuit90'!$T$306:$IV$8192</definedName>
    <definedName name="OK_DAT">'Tuit90'!$B$307:$IV$8192</definedName>
    <definedName name="_xlnm.Print_Area" localSheetId="0">'Tuit90'!$BO$710:$CC$745</definedName>
    <definedName name="Print_Area_MI" localSheetId="0">'Tuit90'!$BO$710:$CC$745</definedName>
    <definedName name="R_">'Tuit90'!$CA$724:$CA$733</definedName>
    <definedName name="RNG_DATA_A">'Tuit90'!$AD$615:$AF$629</definedName>
    <definedName name="RNG_LABEL_X">'Tuit90'!$AD$612:$AF$612</definedName>
    <definedName name="RNG_LABEL_Y">'Tuit90'!$AC$615:$AC$629</definedName>
    <definedName name="SC_DAT">'Tuit90'!$B$332:$T$364</definedName>
    <definedName name="T_10">'Tuit90'!$BO$708:$BV$754</definedName>
    <definedName name="T_7">'Tuit90'!$AL$634:$BB$670</definedName>
    <definedName name="T_8">'Tuit90'!$BC$672:$BM$707</definedName>
    <definedName name="T_9">'Tuit90'!$BO$711:$CC$745</definedName>
    <definedName name="TABLES">'Tuit90'!$AL$634:$CC$745</definedName>
    <definedName name="TEMP">'Tuit90'!$B$348:$D$375</definedName>
    <definedName name="TN_DAT">'Tuit90'!$B$365:$T$391</definedName>
    <definedName name="TX_DAT">'Tuit90'!$B$392:$IV$8192</definedName>
    <definedName name="VA_DAT">'Tuit90'!$B$489:$F$539</definedName>
    <definedName name="WV_DAT">'Tuit90'!$B$540:$IV$8192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<sst xmlns="http://schemas.openxmlformats.org/spreadsheetml/2006/main" count="2727" uniqueCount="700">
  <si>
    <t xml:space="preserve">          1989-90 SREB State Data Exchange</t>
  </si>
  <si>
    <t>Part 5</t>
  </si>
  <si>
    <t xml:space="preserve">  This LOTUS 1-2-3 worksheet contains the following areas:</t>
  </si>
  <si>
    <t>*</t>
  </si>
  <si>
    <t>*****************</t>
  </si>
  <si>
    <t>*******</t>
  </si>
  <si>
    <t xml:space="preserve">   This Introduction</t>
  </si>
  <si>
    <t xml:space="preserve">   Data Base from Surveys</t>
  </si>
  <si>
    <t>FB</t>
  </si>
  <si>
    <t>Table</t>
  </si>
  <si>
    <t>Graph Settings</t>
  </si>
  <si>
    <t>Table 7</t>
  </si>
  <si>
    <t>Table 8-9 etc.</t>
  </si>
  <si>
    <t>STATE</t>
  </si>
  <si>
    <t>INSTITUTION</t>
  </si>
  <si>
    <t>CODE</t>
  </si>
  <si>
    <t>U-R</t>
  </si>
  <si>
    <t>U-NR</t>
  </si>
  <si>
    <t>G-R</t>
  </si>
  <si>
    <t>G-NR</t>
  </si>
  <si>
    <t>L-R</t>
  </si>
  <si>
    <t>L-NR</t>
  </si>
  <si>
    <t>M-R</t>
  </si>
  <si>
    <t>M-NR</t>
  </si>
  <si>
    <t>D-R</t>
  </si>
  <si>
    <t>D-NR</t>
  </si>
  <si>
    <t>O-R</t>
  </si>
  <si>
    <t>O-NR</t>
  </si>
  <si>
    <t>V-R</t>
  </si>
  <si>
    <t>V-NR</t>
  </si>
  <si>
    <t>OT-R</t>
  </si>
  <si>
    <t>OT-NR</t>
  </si>
  <si>
    <t>|</t>
  </si>
  <si>
    <t>AR</t>
  </si>
  <si>
    <t>UAF</t>
  </si>
  <si>
    <t>1a</t>
  </si>
  <si>
    <t>UCA</t>
  </si>
  <si>
    <t>2a</t>
  </si>
  <si>
    <t>ASUJ</t>
  </si>
  <si>
    <t>UALR</t>
  </si>
  <si>
    <t>ATU</t>
  </si>
  <si>
    <t>2b</t>
  </si>
  <si>
    <t>SAUM</t>
  </si>
  <si>
    <t>HSU</t>
  </si>
  <si>
    <t>UAM</t>
  </si>
  <si>
    <t>3</t>
  </si>
  <si>
    <t>UAPB</t>
  </si>
  <si>
    <t>MCCC</t>
  </si>
  <si>
    <t>4a</t>
  </si>
  <si>
    <t>RMCC</t>
  </si>
  <si>
    <t>GCCC</t>
  </si>
  <si>
    <t>WCC</t>
  </si>
  <si>
    <t>ASUB</t>
  </si>
  <si>
    <t>PCCC</t>
  </si>
  <si>
    <t>SAUE</t>
  </si>
  <si>
    <t>SAUT</t>
  </si>
  <si>
    <t>NACC</t>
  </si>
  <si>
    <t>EACC</t>
  </si>
  <si>
    <t>Vo-Tech</t>
  </si>
  <si>
    <t>4b</t>
  </si>
  <si>
    <t>UAMS</t>
  </si>
  <si>
    <t>5</t>
  </si>
  <si>
    <t>FL</t>
  </si>
  <si>
    <t>UF</t>
  </si>
  <si>
    <t>FSU</t>
  </si>
  <si>
    <t>USF</t>
  </si>
  <si>
    <t>1b</t>
  </si>
  <si>
    <t>FAU</t>
  </si>
  <si>
    <t>1c</t>
  </si>
  <si>
    <t>FAMU</t>
  </si>
  <si>
    <t>UCF</t>
  </si>
  <si>
    <t>FIU</t>
  </si>
  <si>
    <t>UWF</t>
  </si>
  <si>
    <t>UNF</t>
  </si>
  <si>
    <t>HILL</t>
  </si>
  <si>
    <t>PASC</t>
  </si>
  <si>
    <t>PENS</t>
  </si>
  <si>
    <t>POLK</t>
  </si>
  <si>
    <t>CFLA</t>
  </si>
  <si>
    <t>FJAX</t>
  </si>
  <si>
    <t>PALM</t>
  </si>
  <si>
    <t>LSUM</t>
  </si>
  <si>
    <t>TALL</t>
  </si>
  <si>
    <t>BREV</t>
  </si>
  <si>
    <t>INDR</t>
  </si>
  <si>
    <t>MANA</t>
  </si>
  <si>
    <t>GULF</t>
  </si>
  <si>
    <t>VALE</t>
  </si>
  <si>
    <t>OKLA</t>
  </si>
  <si>
    <t>FKEY</t>
  </si>
  <si>
    <t>CHIP</t>
  </si>
  <si>
    <t>ST.P</t>
  </si>
  <si>
    <t>LCTY</t>
  </si>
  <si>
    <t>BROW</t>
  </si>
  <si>
    <t>EDIS</t>
  </si>
  <si>
    <t>DAYT</t>
  </si>
  <si>
    <t>MIAM</t>
  </si>
  <si>
    <t>SANF</t>
  </si>
  <si>
    <t>SFLA</t>
  </si>
  <si>
    <t>NFLA</t>
  </si>
  <si>
    <t>ST.J</t>
  </si>
  <si>
    <t>SEMI</t>
  </si>
  <si>
    <t>GA</t>
  </si>
  <si>
    <t>UGA</t>
  </si>
  <si>
    <t>N.A.</t>
  </si>
  <si>
    <t>GA TECH</t>
  </si>
  <si>
    <t>GA STATE</t>
  </si>
  <si>
    <t>KEN ST</t>
  </si>
  <si>
    <t>VALD ST</t>
  </si>
  <si>
    <t>FT VALLEY</t>
  </si>
  <si>
    <t>COL COL</t>
  </si>
  <si>
    <t>NORTH GA</t>
  </si>
  <si>
    <t>GA COL</t>
  </si>
  <si>
    <t>GA SOUTHERN</t>
  </si>
  <si>
    <t>ALB ST</t>
  </si>
  <si>
    <t>AUG COL</t>
  </si>
  <si>
    <t>SAV ST</t>
  </si>
  <si>
    <t>WEST GA</t>
  </si>
  <si>
    <t>ARM ST</t>
  </si>
  <si>
    <t>GA SOUTHWEST</t>
  </si>
  <si>
    <t>CLAY ST</t>
  </si>
  <si>
    <t>FLOYD COL</t>
  </si>
  <si>
    <t>DEKALB COL</t>
  </si>
  <si>
    <t>MACON COL</t>
  </si>
  <si>
    <t>ABAC</t>
  </si>
  <si>
    <t>SOUTH GA COL</t>
  </si>
  <si>
    <t>ATL METRO</t>
  </si>
  <si>
    <t>DARTON COL</t>
  </si>
  <si>
    <t>BAIN COL</t>
  </si>
  <si>
    <t>GAINS COL</t>
  </si>
  <si>
    <t>BRUN COL</t>
  </si>
  <si>
    <t>MID GA COL</t>
  </si>
  <si>
    <t>WAYCROSS COL</t>
  </si>
  <si>
    <t>EAST GA COL</t>
  </si>
  <si>
    <t>GORDON COL</t>
  </si>
  <si>
    <t>DALTON COL</t>
  </si>
  <si>
    <t>SOUTH TECH</t>
  </si>
  <si>
    <t>MCG</t>
  </si>
  <si>
    <t>KY</t>
  </si>
  <si>
    <t>UK</t>
  </si>
  <si>
    <t>UL</t>
  </si>
  <si>
    <t>EKU</t>
  </si>
  <si>
    <t>WKU</t>
  </si>
  <si>
    <t>MuSU</t>
  </si>
  <si>
    <t>NKU</t>
  </si>
  <si>
    <t>KSU</t>
  </si>
  <si>
    <t>MoSU</t>
  </si>
  <si>
    <t>OCC</t>
  </si>
  <si>
    <t>ECC</t>
  </si>
  <si>
    <t>SoCC</t>
  </si>
  <si>
    <t>SeCC</t>
  </si>
  <si>
    <t>MdCC</t>
  </si>
  <si>
    <t>HoCC</t>
  </si>
  <si>
    <t>ACC</t>
  </si>
  <si>
    <t>MaCC</t>
  </si>
  <si>
    <t>PrCC</t>
  </si>
  <si>
    <t>LCC</t>
  </si>
  <si>
    <t>HzCC</t>
  </si>
  <si>
    <t>PaCC</t>
  </si>
  <si>
    <t>HeCC</t>
  </si>
  <si>
    <t>JCC</t>
  </si>
  <si>
    <t>ASHLAND SVTS</t>
  </si>
  <si>
    <t>ELIZABETHTOWN SVTS</t>
  </si>
  <si>
    <t>DAVIESS CO. SVTS</t>
  </si>
  <si>
    <t>BOWLING GREEN SVTS</t>
  </si>
  <si>
    <t>ROWAN SVTS</t>
  </si>
  <si>
    <t>SOMERSET SVTS</t>
  </si>
  <si>
    <t>MADISONVILLE SVTS</t>
  </si>
  <si>
    <t>HAZARD SVTS</t>
  </si>
  <si>
    <t>MAYO SVTS</t>
  </si>
  <si>
    <t>JEFFERSON SVTS</t>
  </si>
  <si>
    <t>WEST KY SVTS</t>
  </si>
  <si>
    <t>CENTRAL KY SVTS</t>
  </si>
  <si>
    <t>LAUREL CO SVTS</t>
  </si>
  <si>
    <t>NORTHERN KY SVTS</t>
  </si>
  <si>
    <t>LA</t>
  </si>
  <si>
    <t>LSU-B.R.</t>
  </si>
  <si>
    <t>LA. TECH</t>
  </si>
  <si>
    <t>USL</t>
  </si>
  <si>
    <t>NORTHEAST</t>
  </si>
  <si>
    <t>NORTHWESTERN</t>
  </si>
  <si>
    <t>UNO</t>
  </si>
  <si>
    <t>GRAMBLING</t>
  </si>
  <si>
    <t>S0-NO</t>
  </si>
  <si>
    <t>SOUTHEASTERN</t>
  </si>
  <si>
    <t>LSU-S</t>
  </si>
  <si>
    <t>SO-BR</t>
  </si>
  <si>
    <t>NICHOLLS</t>
  </si>
  <si>
    <t>McNEESE</t>
  </si>
  <si>
    <t>LSU-A</t>
  </si>
  <si>
    <t>DELGADO</t>
  </si>
  <si>
    <t>SO-S</t>
  </si>
  <si>
    <t>LSU-E</t>
  </si>
  <si>
    <t>Vo-tech Schools</t>
  </si>
  <si>
    <t>LSU LAW CTR</t>
  </si>
  <si>
    <t>LSU MED CTR</t>
  </si>
  <si>
    <t>MS</t>
  </si>
  <si>
    <t>MSU</t>
  </si>
  <si>
    <t>UM</t>
  </si>
  <si>
    <t>USM</t>
  </si>
  <si>
    <t>JSU</t>
  </si>
  <si>
    <t>DSU</t>
  </si>
  <si>
    <t>ASU</t>
  </si>
  <si>
    <t>MVSU</t>
  </si>
  <si>
    <t>MUW</t>
  </si>
  <si>
    <t>Northwest</t>
  </si>
  <si>
    <t>Co-Lin</t>
  </si>
  <si>
    <t>Hinds</t>
  </si>
  <si>
    <t>Itawamba</t>
  </si>
  <si>
    <t>East Miss.</t>
  </si>
  <si>
    <t>Southwest</t>
  </si>
  <si>
    <t>Miss. Gulf</t>
  </si>
  <si>
    <t>Coahoma</t>
  </si>
  <si>
    <t>East Central</t>
  </si>
  <si>
    <t>Miss. Delta</t>
  </si>
  <si>
    <t>Pearl River</t>
  </si>
  <si>
    <t>Northeast</t>
  </si>
  <si>
    <t>Holmes</t>
  </si>
  <si>
    <t>Meridian</t>
  </si>
  <si>
    <t>Jones</t>
  </si>
  <si>
    <t>UMMC</t>
  </si>
  <si>
    <t>NC</t>
  </si>
  <si>
    <t>UNC-CH</t>
  </si>
  <si>
    <t>NCSU</t>
  </si>
  <si>
    <t>UNC-G</t>
  </si>
  <si>
    <t>ECU</t>
  </si>
  <si>
    <t>WCU</t>
  </si>
  <si>
    <t>NCA&amp;T</t>
  </si>
  <si>
    <t>NCCU</t>
  </si>
  <si>
    <t>UNC-C</t>
  </si>
  <si>
    <t>PSU</t>
  </si>
  <si>
    <t>UNC-W</t>
  </si>
  <si>
    <t>UNC-A</t>
  </si>
  <si>
    <t>ECSU</t>
  </si>
  <si>
    <t>WSSU</t>
  </si>
  <si>
    <t>SURRY CC</t>
  </si>
  <si>
    <t>ROBESON CC</t>
  </si>
  <si>
    <t>ROANOKE-CHOWN CC</t>
  </si>
  <si>
    <t>WAYNE CC</t>
  </si>
  <si>
    <t>BEAUFORT CO. CC</t>
  </si>
  <si>
    <t>WAKE TCC</t>
  </si>
  <si>
    <t>JOHNSTON CC</t>
  </si>
  <si>
    <t>VANCE-GRAN CC</t>
  </si>
  <si>
    <t>ISOTHERMAL CC</t>
  </si>
  <si>
    <t>TRI-CO CC</t>
  </si>
  <si>
    <t>HALIFAX CC</t>
  </si>
  <si>
    <t>MARTIN CC</t>
  </si>
  <si>
    <t>GASTON COLLEGE</t>
  </si>
  <si>
    <t>STANLY CC</t>
  </si>
  <si>
    <t>FAYETTEVILLE TCC</t>
  </si>
  <si>
    <t>SOUTHWESTERN CC</t>
  </si>
  <si>
    <t>DURHAM TCC</t>
  </si>
  <si>
    <t>SOUTHEASTERN CC</t>
  </si>
  <si>
    <t>CRAVEN CC</t>
  </si>
  <si>
    <t>SANDHILLS CC</t>
  </si>
  <si>
    <t>COASTAL CAR. CC</t>
  </si>
  <si>
    <t>SAMPSON CC</t>
  </si>
  <si>
    <t>CENTRAL PIED. CC</t>
  </si>
  <si>
    <t>ROWAN-CABAR CC</t>
  </si>
  <si>
    <t>CATAWBA VALL CC</t>
  </si>
  <si>
    <t>ROCKINGHAM CC</t>
  </si>
  <si>
    <t>CAPE FEAR CC</t>
  </si>
  <si>
    <t>CALDWELL CC &amp; TI</t>
  </si>
  <si>
    <t>BRUNSWICK CC</t>
  </si>
  <si>
    <t>BLUE RIDGE CC</t>
  </si>
  <si>
    <t>BLADEN CC</t>
  </si>
  <si>
    <t>WESTERN PIED. CC</t>
  </si>
  <si>
    <t>RICHMOND CC</t>
  </si>
  <si>
    <t>JAMES SPRUNT CC</t>
  </si>
  <si>
    <t>RANDOLPH CC</t>
  </si>
  <si>
    <t>GUILFORD TCC</t>
  </si>
  <si>
    <t>PITT CC</t>
  </si>
  <si>
    <t>EDGECOMBE CC</t>
  </si>
  <si>
    <t>PIEDMONT CC</t>
  </si>
  <si>
    <t>COL. ALBEMARLE</t>
  </si>
  <si>
    <t>PAMLICO CC</t>
  </si>
  <si>
    <t>CENTRAL CAR. CC</t>
  </si>
  <si>
    <t>NASH CC</t>
  </si>
  <si>
    <t>ASHE-BUNC TCC</t>
  </si>
  <si>
    <t>MONTGOMERY CC</t>
  </si>
  <si>
    <t>LENOIR CC</t>
  </si>
  <si>
    <t>MITCHELL CC</t>
  </si>
  <si>
    <t>FORSYTH TCC</t>
  </si>
  <si>
    <t>MCDOWELL TCC</t>
  </si>
  <si>
    <t>CLEVELAND CC</t>
  </si>
  <si>
    <t>MAYLAND CC</t>
  </si>
  <si>
    <t>WILKES CC</t>
  </si>
  <si>
    <t>ALAMANCE CC</t>
  </si>
  <si>
    <t>DAVIDSON CO. CC</t>
  </si>
  <si>
    <t>HAYWOOD CC</t>
  </si>
  <si>
    <t>CARTERET CC</t>
  </si>
  <si>
    <t>ANSON TCC</t>
  </si>
  <si>
    <t>NCSA</t>
  </si>
  <si>
    <t>OK</t>
  </si>
  <si>
    <t>OU</t>
  </si>
  <si>
    <t>OSU</t>
  </si>
  <si>
    <t>CSU</t>
  </si>
  <si>
    <t>CAMERON</t>
  </si>
  <si>
    <t>NESU</t>
  </si>
  <si>
    <t>SWOSU</t>
  </si>
  <si>
    <t>NWOSU</t>
  </si>
  <si>
    <t>SEOSU</t>
  </si>
  <si>
    <t>LANGSTON</t>
  </si>
  <si>
    <t>USAO</t>
  </si>
  <si>
    <t>PANHANDLE</t>
  </si>
  <si>
    <t>MURRAY</t>
  </si>
  <si>
    <t>CAJC</t>
  </si>
  <si>
    <t>NEOAMC</t>
  </si>
  <si>
    <t>SEMINOLE</t>
  </si>
  <si>
    <t>ROGERS</t>
  </si>
  <si>
    <t>OCCC</t>
  </si>
  <si>
    <t>NOC</t>
  </si>
  <si>
    <t>EL RENO</t>
  </si>
  <si>
    <t>EASTERN</t>
  </si>
  <si>
    <t>CONNORS</t>
  </si>
  <si>
    <t>ROSE</t>
  </si>
  <si>
    <t>TJC</t>
  </si>
  <si>
    <t>WOSC</t>
  </si>
  <si>
    <t>OSU-TB, OKMULGEE</t>
  </si>
  <si>
    <t>OSU-TB, OKC</t>
  </si>
  <si>
    <t>OU-HSC</t>
  </si>
  <si>
    <t>OSU-COMS</t>
  </si>
  <si>
    <t>OU-LC</t>
  </si>
  <si>
    <t>OSU VET.MED</t>
  </si>
  <si>
    <t>SC</t>
  </si>
  <si>
    <t>USC-COLA</t>
  </si>
  <si>
    <t xml:space="preserve"> </t>
  </si>
  <si>
    <t>CLEMSON</t>
  </si>
  <si>
    <t>SC STATE</t>
  </si>
  <si>
    <t>WINTHROP</t>
  </si>
  <si>
    <t>COLL.CHASTN</t>
  </si>
  <si>
    <t>LANDER</t>
  </si>
  <si>
    <t>FRAN.MARION</t>
  </si>
  <si>
    <t>CITADEL</t>
  </si>
  <si>
    <t>USC-AKIEN</t>
  </si>
  <si>
    <t>USC-SPTNBG</t>
  </si>
  <si>
    <t>USC-COASTAL</t>
  </si>
  <si>
    <t>USC-BEAUFORT</t>
  </si>
  <si>
    <t>TECH COLL LC</t>
  </si>
  <si>
    <t>YORK TC</t>
  </si>
  <si>
    <t>WMSBG TC</t>
  </si>
  <si>
    <t>GREENVILLE TC</t>
  </si>
  <si>
    <t>DENMARK TC</t>
  </si>
  <si>
    <t>USC-UNION</t>
  </si>
  <si>
    <t>O'BG/CAL TC</t>
  </si>
  <si>
    <t>MIDLANDS TC</t>
  </si>
  <si>
    <t>SUMTER TC</t>
  </si>
  <si>
    <t>USC-LANCASTER</t>
  </si>
  <si>
    <t>USC-SUMTER</t>
  </si>
  <si>
    <t>TRI-CNTY TC</t>
  </si>
  <si>
    <t>AIKEN TC</t>
  </si>
  <si>
    <t>HORRY/GTWN TC</t>
  </si>
  <si>
    <t>USC-SALKE.</t>
  </si>
  <si>
    <t>FLO/DARL TC</t>
  </si>
  <si>
    <t>PIEDMONT TC</t>
  </si>
  <si>
    <t>CHEST/MARL TC</t>
  </si>
  <si>
    <t>TRIDENT TC</t>
  </si>
  <si>
    <t>SPTNBG TC</t>
  </si>
  <si>
    <t>MUSC</t>
  </si>
  <si>
    <t>TN</t>
  </si>
  <si>
    <t>UTK</t>
  </si>
  <si>
    <t>MTSU</t>
  </si>
  <si>
    <t>TSU</t>
  </si>
  <si>
    <t>TTU</t>
  </si>
  <si>
    <t>ETSU</t>
  </si>
  <si>
    <t>APSU</t>
  </si>
  <si>
    <t>UTC</t>
  </si>
  <si>
    <t>UTM</t>
  </si>
  <si>
    <t>SSCC</t>
  </si>
  <si>
    <t>VSCC</t>
  </si>
  <si>
    <t>MSCC</t>
  </si>
  <si>
    <t>JSCC</t>
  </si>
  <si>
    <t>NSTI</t>
  </si>
  <si>
    <t>WSCC</t>
  </si>
  <si>
    <t>CoSCC</t>
  </si>
  <si>
    <t>RSCC</t>
  </si>
  <si>
    <t>DSCC</t>
  </si>
  <si>
    <t>ChSTCC</t>
  </si>
  <si>
    <t>TCSTI</t>
  </si>
  <si>
    <t>PSTCC</t>
  </si>
  <si>
    <t>ClSCC</t>
  </si>
  <si>
    <t>STIM</t>
  </si>
  <si>
    <t>AVTS</t>
  </si>
  <si>
    <t>UT Space</t>
  </si>
  <si>
    <t>UT Vet</t>
  </si>
  <si>
    <t>UT Mem</t>
  </si>
  <si>
    <t>TX</t>
  </si>
  <si>
    <t>UH-UP</t>
  </si>
  <si>
    <t>U NT</t>
  </si>
  <si>
    <t>TX A&amp;M</t>
  </si>
  <si>
    <t>TX TECH</t>
  </si>
  <si>
    <t>UT-AUS</t>
  </si>
  <si>
    <t>UT-ARL</t>
  </si>
  <si>
    <t>TX WOMAN'S</t>
  </si>
  <si>
    <t>UT-DAL</t>
  </si>
  <si>
    <t>SAM HOUSTON</t>
  </si>
  <si>
    <t>TX A&amp;I</t>
  </si>
  <si>
    <t>UT-PAN AM-E</t>
  </si>
  <si>
    <t>ETSU-COM</t>
  </si>
  <si>
    <t>UT-EP</t>
  </si>
  <si>
    <t>SFASU</t>
  </si>
  <si>
    <t>UH-CL</t>
  </si>
  <si>
    <t>LAMAR-PA</t>
  </si>
  <si>
    <t>LAMAR-O</t>
  </si>
  <si>
    <t>LAMAR-B</t>
  </si>
  <si>
    <t>WTSU</t>
  </si>
  <si>
    <t>SWTSU</t>
  </si>
  <si>
    <t>UT-SA</t>
  </si>
  <si>
    <t>PRAIRIE VIEW</t>
  </si>
  <si>
    <t>UT-TYLER</t>
  </si>
  <si>
    <t>UH-VC</t>
  </si>
  <si>
    <t>UT-PAN AM-B</t>
  </si>
  <si>
    <t>LSU</t>
  </si>
  <si>
    <t>UT-PB</t>
  </si>
  <si>
    <t>ETSU-TEX</t>
  </si>
  <si>
    <t>TARLETON</t>
  </si>
  <si>
    <t>CCSU</t>
  </si>
  <si>
    <t>MIDWESTERN</t>
  </si>
  <si>
    <t>SUL ROSS</t>
  </si>
  <si>
    <t>TX A&amp;M-GAL</t>
  </si>
  <si>
    <t>UH-DWNTN</t>
  </si>
  <si>
    <t>SAN ANTONIO</t>
  </si>
  <si>
    <t>BRAZOSPORT</t>
  </si>
  <si>
    <t>NAVARRO</t>
  </si>
  <si>
    <t>SAN JACINTO</t>
  </si>
  <si>
    <t>NA</t>
  </si>
  <si>
    <t>ODESSA</t>
  </si>
  <si>
    <t>BLINN</t>
  </si>
  <si>
    <t>NORTHLAKE</t>
  </si>
  <si>
    <t>BEE COUNTY</t>
  </si>
  <si>
    <t>MT VIEW</t>
  </si>
  <si>
    <t>WEATHERFORD</t>
  </si>
  <si>
    <t>TEMPLE</t>
  </si>
  <si>
    <t>CLARENDON</t>
  </si>
  <si>
    <t xml:space="preserve">WHARTON </t>
  </si>
  <si>
    <t>ANGELINA</t>
  </si>
  <si>
    <t>NE TX JC</t>
  </si>
  <si>
    <t>AMARILLO</t>
  </si>
  <si>
    <t>EL CENTRO</t>
  </si>
  <si>
    <t>COOKE CO</t>
  </si>
  <si>
    <t>RANGER</t>
  </si>
  <si>
    <t>S PLAINS</t>
  </si>
  <si>
    <t>TARRANT CO JC</t>
  </si>
  <si>
    <t>WESTERN TEXAS</t>
  </si>
  <si>
    <t>AUSTIN CC</t>
  </si>
  <si>
    <t>PANOLA</t>
  </si>
  <si>
    <t>MCLENNAN</t>
  </si>
  <si>
    <t>EL PASO CC</t>
  </si>
  <si>
    <t>GALVESTON</t>
  </si>
  <si>
    <t>VERNON REG</t>
  </si>
  <si>
    <t>TX S'MOST</t>
  </si>
  <si>
    <t>CEDAR VAL</t>
  </si>
  <si>
    <t>ST PHILIP'S</t>
  </si>
  <si>
    <t>EASTFIELD</t>
  </si>
  <si>
    <t>LAREDO JR</t>
  </si>
  <si>
    <t>CENTRAL TEXAS</t>
  </si>
  <si>
    <t>SW TX JC</t>
  </si>
  <si>
    <t>COL MNLND</t>
  </si>
  <si>
    <t>MIDLAND</t>
  </si>
  <si>
    <t>TEXARKANA</t>
  </si>
  <si>
    <t>RICHLAND</t>
  </si>
  <si>
    <t>PALO ALTO</t>
  </si>
  <si>
    <t>HOWARD</t>
  </si>
  <si>
    <t>TRINITY VAL.</t>
  </si>
  <si>
    <t>BROOKHAVEN</t>
  </si>
  <si>
    <t>LEE</t>
  </si>
  <si>
    <t>DEL MAR</t>
  </si>
  <si>
    <t>TYLER</t>
  </si>
  <si>
    <t>N HARRIS CO</t>
  </si>
  <si>
    <t>CISCO</t>
  </si>
  <si>
    <t>ALVIN</t>
  </si>
  <si>
    <t>FR. PHILIP'S</t>
  </si>
  <si>
    <t>VICTORIA</t>
  </si>
  <si>
    <t>TSTI-A</t>
  </si>
  <si>
    <t>TSTI-H</t>
  </si>
  <si>
    <t>TSTI-W</t>
  </si>
  <si>
    <t>TSTI-S</t>
  </si>
  <si>
    <t>UTSWMC-DAL</t>
  </si>
  <si>
    <t>UTHSC-SA</t>
  </si>
  <si>
    <t>UTHSC-HOU</t>
  </si>
  <si>
    <t>UTMB-GAL</t>
  </si>
  <si>
    <t>TCOM</t>
  </si>
  <si>
    <t>TTHSC</t>
  </si>
  <si>
    <t>VA</t>
  </si>
  <si>
    <t>VPI</t>
  </si>
  <si>
    <t>UVA</t>
  </si>
  <si>
    <t>W&amp;M</t>
  </si>
  <si>
    <t>ODU</t>
  </si>
  <si>
    <t>VCU</t>
  </si>
  <si>
    <t>GMU</t>
  </si>
  <si>
    <t>JMU</t>
  </si>
  <si>
    <t>VSU</t>
  </si>
  <si>
    <t>RU</t>
  </si>
  <si>
    <t>NSU</t>
  </si>
  <si>
    <t>MWC</t>
  </si>
  <si>
    <t>LC</t>
  </si>
  <si>
    <t>CNC</t>
  </si>
  <si>
    <t>CVC</t>
  </si>
  <si>
    <t>CC'S</t>
  </si>
  <si>
    <t>RBC</t>
  </si>
  <si>
    <t>VMI</t>
  </si>
  <si>
    <t>WV</t>
  </si>
  <si>
    <t>WVU</t>
  </si>
  <si>
    <t>Marshall</t>
  </si>
  <si>
    <t>WVI Tech</t>
  </si>
  <si>
    <t>W. Liberty</t>
  </si>
  <si>
    <t>Glenville</t>
  </si>
  <si>
    <t>Fairmont</t>
  </si>
  <si>
    <t>Concord</t>
  </si>
  <si>
    <t>Shepherd</t>
  </si>
  <si>
    <t>WV State</t>
  </si>
  <si>
    <t>BSC</t>
  </si>
  <si>
    <t>WV Northern CC</t>
  </si>
  <si>
    <t>UWV, Parkersburg</t>
  </si>
  <si>
    <t>Pot State, WVU</t>
  </si>
  <si>
    <t>Southern WVCC</t>
  </si>
  <si>
    <t>UWV, CGS</t>
  </si>
  <si>
    <t>WVSOM</t>
  </si>
  <si>
    <t>MD</t>
  </si>
  <si>
    <t xml:space="preserve">UMCP </t>
  </si>
  <si>
    <t>UMES</t>
  </si>
  <si>
    <t>UMBC</t>
  </si>
  <si>
    <t>UM-TSU</t>
  </si>
  <si>
    <t>UM-FSU</t>
  </si>
  <si>
    <t>UM-UB</t>
  </si>
  <si>
    <t>UM-BSU</t>
  </si>
  <si>
    <t>UM-CSC</t>
  </si>
  <si>
    <t>UM-SSU</t>
  </si>
  <si>
    <t>SMC</t>
  </si>
  <si>
    <t>PRI</t>
  </si>
  <si>
    <t>FRE</t>
  </si>
  <si>
    <t>ANN</t>
  </si>
  <si>
    <t>WOR</t>
  </si>
  <si>
    <t>HOW</t>
  </si>
  <si>
    <t>CHA</t>
  </si>
  <si>
    <t>HAR</t>
  </si>
  <si>
    <t>CAT</t>
  </si>
  <si>
    <t>DUN</t>
  </si>
  <si>
    <t>ESS</t>
  </si>
  <si>
    <t>CHE</t>
  </si>
  <si>
    <t>MON</t>
  </si>
  <si>
    <t>CCB</t>
  </si>
  <si>
    <t>GAR</t>
  </si>
  <si>
    <t>CEC</t>
  </si>
  <si>
    <t>ALL</t>
  </si>
  <si>
    <t>HAG</t>
  </si>
  <si>
    <t>UMAB</t>
  </si>
  <si>
    <t>Gwinnett Tech</t>
  </si>
  <si>
    <t>Chattahoochee Tech</t>
  </si>
  <si>
    <t>Savannah Tech</t>
  </si>
  <si>
    <t>Augusta Tech</t>
  </si>
  <si>
    <t>DeKalb Tech</t>
  </si>
  <si>
    <t>Athens Tech</t>
  </si>
  <si>
    <t>Columbus Tech</t>
  </si>
  <si>
    <t>Pickens Tech</t>
  </si>
  <si>
    <t>Ben Hill-Irwin Tec</t>
  </si>
  <si>
    <t>Ogeechee Tech</t>
  </si>
  <si>
    <t>North Ga Tech</t>
  </si>
  <si>
    <t>West Ga Tech</t>
  </si>
  <si>
    <t>North Metro Tech</t>
  </si>
  <si>
    <t>Walker Tech</t>
  </si>
  <si>
    <t>Swainsboro Tech</t>
  </si>
  <si>
    <t>Moultrie Tech</t>
  </si>
  <si>
    <t>South Ga Tech</t>
  </si>
  <si>
    <t>Atlanta Tech</t>
  </si>
  <si>
    <t>Middle Ga Tech</t>
  </si>
  <si>
    <t>Valdosta Tech</t>
  </si>
  <si>
    <t>Southeastern Tech</t>
  </si>
  <si>
    <t>Coosa Valley Tech</t>
  </si>
  <si>
    <t>Upson Tech</t>
  </si>
  <si>
    <t>Altamaha Tech</t>
  </si>
  <si>
    <t>Lanier Tech</t>
  </si>
  <si>
    <t>Carroll Tech</t>
  </si>
  <si>
    <t>Heart of Ga Tech</t>
  </si>
  <si>
    <t>Griffin Tech</t>
  </si>
  <si>
    <t>Dalton SHO</t>
  </si>
  <si>
    <t>Okefenokee Tech</t>
  </si>
  <si>
    <t>Thomas Tech</t>
  </si>
  <si>
    <t>Macon Tech</t>
  </si>
  <si>
    <t>Albany Tech</t>
  </si>
  <si>
    <t>Baldwin Adlt Ctr</t>
  </si>
  <si>
    <t>AL</t>
  </si>
  <si>
    <t>AU</t>
  </si>
  <si>
    <t>UA</t>
  </si>
  <si>
    <t>UAH</t>
  </si>
  <si>
    <t>UAB</t>
  </si>
  <si>
    <t>USA</t>
  </si>
  <si>
    <t>A&amp;M</t>
  </si>
  <si>
    <t>AUM</t>
  </si>
  <si>
    <t>TSUD</t>
  </si>
  <si>
    <t>UNA</t>
  </si>
  <si>
    <t>TSUM</t>
  </si>
  <si>
    <t>LU</t>
  </si>
  <si>
    <t>ASC</t>
  </si>
  <si>
    <t>Comp two-yr</t>
  </si>
  <si>
    <t>Voc/Tech</t>
  </si>
  <si>
    <t>CNT</t>
  </si>
  <si>
    <t>PSC</t>
  </si>
  <si>
    <t>PRINT MACRO</t>
  </si>
  <si>
    <t>MEDIAN FORMULA</t>
  </si>
  <si>
    <t>_</t>
  </si>
  <si>
    <t>\P</t>
  </si>
  <si>
    <t>/PPCRRTAB 7~AGP</t>
  </si>
  <si>
    <t>@IF(@MOD(@COUNT(R),2)=0,(@INDEX(R,0,@COUNT(R)/2)+@INDEX(R,0,@COUNT(R)/2-1))/2,@INDEX(R,0,@INT(@COUNT(R)/2)))</t>
  </si>
  <si>
    <t>CRRTAB 8~AGP</t>
  </si>
  <si>
    <t>Criterion Ranges</t>
  </si>
  <si>
    <t>CRRTAB 9~AGPPQ</t>
  </si>
  <si>
    <t>XTRACT MACRO</t>
  </si>
  <si>
    <t>4c</t>
  </si>
  <si>
    <t>4d</t>
  </si>
  <si>
    <t>\X</t>
  </si>
  <si>
    <t>/fxvn_7~n_7~r</t>
  </si>
  <si>
    <t>MEDIAN IN-STATE UNDERGRADUATE TUITION &amp; FEES</t>
  </si>
  <si>
    <t>/fxvn_8~n_8~r</t>
  </si>
  <si>
    <t>/fxvn_9~n_9~r</t>
  </si>
  <si>
    <t>\C</t>
  </si>
  <si>
    <t>/wcs125~</t>
  </si>
  <si>
    <t>\S</t>
  </si>
  <si>
    <t>/rlc~</t>
  </si>
  <si>
    <t>/rlc.{end}{down}~</t>
  </si>
  <si>
    <t>Averages</t>
  </si>
  <si>
    <t>Medians</t>
  </si>
  <si>
    <t>/pfCENTER~caar~oml0~mt0~ouqgq</t>
  </si>
  <si>
    <t>/pfCENTER~caar.{end}{down}~oml0~mt0~ouqgq</t>
  </si>
  <si>
    <t>Undergrad</t>
  </si>
  <si>
    <t>Grad</t>
  </si>
  <si>
    <t>/fitCENTER~</t>
  </si>
  <si>
    <t>Res</t>
  </si>
  <si>
    <t>Non-Res</t>
  </si>
  <si>
    <t>/fepCENTER~y</t>
  </si>
  <si>
    <t>/wcr</t>
  </si>
  <si>
    <t>Doctoral I, II, III</t>
  </si>
  <si>
    <t xml:space="preserve">      Master's I, II</t>
  </si>
  <si>
    <t>Baccalaureate</t>
  </si>
  <si>
    <t>Na</t>
  </si>
  <si>
    <t>Two-Year I, II</t>
  </si>
  <si>
    <t>Median In-State Undergraduate Tuition &amp; Fees</t>
  </si>
  <si>
    <t>Doctoral</t>
  </si>
  <si>
    <t>Masts</t>
  </si>
  <si>
    <t>Bac</t>
  </si>
  <si>
    <t>Comp 2-yr</t>
  </si>
  <si>
    <t>Vo-tech 2-yr</t>
  </si>
  <si>
    <t>p/c Disp PI '86</t>
  </si>
  <si>
    <t>Other 4-Year</t>
  </si>
  <si>
    <t>2-Year</t>
  </si>
  <si>
    <t>SREB</t>
  </si>
  <si>
    <t>TABLE 7</t>
  </si>
  <si>
    <t>Median Annual Tuition and Required Fees</t>
  </si>
  <si>
    <t>Full-Time In-State and Out-of-State Undergraduate Students</t>
  </si>
  <si>
    <t>Public Postsecondary Education Institutions</t>
  </si>
  <si>
    <t>SREB States, 1989-90</t>
  </si>
  <si>
    <t>Master's</t>
  </si>
  <si>
    <t>Two-Year</t>
  </si>
  <si>
    <t>I</t>
  </si>
  <si>
    <t>II</t>
  </si>
  <si>
    <t>III</t>
  </si>
  <si>
    <t>In-</t>
  </si>
  <si>
    <t>Out-of</t>
  </si>
  <si>
    <t>State</t>
  </si>
  <si>
    <t>Median SREB-State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</si>
  <si>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</si>
  <si>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</si>
  <si>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</si>
  <si>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</si>
  <si>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</si>
  <si>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</si>
  <si>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</si>
  <si>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</si>
  <si>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</si>
  <si>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</si>
  <si>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</si>
  <si>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</si>
  <si>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</si>
  <si>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</si>
  <si>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</si>
  <si>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|—bNOTE:˜  The amount shown for each state is the median (middle value) of each state's institutions.  The "Median SREB-State" is the median of the state amounts for each respective category of</t>
  </si>
  <si>
    <t>|institutions.  Tuition and fees data for Two-Year II institutions in Florida, West Virginia, and in Oklahoma those governed by the State Department of Technical and Vocational Education are</t>
  </si>
  <si>
    <t>|not yet available.  The median charge for in-state students in degree programs at Two-Year II institutions in Georgia is $557 and for out-of-state students is $917.  All Two-Year I institutions in</t>
  </si>
  <si>
    <t>|Virginia charge the reported amount in tuition.  Mandatory fees vary by institution from $0-$24 per academic year and are not included in the reported amount.</t>
  </si>
  <si>
    <t>TABLE 8</t>
  </si>
  <si>
    <t>Full-Time In-State and Out-of-State Graduate Students</t>
  </si>
  <si>
    <t>Public Institutions</t>
  </si>
  <si>
    <t>|—bNOTE:˜  The amount shown for each state is the median (middle value) of each state's institutions.  The "Median SREB-State" is</t>
  </si>
  <si>
    <t>|the median of the state amounts for each respective category of institutions.</t>
  </si>
  <si>
    <t>TABLE 9</t>
  </si>
  <si>
    <t>Full-Time In-State and Out-of-State Students in Professional Programs</t>
  </si>
  <si>
    <t>Law</t>
  </si>
  <si>
    <t>Medicine</t>
  </si>
  <si>
    <t>Dentistry</t>
  </si>
  <si>
    <t>Optometry</t>
  </si>
  <si>
    <t>Vet. Medicine</t>
  </si>
  <si>
    <t>Pharmacy</t>
  </si>
  <si>
    <t>Osteopathic Med</t>
  </si>
  <si>
    <t>|institutions.  The out-of-state veterinary medicine amount in Virginia includes a regional capitation fee of $15,000.</t>
  </si>
  <si>
    <t>G 5</t>
  </si>
  <si>
    <t>Median Tuition and Fees Charged Undergraduate Students</t>
  </si>
  <si>
    <t>By Type of Public Postsecondary Education Institution</t>
  </si>
  <si>
    <t>SREB-States, 1989-90</t>
  </si>
  <si>
    <t>G 6</t>
  </si>
  <si>
    <t>Median Tuition and Fees Charged Graduate Students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</si>
</sst>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%"/>
  </numFmts>
  <fonts count="3">
    <font>
      <sz val="10"/>
      <name val="Courier"/>
      <family val="0"/>
    </font>
    <font>
      <sz val="8"/>
      <name val="Arial"/>
      <family val="0"/>
    </font>
    <font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37" fontId="0" fillId="0" borderId="0" xfId="0" applyAlignment="1">
      <alignment/>
    </xf>
    <xf numFmtId="37" fontId="1" fillId="0" borderId="0" xfId="0" applyFont="1" applyAlignment="1">
      <alignment/>
    </xf>
    <xf numFmtId="37" fontId="1" fillId="0" borderId="0" xfId="0" applyFont="1" applyAlignment="1" applyProtection="1">
      <alignment horizontal="left"/>
      <protection/>
    </xf>
    <xf numFmtId="37" fontId="1" fillId="0" borderId="0" xfId="0" applyFont="1" applyAlignment="1" applyProtection="1">
      <alignment horizontal="fill"/>
      <protection/>
    </xf>
    <xf numFmtId="37" fontId="1" fillId="0" borderId="0" xfId="0" applyFont="1" applyAlignment="1" applyProtection="1">
      <alignment horizontal="right"/>
      <protection/>
    </xf>
    <xf numFmtId="37" fontId="2" fillId="0" borderId="0" xfId="0" applyFont="1" applyAlignment="1" applyProtection="1">
      <alignment/>
      <protection locked="0"/>
    </xf>
    <xf numFmtId="5" fontId="2" fillId="0" borderId="0" xfId="0" applyNumberFormat="1" applyFont="1" applyAlignment="1" applyProtection="1">
      <alignment/>
      <protection locked="0"/>
    </xf>
    <xf numFmtId="37" fontId="1" fillId="0" borderId="0" xfId="0" applyFont="1" applyAlignment="1" applyProtection="1">
      <alignment/>
      <protection/>
    </xf>
    <xf numFmtId="37" fontId="1" fillId="0" borderId="0" xfId="0" applyFont="1" applyAlignment="1" applyProtection="1">
      <alignment horizontal="center"/>
      <protection/>
    </xf>
    <xf numFmtId="37" fontId="1" fillId="0" borderId="0" xfId="0" applyNumberFormat="1" applyFont="1" applyAlignment="1" applyProtection="1" quotePrefix="1">
      <alignment horizontal="left"/>
      <protection/>
    </xf>
    <xf numFmtId="37" fontId="2" fillId="0" borderId="0" xfId="0" applyFont="1" applyAlignment="1" applyProtection="1">
      <alignment horizontal="left"/>
      <protection locked="0"/>
    </xf>
    <xf numFmtId="37" fontId="1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/>
      <protection locked="0"/>
    </xf>
    <xf numFmtId="37" fontId="1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 locked="0"/>
    </xf>
    <xf numFmtId="37" fontId="2" fillId="0" borderId="0" xfId="0" applyNumberFormat="1" applyFont="1" applyAlignment="1" applyProtection="1">
      <alignment horizontal="center"/>
      <protection locked="0"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 applyProtection="1" quotePrefix="1">
      <alignment horizontal="left"/>
      <protection/>
    </xf>
    <xf numFmtId="37" fontId="2" fillId="0" borderId="0" xfId="0" applyNumberFormat="1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37" fontId="2" fillId="0" borderId="0" xfId="0" applyFont="1" applyAlignment="1" applyProtection="1">
      <alignment horizontal="center"/>
      <protection locked="0"/>
    </xf>
    <xf numFmtId="5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 horizontal="center"/>
      <protection/>
    </xf>
    <xf numFmtId="166" fontId="1" fillId="0" borderId="0" xfId="0" applyNumberFormat="1" applyFont="1" applyAlignment="1" applyProtection="1">
      <alignment/>
      <protection/>
    </xf>
    <xf numFmtId="5" fontId="1" fillId="0" borderId="0" xfId="0" applyNumberFormat="1" applyFont="1" applyAlignment="1" applyProtection="1">
      <alignment horizontal="left"/>
      <protection/>
    </xf>
    <xf numFmtId="37" fontId="2" fillId="0" borderId="0" xfId="0" applyFont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Out-of-State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Tuit90!$V$596:$V$606</c:f>
              <c:strCache>
                <c:ptCount val="11"/>
                <c:pt idx="1">
                  <c:v>Doctoral I, II, III</c:v>
                </c:pt>
                <c:pt idx="4">
                  <c:v>      Master's I, II</c:v>
                </c:pt>
                <c:pt idx="7">
                  <c:v>Baccalaureate</c:v>
                </c:pt>
                <c:pt idx="9">
                  <c:v>Two-Year I, II</c:v>
                </c:pt>
              </c:strCache>
            </c:strRef>
          </c:cat>
          <c:val>
            <c:numRef>
              <c:f>Tuit90!$AC$596:$AC$606</c:f>
              <c:numCache>
                <c:ptCount val="11"/>
                <c:pt idx="0">
                  <c:v>4.50575</c:v>
                </c:pt>
                <c:pt idx="1">
                  <c:v>4.327</c:v>
                </c:pt>
                <c:pt idx="2">
                  <c:v>4.04</c:v>
                </c:pt>
                <c:pt idx="4">
                  <c:v>3.556</c:v>
                </c:pt>
                <c:pt idx="5">
                  <c:v>3.508</c:v>
                </c:pt>
                <c:pt idx="7">
                  <c:v>3.5585</c:v>
                </c:pt>
                <c:pt idx="9">
                  <c:v>1.837</c:v>
                </c:pt>
                <c:pt idx="10">
                  <c:v>0.96</c:v>
                </c:pt>
              </c:numCache>
            </c:numRef>
          </c:val>
        </c:ser>
        <c:axId val="52558597"/>
        <c:axId val="3265326"/>
      </c:barChart>
      <c:catAx>
        <c:axId val="52558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265326"/>
        <c:crosses val="autoZero"/>
        <c:auto val="1"/>
        <c:lblOffset val="100"/>
        <c:noMultiLvlLbl val="0"/>
      </c:catAx>
      <c:valAx>
        <c:axId val="3265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5859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Tuit90!$V$596:$V$606</c:f>
              <c:strCache>
                <c:ptCount val="11"/>
                <c:pt idx="1">
                  <c:v>Doctoral I, II, III</c:v>
                </c:pt>
                <c:pt idx="4">
                  <c:v>      Master's I, II</c:v>
                </c:pt>
                <c:pt idx="7">
                  <c:v>Baccalaureate</c:v>
                </c:pt>
                <c:pt idx="9">
                  <c:v>Two-Year I, II</c:v>
                </c:pt>
              </c:strCache>
            </c:strRef>
          </c:cat>
          <c:val>
            <c:numRef>
              <c:f>Tuit90!$AA$596:$AA$606</c:f>
              <c:numCache>
                <c:ptCount val="11"/>
                <c:pt idx="0">
                  <c:v>1.599</c:v>
                </c:pt>
                <c:pt idx="1">
                  <c:v>1.6545</c:v>
                </c:pt>
                <c:pt idx="2">
                  <c:v>1.6575</c:v>
                </c:pt>
                <c:pt idx="4">
                  <c:v>1.209</c:v>
                </c:pt>
                <c:pt idx="5">
                  <c:v>1.2345</c:v>
                </c:pt>
                <c:pt idx="7">
                  <c:v>1.238</c:v>
                </c:pt>
                <c:pt idx="9">
                  <c:v>0.69</c:v>
                </c:pt>
                <c:pt idx="10">
                  <c:v>0.4125</c:v>
                </c:pt>
              </c:numCache>
            </c:numRef>
          </c:val>
        </c:ser>
        <c:axId val="29387935"/>
        <c:axId val="63164824"/>
      </c:barChart>
      <c:catAx>
        <c:axId val="29387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3164824"/>
        <c:crosses val="autoZero"/>
        <c:auto val="1"/>
        <c:lblOffset val="100"/>
        <c:noMultiLvlLbl val="0"/>
      </c:catAx>
      <c:valAx>
        <c:axId val="63164824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8793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Out-of-State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Tuit90!$V$596:$V$606</c:f>
              <c:strCache>
                <c:ptCount val="6"/>
                <c:pt idx="1">
                  <c:v>Doctoral I, II, III</c:v>
                </c:pt>
                <c:pt idx="4">
                  <c:v>      Master's I, II</c:v>
                </c:pt>
              </c:strCache>
            </c:strRef>
          </c:cat>
          <c:val>
            <c:numRef>
              <c:f>Tuit90!$AD$596:$AD$601</c:f>
              <c:numCache>
                <c:ptCount val="6"/>
                <c:pt idx="0">
                  <c:v>4.806</c:v>
                </c:pt>
                <c:pt idx="1">
                  <c:v>4.689</c:v>
                </c:pt>
                <c:pt idx="2">
                  <c:v>3.9345</c:v>
                </c:pt>
                <c:pt idx="4">
                  <c:v>3.422</c:v>
                </c:pt>
                <c:pt idx="5">
                  <c:v>3.268</c:v>
                </c:pt>
              </c:numCache>
            </c:numRef>
          </c:val>
        </c:ser>
        <c:axId val="31612505"/>
        <c:axId val="16077090"/>
      </c:barChart>
      <c:catAx>
        <c:axId val="31612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6077090"/>
        <c:crosses val="autoZero"/>
        <c:auto val="1"/>
        <c:lblOffset val="100"/>
        <c:noMultiLvlLbl val="0"/>
      </c:catAx>
      <c:valAx>
        <c:axId val="16077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1250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In-State Students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Tuit90!$V$596:$V$606</c:f>
              <c:strCache>
                <c:ptCount val="6"/>
                <c:pt idx="1">
                  <c:v>Doctoral I, II, III</c:v>
                </c:pt>
                <c:pt idx="4">
                  <c:v>      Master's I, II</c:v>
                </c:pt>
              </c:strCache>
            </c:strRef>
          </c:cat>
          <c:val>
            <c:numRef>
              <c:f>Tuit90!$AB$596:$AB$601</c:f>
              <c:numCache>
                <c:ptCount val="6"/>
                <c:pt idx="0">
                  <c:v>1.8385</c:v>
                </c:pt>
                <c:pt idx="1">
                  <c:v>1.7955</c:v>
                </c:pt>
                <c:pt idx="2">
                  <c:v>1.663</c:v>
                </c:pt>
                <c:pt idx="4">
                  <c:v>1.4215</c:v>
                </c:pt>
                <c:pt idx="5">
                  <c:v>1.422</c:v>
                </c:pt>
              </c:numCache>
            </c:numRef>
          </c:val>
        </c:ser>
        <c:axId val="10476083"/>
        <c:axId val="27175884"/>
      </c:barChart>
      <c:catAx>
        <c:axId val="10476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27175884"/>
        <c:crosses val="autoZero"/>
        <c:auto val="1"/>
        <c:lblOffset val="100"/>
        <c:noMultiLvlLbl val="0"/>
      </c:catAx>
      <c:valAx>
        <c:axId val="27175884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47608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Public Institutions,SREB States,1988-89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Tuit90!$AA$595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Tuit90!$AA$596</c:f>
                  <c:strCache>
                    <c:ptCount val="1"/>
                    <c:pt idx="0">
                      <c:v>1.6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Tuit90!$AA$597</c:f>
                  <c:strCache>
                    <c:ptCount val="1"/>
                    <c:pt idx="0">
                      <c:v>1.7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Tuit90!$AA$598</c:f>
                  <c:strCache>
                    <c:ptCount val="1"/>
                    <c:pt idx="0">
                      <c:v>1.7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Tuit90!$AA$599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Tuit90!$AA$600</c:f>
                  <c:strCache>
                    <c:ptCount val="1"/>
                    <c:pt idx="0">
                      <c:v>1.2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Tuit90!$AA$601</c:f>
                  <c:strCache>
                    <c:ptCount val="1"/>
                    <c:pt idx="0">
                      <c:v>1.2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Tuit90!$AA$602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Tuit90!$AA$603</c:f>
                  <c:strCache>
                    <c:ptCount val="1"/>
                    <c:pt idx="0">
                      <c:v>1.2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Tuit90!$AA$604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Tuit90!$AA$605</c:f>
                  <c:strCache>
                    <c:ptCount val="1"/>
                    <c:pt idx="0">
                      <c:v>0.7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Tuit90!$AA$606</c:f>
                  <c:strCache>
                    <c:ptCount val="1"/>
                    <c:pt idx="0">
                      <c:v>0.4 </c:v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Tuit90!$AA$607</c:f>
                  <c:strCache>
                    <c:ptCount val="1"/>
                    <c:pt idx="0">
                      <c:v/>
                    </c:pt>
                  </c:strCache>
                </c:strRef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strRef>
              <c:f>Tuit90!$V$595:$V$607</c:f>
              <c:strCache>
                <c:ptCount val="13"/>
                <c:pt idx="2">
                  <c:v>Doctoral I, II, III</c:v>
                </c:pt>
                <c:pt idx="5">
                  <c:v>      Master's I, II</c:v>
                </c:pt>
                <c:pt idx="8">
                  <c:v>Baccalaureate</c:v>
                </c:pt>
                <c:pt idx="10">
                  <c:v>Two-Year I, II</c:v>
                </c:pt>
              </c:strCache>
            </c:strRef>
          </c:cat>
          <c:val>
            <c:numRef>
              <c:f>Tuit90!$AA$595:$AA$607</c:f>
              <c:numCache>
                <c:ptCount val="13"/>
                <c:pt idx="1">
                  <c:v>1.599</c:v>
                </c:pt>
                <c:pt idx="2">
                  <c:v>1.6545</c:v>
                </c:pt>
                <c:pt idx="3">
                  <c:v>1.6575</c:v>
                </c:pt>
                <c:pt idx="5">
                  <c:v>1.209</c:v>
                </c:pt>
                <c:pt idx="6">
                  <c:v>1.2345</c:v>
                </c:pt>
                <c:pt idx="8">
                  <c:v>1.238</c:v>
                </c:pt>
                <c:pt idx="10">
                  <c:v>0.69</c:v>
                </c:pt>
                <c:pt idx="11">
                  <c:v>0.4125</c:v>
                </c:pt>
              </c:numCache>
            </c:numRef>
          </c:val>
        </c:ser>
        <c:axId val="43256365"/>
        <c:axId val="53762966"/>
      </c:barChart>
      <c:catAx>
        <c:axId val="43256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3762966"/>
        <c:crosses val="autoZero"/>
        <c:auto val="1"/>
        <c:lblOffset val="100"/>
        <c:noMultiLvlLbl val="0"/>
      </c:catAx>
      <c:valAx>
        <c:axId val="53762966"/>
        <c:scaling>
          <c:orientation val="minMax"/>
          <c:max val="17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325636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Public Institutions,SREB States,1987-88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DOCTORAL</c:v>
          </c:tx>
          <c:spPr>
            <a:pattFill prst="trellis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Tuit90!$V$80:$V$614</c:f>
              <c:strCache>
                <c:ptCount val="535"/>
                <c:pt idx="499">
                  <c:v>_</c:v>
                </c:pt>
                <c:pt idx="506">
                  <c:v>MEDIAN IN-STATE UNDERGRADUATE TUITION &amp; FEES</c:v>
                </c:pt>
                <c:pt idx="517">
                  <c:v>Doctoral I, II, III</c:v>
                </c:pt>
                <c:pt idx="520">
                  <c:v>      Master's I, II</c:v>
                </c:pt>
                <c:pt idx="523">
                  <c:v>Baccalaureate</c:v>
                </c:pt>
                <c:pt idx="525">
                  <c:v>Two-Year I, II</c:v>
                </c:pt>
                <c:pt idx="529">
                  <c:v>ALL</c:v>
                </c:pt>
                <c:pt idx="531">
                  <c:v>Median In-State Undergraduate Tuition &amp; Fees</c:v>
                </c:pt>
              </c:strCache>
            </c:strRef>
          </c:cat>
          <c:val>
            <c:numRef>
              <c:f>Tuit90!$W$80:$W$614</c:f>
              <c:numCache>
                <c:ptCount val="535"/>
                <c:pt idx="499">
                  <c:v>0</c:v>
                </c:pt>
                <c:pt idx="501">
                  <c:v>0</c:v>
                </c:pt>
                <c:pt idx="503">
                  <c:v>0</c:v>
                </c:pt>
                <c:pt idx="504">
                  <c:v>0</c:v>
                </c:pt>
                <c:pt idx="511">
                  <c:v>3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6">
                  <c:v>1578.8095238095239</c:v>
                </c:pt>
                <c:pt idx="517">
                  <c:v>1778.375</c:v>
                </c:pt>
                <c:pt idx="518">
                  <c:v>1435.551724137931</c:v>
                </c:pt>
                <c:pt idx="520">
                  <c:v>1214.84</c:v>
                </c:pt>
                <c:pt idx="521">
                  <c:v>1478.1791044776119</c:v>
                </c:pt>
                <c:pt idx="523">
                  <c:v>1343.0416666666667</c:v>
                </c:pt>
                <c:pt idx="525">
                  <c:v>630.5477443609022</c:v>
                </c:pt>
                <c:pt idx="526">
                  <c:v>403</c:v>
                </c:pt>
                <c:pt idx="529">
                  <c:v>921.7782778864971</c:v>
                </c:pt>
                <c:pt idx="532">
                  <c:v>0</c:v>
                </c:pt>
              </c:numCache>
            </c:numRef>
          </c:val>
        </c:ser>
        <c:ser>
          <c:idx val="1"/>
          <c:order val="1"/>
          <c:tx>
            <c:v>OTHER 4-YEAR</c:v>
          </c:tx>
          <c:spPr>
            <a:pattFill prst="pct30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Tuit90!$V$80:$V$614</c:f>
              <c:strCache>
                <c:ptCount val="535"/>
                <c:pt idx="499">
                  <c:v>_</c:v>
                </c:pt>
                <c:pt idx="506">
                  <c:v>MEDIAN IN-STATE UNDERGRADUATE TUITION &amp; FEES</c:v>
                </c:pt>
                <c:pt idx="517">
                  <c:v>Doctoral I, II, III</c:v>
                </c:pt>
                <c:pt idx="520">
                  <c:v>      Master's I, II</c:v>
                </c:pt>
                <c:pt idx="523">
                  <c:v>Baccalaureate</c:v>
                </c:pt>
                <c:pt idx="525">
                  <c:v>Two-Year I, II</c:v>
                </c:pt>
                <c:pt idx="529">
                  <c:v>ALL</c:v>
                </c:pt>
                <c:pt idx="531">
                  <c:v>Median In-State Undergraduate Tuition &amp; Fees</c:v>
                </c:pt>
              </c:strCache>
            </c:strRef>
          </c:cat>
          <c:val>
            <c:numRef>
              <c:f>Tuit90!$X$80:$X$614</c:f>
              <c:numCache>
                <c:ptCount val="535"/>
                <c:pt idx="499">
                  <c:v>0</c:v>
                </c:pt>
                <c:pt idx="503">
                  <c:v>0</c:v>
                </c:pt>
                <c:pt idx="504">
                  <c:v>0</c:v>
                </c:pt>
                <c:pt idx="511">
                  <c:v>4</c:v>
                </c:pt>
                <c:pt idx="513">
                  <c:v>0</c:v>
                </c:pt>
                <c:pt idx="514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20">
                  <c:v>0</c:v>
                </c:pt>
                <c:pt idx="521">
                  <c:v>0</c:v>
                </c:pt>
                <c:pt idx="529">
                  <c:v>0</c:v>
                </c:pt>
                <c:pt idx="532">
                  <c:v>0</c:v>
                </c:pt>
              </c:numCache>
            </c:numRef>
          </c:val>
        </c:ser>
        <c:ser>
          <c:idx val="2"/>
          <c:order val="2"/>
          <c:tx>
            <c:v>2-YEAR</c:v>
          </c:tx>
          <c:spPr>
            <a:pattFill prst="ltDnDiag">
              <a:fgClr>
                <a:srgbClr val="0000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Tuit90!$V$80:$V$614</c:f>
              <c:strCache>
                <c:ptCount val="535"/>
                <c:pt idx="499">
                  <c:v>_</c:v>
                </c:pt>
                <c:pt idx="506">
                  <c:v>MEDIAN IN-STATE UNDERGRADUATE TUITION &amp; FEES</c:v>
                </c:pt>
                <c:pt idx="517">
                  <c:v>Doctoral I, II, III</c:v>
                </c:pt>
                <c:pt idx="520">
                  <c:v>      Master's I, II</c:v>
                </c:pt>
                <c:pt idx="523">
                  <c:v>Baccalaureate</c:v>
                </c:pt>
                <c:pt idx="525">
                  <c:v>Two-Year I, II</c:v>
                </c:pt>
                <c:pt idx="529">
                  <c:v>ALL</c:v>
                </c:pt>
                <c:pt idx="531">
                  <c:v>Median In-State Undergraduate Tuition &amp; Fees</c:v>
                </c:pt>
              </c:strCache>
            </c:strRef>
          </c:cat>
          <c:val>
            <c:numRef>
              <c:f>Tuit90!$Y$80:$Y$614</c:f>
              <c:numCache>
                <c:ptCount val="535"/>
                <c:pt idx="499">
                  <c:v>0</c:v>
                </c:pt>
                <c:pt idx="503">
                  <c:v>0</c:v>
                </c:pt>
                <c:pt idx="504">
                  <c:v>0</c:v>
                </c:pt>
                <c:pt idx="511">
                  <c:v>5</c:v>
                </c:pt>
                <c:pt idx="513">
                  <c:v>0</c:v>
                </c:pt>
                <c:pt idx="514">
                  <c:v>0</c:v>
                </c:pt>
                <c:pt idx="516">
                  <c:v>4774.523809523809</c:v>
                </c:pt>
                <c:pt idx="517">
                  <c:v>4817.3125</c:v>
                </c:pt>
                <c:pt idx="518">
                  <c:v>4019.7586206896553</c:v>
                </c:pt>
                <c:pt idx="520">
                  <c:v>4092.08</c:v>
                </c:pt>
                <c:pt idx="521">
                  <c:v>3720.9402985074626</c:v>
                </c:pt>
                <c:pt idx="523">
                  <c:v>3540.3333333333335</c:v>
                </c:pt>
                <c:pt idx="525">
                  <c:v>2056.1045112781953</c:v>
                </c:pt>
                <c:pt idx="526">
                  <c:v>1042.4545454545455</c:v>
                </c:pt>
                <c:pt idx="529">
                  <c:v>2691.6623529411763</c:v>
                </c:pt>
                <c:pt idx="532">
                  <c:v>0</c:v>
                </c:pt>
              </c:numCache>
            </c:numRef>
          </c:val>
        </c:ser>
        <c:axId val="14104647"/>
        <c:axId val="59832960"/>
      </c:barChart>
      <c:catAx>
        <c:axId val="14104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Type of Institution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9832960"/>
        <c:crosses val="autoZero"/>
        <c:auto val="1"/>
        <c:lblOffset val="100"/>
        <c:noMultiLvlLbl val="0"/>
      </c:catAx>
      <c:valAx>
        <c:axId val="59832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10464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696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96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96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96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96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962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P833"/>
  <sheetViews>
    <sheetView showGridLines="0" tabSelected="1" workbookViewId="0" topLeftCell="A1">
      <selection activeCell="A1" sqref="A1"/>
    </sheetView>
  </sheetViews>
  <sheetFormatPr defaultColWidth="9.75390625" defaultRowHeight="12.75"/>
  <cols>
    <col min="1" max="2" width="3.75390625" style="1" customWidth="1"/>
    <col min="3" max="3" width="7.75390625" style="1" customWidth="1"/>
    <col min="4" max="4" width="4.75390625" style="1" customWidth="1"/>
    <col min="5" max="5" width="6.75390625" style="1" customWidth="1"/>
    <col min="6" max="6" width="7.75390625" style="1" customWidth="1"/>
    <col min="7" max="7" width="6.75390625" style="1" customWidth="1"/>
    <col min="8" max="8" width="7.75390625" style="1" customWidth="1"/>
    <col min="9" max="9" width="6.75390625" style="1" customWidth="1"/>
    <col min="10" max="10" width="7.75390625" style="1" customWidth="1"/>
    <col min="11" max="11" width="6.75390625" style="1" customWidth="1"/>
    <col min="12" max="12" width="7.75390625" style="1" customWidth="1"/>
    <col min="13" max="13" width="6.75390625" style="1" customWidth="1"/>
    <col min="14" max="14" width="7.75390625" style="1" customWidth="1"/>
    <col min="15" max="17" width="6.75390625" style="1" customWidth="1"/>
    <col min="18" max="18" width="7.75390625" style="1" customWidth="1"/>
    <col min="19" max="19" width="6.75390625" style="1" customWidth="1"/>
    <col min="20" max="20" width="7.75390625" style="1" customWidth="1"/>
    <col min="21" max="21" width="1.75390625" style="1" customWidth="1"/>
    <col min="22" max="22" width="5.75390625" style="1" customWidth="1"/>
    <col min="23" max="25" width="8.75390625" style="1" customWidth="1"/>
    <col min="26" max="26" width="11.75390625" style="1" customWidth="1"/>
    <col min="27" max="27" width="12.75390625" style="1" customWidth="1"/>
    <col min="28" max="28" width="9.75390625" style="1" customWidth="1"/>
    <col min="29" max="36" width="8.75390625" style="1" customWidth="1"/>
    <col min="37" max="37" width="1.75390625" style="1" customWidth="1"/>
    <col min="38" max="38" width="13.75390625" style="1" customWidth="1"/>
    <col min="39" max="54" width="5.75390625" style="1" customWidth="1"/>
    <col min="55" max="55" width="13.75390625" style="1" customWidth="1"/>
    <col min="56" max="65" width="5.75390625" style="1" customWidth="1"/>
    <col min="66" max="66" width="7.75390625" style="1" customWidth="1"/>
    <col min="67" max="67" width="13.75390625" style="1" customWidth="1"/>
    <col min="68" max="81" width="6.75390625" style="1" customWidth="1"/>
    <col min="82" max="82" width="5.75390625" style="1" customWidth="1"/>
    <col min="83" max="83" width="62.75390625" style="1" customWidth="1"/>
    <col min="84" max="85" width="5.75390625" style="1" customWidth="1"/>
    <col min="86" max="86" width="62.75390625" style="1" customWidth="1"/>
    <col min="87" max="87" width="5.75390625" style="1" customWidth="1"/>
    <col min="88" max="88" width="8.75390625" style="1" customWidth="1"/>
    <col min="89" max="89" width="7.75390625" style="1" customWidth="1"/>
    <col min="90" max="90" width="8.75390625" style="1" customWidth="1"/>
    <col min="91" max="91" width="7.75390625" style="1" customWidth="1"/>
    <col min="92" max="92" width="8.75390625" style="1" customWidth="1"/>
    <col min="93" max="16384" width="9.75390625" style="1" customWidth="1"/>
  </cols>
  <sheetData>
    <row r="1" ht="9.75">
      <c r="C1" s="2" t="s">
        <v>0</v>
      </c>
    </row>
    <row r="2" ht="9.75">
      <c r="E2" s="2" t="s">
        <v>1</v>
      </c>
    </row>
    <row r="4" ht="9.75">
      <c r="B4" s="2" t="s">
        <v>2</v>
      </c>
    </row>
    <row r="5" spans="2:10" ht="9.75">
      <c r="B5" s="3" t="s">
        <v>3</v>
      </c>
      <c r="C5" s="2" t="s">
        <v>4</v>
      </c>
      <c r="D5" s="2" t="s">
        <v>5</v>
      </c>
      <c r="E5" s="3" t="s">
        <v>3</v>
      </c>
      <c r="F5" s="3" t="s">
        <v>3</v>
      </c>
      <c r="G5" s="2" t="s">
        <v>5</v>
      </c>
      <c r="H5" s="2" t="s">
        <v>5</v>
      </c>
      <c r="I5" s="2" t="s">
        <v>5</v>
      </c>
      <c r="J5" s="2" t="s">
        <v>5</v>
      </c>
    </row>
    <row r="6" spans="2:10" ht="9.75">
      <c r="B6" s="2" t="s">
        <v>6</v>
      </c>
      <c r="D6" s="4" t="s">
        <v>3</v>
      </c>
      <c r="J6" s="4" t="s">
        <v>3</v>
      </c>
    </row>
    <row r="7" spans="4:10" ht="9.75">
      <c r="D7" s="4" t="s">
        <v>3</v>
      </c>
      <c r="J7" s="4" t="s">
        <v>3</v>
      </c>
    </row>
    <row r="8" spans="2:10" ht="9.75">
      <c r="B8" s="3" t="s">
        <v>3</v>
      </c>
      <c r="C8" s="2" t="s">
        <v>4</v>
      </c>
      <c r="D8" s="2" t="s">
        <v>5</v>
      </c>
      <c r="J8" s="4" t="s">
        <v>3</v>
      </c>
    </row>
    <row r="9" spans="4:10" ht="9.75">
      <c r="D9" s="4" t="s">
        <v>3</v>
      </c>
      <c r="J9" s="4" t="s">
        <v>3</v>
      </c>
    </row>
    <row r="10" spans="2:10" ht="9.75">
      <c r="B10" s="2" t="s">
        <v>7</v>
      </c>
      <c r="D10" s="4" t="s">
        <v>3</v>
      </c>
      <c r="J10" s="4" t="s">
        <v>3</v>
      </c>
    </row>
    <row r="11" spans="4:10" ht="9.75">
      <c r="D11" s="4" t="s">
        <v>3</v>
      </c>
      <c r="J11" s="4" t="s">
        <v>3</v>
      </c>
    </row>
    <row r="12" spans="4:10" ht="9.75">
      <c r="D12" s="4" t="s">
        <v>3</v>
      </c>
      <c r="J12" s="4" t="s">
        <v>3</v>
      </c>
    </row>
    <row r="13" spans="2:10" ht="9.75">
      <c r="B13" s="3" t="s">
        <v>3</v>
      </c>
      <c r="C13" s="3" t="s">
        <v>3</v>
      </c>
      <c r="D13" s="3" t="s">
        <v>3</v>
      </c>
      <c r="E13" s="3" t="s">
        <v>3</v>
      </c>
      <c r="F13" s="3" t="s">
        <v>3</v>
      </c>
      <c r="G13" s="2" t="s">
        <v>5</v>
      </c>
      <c r="H13" s="2" t="s">
        <v>5</v>
      </c>
      <c r="I13" s="2" t="s">
        <v>5</v>
      </c>
      <c r="J13" s="2" t="s">
        <v>5</v>
      </c>
    </row>
    <row r="14" spans="5:7" ht="9.75">
      <c r="E14" s="2" t="s">
        <v>8</v>
      </c>
      <c r="G14" s="4" t="s">
        <v>3</v>
      </c>
    </row>
    <row r="15" spans="5:7" ht="9.75">
      <c r="E15" s="2" t="s">
        <v>9</v>
      </c>
      <c r="G15" s="4" t="s">
        <v>3</v>
      </c>
    </row>
    <row r="16" spans="5:94" ht="9.75">
      <c r="E16" s="2" t="s">
        <v>10</v>
      </c>
      <c r="G16" s="4" t="s">
        <v>3</v>
      </c>
      <c r="CP16" s="5"/>
    </row>
    <row r="17" spans="7:94" ht="9.75">
      <c r="G17" s="4" t="s">
        <v>3</v>
      </c>
      <c r="CP17" s="5"/>
    </row>
    <row r="18" spans="5:94" ht="9.75">
      <c r="E18" s="3" t="s">
        <v>3</v>
      </c>
      <c r="F18" s="3" t="s">
        <v>3</v>
      </c>
      <c r="G18" s="2" t="s">
        <v>5</v>
      </c>
      <c r="H18" s="2" t="s">
        <v>11</v>
      </c>
      <c r="CP18" s="5"/>
    </row>
    <row r="19" spans="9:80" ht="9.75">
      <c r="I19" s="2" t="s">
        <v>12</v>
      </c>
      <c r="AZ19" s="5"/>
      <c r="BA19" s="5"/>
      <c r="BZ19" s="6"/>
      <c r="CA19" s="6"/>
      <c r="CB19" s="5"/>
    </row>
    <row r="20" spans="2:94" ht="9.75">
      <c r="B20" s="3" t="s">
        <v>3</v>
      </c>
      <c r="C20" s="3" t="s">
        <v>3</v>
      </c>
      <c r="D20" s="3" t="s">
        <v>3</v>
      </c>
      <c r="E20" s="3" t="s">
        <v>3</v>
      </c>
      <c r="F20" s="3" t="s">
        <v>3</v>
      </c>
      <c r="G20" s="2" t="s">
        <v>5</v>
      </c>
      <c r="H20" s="2" t="s">
        <v>5</v>
      </c>
      <c r="I20" s="2" t="s">
        <v>5</v>
      </c>
      <c r="J20" s="2" t="s">
        <v>5</v>
      </c>
      <c r="AZ20" s="5"/>
      <c r="BA20" s="5"/>
      <c r="CB20" s="5"/>
      <c r="CP20" s="5"/>
    </row>
    <row r="21" spans="2:21" ht="9.75">
      <c r="B21" s="7">
        <v>5</v>
      </c>
      <c r="C21" s="7">
        <v>16</v>
      </c>
      <c r="D21" s="7">
        <v>5</v>
      </c>
      <c r="E21" s="7">
        <v>6</v>
      </c>
      <c r="F21" s="7">
        <v>7</v>
      </c>
      <c r="G21" s="7">
        <v>6</v>
      </c>
      <c r="H21" s="7">
        <v>7</v>
      </c>
      <c r="I21" s="7">
        <v>6</v>
      </c>
      <c r="J21" s="7">
        <v>7</v>
      </c>
      <c r="K21" s="7">
        <v>6</v>
      </c>
      <c r="L21" s="7">
        <v>7</v>
      </c>
      <c r="M21" s="7">
        <v>6</v>
      </c>
      <c r="N21" s="7">
        <v>7</v>
      </c>
      <c r="O21" s="7">
        <v>6</v>
      </c>
      <c r="P21" s="7">
        <v>6</v>
      </c>
      <c r="Q21" s="7">
        <v>6</v>
      </c>
      <c r="R21" s="7">
        <v>7</v>
      </c>
      <c r="S21" s="7">
        <v>6</v>
      </c>
      <c r="T21" s="7">
        <v>6</v>
      </c>
      <c r="U21" s="7">
        <f>SUM(B21:T21)</f>
        <v>128</v>
      </c>
    </row>
    <row r="22" spans="2:21" ht="9.75">
      <c r="B22" s="8" t="s">
        <v>13</v>
      </c>
      <c r="C22" s="8" t="s">
        <v>14</v>
      </c>
      <c r="D22" s="8" t="s">
        <v>15</v>
      </c>
      <c r="E22" s="8" t="s">
        <v>16</v>
      </c>
      <c r="F22" s="8" t="s">
        <v>17</v>
      </c>
      <c r="G22" s="8" t="s">
        <v>18</v>
      </c>
      <c r="H22" s="8" t="s">
        <v>19</v>
      </c>
      <c r="I22" s="8" t="s">
        <v>20</v>
      </c>
      <c r="J22" s="8" t="s">
        <v>21</v>
      </c>
      <c r="K22" s="8" t="s">
        <v>22</v>
      </c>
      <c r="L22" s="8" t="s">
        <v>23</v>
      </c>
      <c r="M22" s="8" t="s">
        <v>24</v>
      </c>
      <c r="N22" s="8" t="s">
        <v>25</v>
      </c>
      <c r="O22" s="8" t="s">
        <v>26</v>
      </c>
      <c r="P22" s="8" t="s">
        <v>27</v>
      </c>
      <c r="Q22" s="8" t="s">
        <v>28</v>
      </c>
      <c r="R22" s="8" t="s">
        <v>29</v>
      </c>
      <c r="S22" s="8" t="s">
        <v>30</v>
      </c>
      <c r="T22" s="8" t="s">
        <v>31</v>
      </c>
      <c r="U22" s="9" t="s">
        <v>32</v>
      </c>
    </row>
    <row r="23" spans="2:21" ht="9.75">
      <c r="B23" s="2" t="s">
        <v>33</v>
      </c>
      <c r="C23" s="10" t="s">
        <v>34</v>
      </c>
      <c r="D23" s="11" t="s">
        <v>35</v>
      </c>
      <c r="E23" s="12">
        <v>1598</v>
      </c>
      <c r="F23" s="12">
        <v>3950</v>
      </c>
      <c r="G23" s="12">
        <v>1895</v>
      </c>
      <c r="H23" s="12">
        <v>4010</v>
      </c>
      <c r="I23" s="12">
        <v>1895</v>
      </c>
      <c r="J23" s="12">
        <v>4010</v>
      </c>
      <c r="U23" s="9" t="s">
        <v>32</v>
      </c>
    </row>
    <row r="24" spans="2:21" ht="9.75">
      <c r="B24" s="2" t="s">
        <v>33</v>
      </c>
      <c r="C24" s="10" t="s">
        <v>36</v>
      </c>
      <c r="D24" s="11" t="s">
        <v>37</v>
      </c>
      <c r="E24" s="12">
        <v>1230</v>
      </c>
      <c r="F24" s="12">
        <v>2430</v>
      </c>
      <c r="G24" s="12">
        <v>1263</v>
      </c>
      <c r="H24" s="12">
        <v>2496</v>
      </c>
      <c r="I24" s="13"/>
      <c r="U24" s="9" t="s">
        <v>32</v>
      </c>
    </row>
    <row r="25" spans="2:21" ht="9.75">
      <c r="B25" s="2" t="s">
        <v>33</v>
      </c>
      <c r="C25" s="10" t="s">
        <v>38</v>
      </c>
      <c r="D25" s="11" t="s">
        <v>37</v>
      </c>
      <c r="E25" s="12">
        <v>1410</v>
      </c>
      <c r="F25" s="12">
        <v>2660</v>
      </c>
      <c r="G25" s="12">
        <v>1216</v>
      </c>
      <c r="H25" s="12">
        <v>2170</v>
      </c>
      <c r="I25" s="13"/>
      <c r="U25" s="9" t="s">
        <v>32</v>
      </c>
    </row>
    <row r="26" spans="2:21" ht="9.75">
      <c r="B26" s="2" t="s">
        <v>33</v>
      </c>
      <c r="C26" s="10" t="s">
        <v>39</v>
      </c>
      <c r="D26" s="11" t="s">
        <v>37</v>
      </c>
      <c r="E26" s="12">
        <v>1570</v>
      </c>
      <c r="F26" s="12">
        <v>3910</v>
      </c>
      <c r="G26" s="12">
        <v>1856</v>
      </c>
      <c r="H26" s="12">
        <v>3962</v>
      </c>
      <c r="I26" s="12">
        <v>1856</v>
      </c>
      <c r="J26" s="12">
        <v>3962</v>
      </c>
      <c r="U26" s="9" t="s">
        <v>32</v>
      </c>
    </row>
    <row r="27" spans="2:21" ht="9.75">
      <c r="B27" s="2" t="s">
        <v>33</v>
      </c>
      <c r="C27" s="10" t="s">
        <v>40</v>
      </c>
      <c r="D27" s="11" t="s">
        <v>41</v>
      </c>
      <c r="E27" s="12">
        <v>1260</v>
      </c>
      <c r="F27" s="12">
        <v>2460</v>
      </c>
      <c r="G27" s="12">
        <v>1050</v>
      </c>
      <c r="H27" s="12">
        <v>2040</v>
      </c>
      <c r="I27" s="13"/>
      <c r="U27" s="9" t="s">
        <v>32</v>
      </c>
    </row>
    <row r="28" spans="2:21" ht="9.75">
      <c r="B28" s="2" t="s">
        <v>33</v>
      </c>
      <c r="C28" s="10" t="s">
        <v>42</v>
      </c>
      <c r="D28" s="11" t="s">
        <v>41</v>
      </c>
      <c r="E28" s="12">
        <v>1080</v>
      </c>
      <c r="F28" s="12">
        <v>1710</v>
      </c>
      <c r="G28" s="12">
        <v>984</v>
      </c>
      <c r="H28" s="12">
        <v>1452</v>
      </c>
      <c r="I28" s="13"/>
      <c r="U28" s="9" t="s">
        <v>32</v>
      </c>
    </row>
    <row r="29" spans="2:21" ht="9.75">
      <c r="B29" s="2" t="s">
        <v>33</v>
      </c>
      <c r="C29" s="10" t="s">
        <v>43</v>
      </c>
      <c r="D29" s="11" t="s">
        <v>41</v>
      </c>
      <c r="E29" s="12">
        <v>1220</v>
      </c>
      <c r="F29" s="12">
        <v>2420</v>
      </c>
      <c r="G29" s="12">
        <v>1172</v>
      </c>
      <c r="H29" s="12">
        <v>2324</v>
      </c>
      <c r="I29" s="13"/>
      <c r="U29" s="9" t="s">
        <v>32</v>
      </c>
    </row>
    <row r="30" spans="2:21" ht="9.75">
      <c r="B30" s="2" t="s">
        <v>33</v>
      </c>
      <c r="C30" s="10" t="s">
        <v>44</v>
      </c>
      <c r="D30" s="11" t="s">
        <v>45</v>
      </c>
      <c r="E30" s="12">
        <v>1410</v>
      </c>
      <c r="F30" s="12">
        <v>3230</v>
      </c>
      <c r="G30" s="12">
        <v>1845</v>
      </c>
      <c r="H30" s="12">
        <v>3483</v>
      </c>
      <c r="I30" s="13"/>
      <c r="U30" s="9" t="s">
        <v>32</v>
      </c>
    </row>
    <row r="31" spans="2:21" ht="9.75">
      <c r="B31" s="2" t="s">
        <v>33</v>
      </c>
      <c r="C31" s="10" t="s">
        <v>46</v>
      </c>
      <c r="D31" s="11" t="s">
        <v>45</v>
      </c>
      <c r="E31" s="12">
        <v>1360</v>
      </c>
      <c r="F31" s="12">
        <v>3180</v>
      </c>
      <c r="G31" s="12">
        <v>1885</v>
      </c>
      <c r="H31" s="12">
        <v>3568</v>
      </c>
      <c r="I31" s="13"/>
      <c r="U31" s="9" t="s">
        <v>32</v>
      </c>
    </row>
    <row r="32" spans="2:21" ht="9.75">
      <c r="B32" s="2" t="s">
        <v>33</v>
      </c>
      <c r="C32" s="10" t="s">
        <v>47</v>
      </c>
      <c r="D32" s="11" t="s">
        <v>48</v>
      </c>
      <c r="E32" s="12">
        <v>648</v>
      </c>
      <c r="F32" s="12">
        <v>1920</v>
      </c>
      <c r="G32" s="13"/>
      <c r="H32" s="13"/>
      <c r="I32" s="13"/>
      <c r="U32" s="9" t="s">
        <v>32</v>
      </c>
    </row>
    <row r="33" spans="2:21" ht="9.75">
      <c r="B33" s="2" t="s">
        <v>33</v>
      </c>
      <c r="C33" s="10" t="s">
        <v>49</v>
      </c>
      <c r="D33" s="11" t="s">
        <v>48</v>
      </c>
      <c r="E33" s="12">
        <v>580</v>
      </c>
      <c r="F33" s="12">
        <v>1822</v>
      </c>
      <c r="G33" s="13"/>
      <c r="H33" s="13"/>
      <c r="I33" s="13"/>
      <c r="U33" s="9" t="s">
        <v>32</v>
      </c>
    </row>
    <row r="34" spans="2:21" ht="9.75">
      <c r="B34" s="2" t="s">
        <v>33</v>
      </c>
      <c r="C34" s="10" t="s">
        <v>50</v>
      </c>
      <c r="D34" s="11" t="s">
        <v>48</v>
      </c>
      <c r="E34" s="12">
        <v>576</v>
      </c>
      <c r="F34" s="12">
        <v>1752</v>
      </c>
      <c r="G34" s="13"/>
      <c r="U34" s="9" t="s">
        <v>32</v>
      </c>
    </row>
    <row r="35" spans="2:21" ht="9.75">
      <c r="B35" s="2" t="s">
        <v>33</v>
      </c>
      <c r="C35" s="10" t="s">
        <v>51</v>
      </c>
      <c r="D35" s="11" t="s">
        <v>48</v>
      </c>
      <c r="E35" s="12">
        <v>672</v>
      </c>
      <c r="F35" s="12">
        <v>1560</v>
      </c>
      <c r="G35" s="13"/>
      <c r="H35" s="13"/>
      <c r="I35" s="13"/>
      <c r="U35" s="9" t="s">
        <v>32</v>
      </c>
    </row>
    <row r="36" spans="2:21" ht="9.75">
      <c r="B36" s="2" t="s">
        <v>33</v>
      </c>
      <c r="C36" s="10" t="s">
        <v>52</v>
      </c>
      <c r="D36" s="11" t="s">
        <v>48</v>
      </c>
      <c r="E36" s="12">
        <v>850</v>
      </c>
      <c r="F36" s="12">
        <v>1420</v>
      </c>
      <c r="G36" s="13"/>
      <c r="H36" s="13"/>
      <c r="I36" s="13"/>
      <c r="U36" s="9" t="s">
        <v>32</v>
      </c>
    </row>
    <row r="37" spans="2:21" ht="9.75">
      <c r="B37" s="2" t="s">
        <v>33</v>
      </c>
      <c r="C37" s="10" t="s">
        <v>53</v>
      </c>
      <c r="D37" s="11" t="s">
        <v>48</v>
      </c>
      <c r="E37" s="12">
        <v>600</v>
      </c>
      <c r="F37" s="12">
        <v>1080</v>
      </c>
      <c r="G37" s="13"/>
      <c r="U37" s="9" t="s">
        <v>32</v>
      </c>
    </row>
    <row r="38" spans="2:21" ht="9.75">
      <c r="B38" s="2" t="s">
        <v>33</v>
      </c>
      <c r="C38" s="10" t="s">
        <v>54</v>
      </c>
      <c r="D38" s="11" t="s">
        <v>48</v>
      </c>
      <c r="E38" s="12">
        <v>720</v>
      </c>
      <c r="F38" s="12">
        <v>1080</v>
      </c>
      <c r="G38" s="13"/>
      <c r="H38" s="13"/>
      <c r="I38" s="13"/>
      <c r="U38" s="9" t="s">
        <v>32</v>
      </c>
    </row>
    <row r="39" spans="2:21" ht="9.75">
      <c r="B39" s="2" t="s">
        <v>33</v>
      </c>
      <c r="C39" s="10" t="s">
        <v>55</v>
      </c>
      <c r="D39" s="11" t="s">
        <v>48</v>
      </c>
      <c r="E39" s="12">
        <v>720</v>
      </c>
      <c r="F39" s="12">
        <v>1080</v>
      </c>
      <c r="G39" s="13"/>
      <c r="U39" s="9" t="s">
        <v>32</v>
      </c>
    </row>
    <row r="40" spans="2:21" ht="9.75">
      <c r="B40" s="2" t="s">
        <v>33</v>
      </c>
      <c r="C40" s="10" t="s">
        <v>56</v>
      </c>
      <c r="D40" s="11" t="s">
        <v>48</v>
      </c>
      <c r="E40" s="12">
        <v>468</v>
      </c>
      <c r="F40" s="12">
        <v>972</v>
      </c>
      <c r="G40" s="13"/>
      <c r="U40" s="9" t="s">
        <v>32</v>
      </c>
    </row>
    <row r="41" spans="2:21" ht="9.75">
      <c r="B41" s="2" t="s">
        <v>33</v>
      </c>
      <c r="C41" s="10" t="s">
        <v>57</v>
      </c>
      <c r="D41" s="11" t="s">
        <v>48</v>
      </c>
      <c r="E41" s="12">
        <v>552</v>
      </c>
      <c r="F41" s="12">
        <v>924</v>
      </c>
      <c r="G41" s="13"/>
      <c r="U41" s="9" t="s">
        <v>32</v>
      </c>
    </row>
    <row r="42" spans="2:21" ht="9.75">
      <c r="B42" s="2" t="s">
        <v>33</v>
      </c>
      <c r="C42" s="14" t="s">
        <v>58</v>
      </c>
      <c r="D42" s="11" t="s">
        <v>59</v>
      </c>
      <c r="E42" s="12">
        <v>450</v>
      </c>
      <c r="F42" s="12">
        <v>450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2"/>
      <c r="T42" s="12"/>
      <c r="U42" s="9" t="s">
        <v>32</v>
      </c>
    </row>
    <row r="43" spans="2:21" ht="9.75">
      <c r="B43" s="2" t="s">
        <v>33</v>
      </c>
      <c r="C43" s="10" t="s">
        <v>60</v>
      </c>
      <c r="D43" s="11" t="s">
        <v>61</v>
      </c>
      <c r="E43" s="13"/>
      <c r="F43" s="13"/>
      <c r="G43" s="12">
        <v>2050</v>
      </c>
      <c r="H43" s="12">
        <v>4400</v>
      </c>
      <c r="K43" s="12">
        <v>5720</v>
      </c>
      <c r="L43" s="12">
        <v>11440</v>
      </c>
      <c r="S43" s="12">
        <v>2600</v>
      </c>
      <c r="T43" s="12">
        <v>5200</v>
      </c>
      <c r="U43" s="9" t="s">
        <v>32</v>
      </c>
    </row>
    <row r="44" spans="2:21" ht="9.75">
      <c r="B44" s="2" t="s">
        <v>62</v>
      </c>
      <c r="C44" s="14" t="s">
        <v>63</v>
      </c>
      <c r="D44" s="15" t="s">
        <v>35</v>
      </c>
      <c r="E44" s="12">
        <v>1229</v>
      </c>
      <c r="F44" s="12">
        <v>3988</v>
      </c>
      <c r="G44" s="12">
        <v>1697</v>
      </c>
      <c r="H44" s="12">
        <v>4936</v>
      </c>
      <c r="I44" s="12">
        <v>1697</v>
      </c>
      <c r="J44" s="12">
        <v>4936</v>
      </c>
      <c r="K44" s="12">
        <v>5108</v>
      </c>
      <c r="L44" s="12">
        <v>12342</v>
      </c>
      <c r="M44" s="12">
        <v>5108</v>
      </c>
      <c r="N44" s="12">
        <v>12342</v>
      </c>
      <c r="Q44" s="12">
        <v>5108</v>
      </c>
      <c r="R44" s="12">
        <v>12342</v>
      </c>
      <c r="S44" s="12">
        <v>1697</v>
      </c>
      <c r="T44" s="12">
        <v>4936</v>
      </c>
      <c r="U44" s="9" t="s">
        <v>32</v>
      </c>
    </row>
    <row r="45" spans="2:21" ht="9.75">
      <c r="B45" s="2" t="s">
        <v>62</v>
      </c>
      <c r="C45" s="14" t="s">
        <v>64</v>
      </c>
      <c r="D45" s="15" t="s">
        <v>35</v>
      </c>
      <c r="E45" s="12">
        <v>1227</v>
      </c>
      <c r="F45" s="12">
        <v>3986</v>
      </c>
      <c r="G45" s="12">
        <v>1696</v>
      </c>
      <c r="H45" s="12">
        <v>4934</v>
      </c>
      <c r="I45" s="12">
        <v>1696</v>
      </c>
      <c r="J45" s="12">
        <v>4934</v>
      </c>
      <c r="U45" s="9" t="s">
        <v>32</v>
      </c>
    </row>
    <row r="46" spans="2:21" ht="9.75">
      <c r="B46" s="2" t="s">
        <v>62</v>
      </c>
      <c r="C46" s="14" t="s">
        <v>65</v>
      </c>
      <c r="D46" s="15" t="s">
        <v>66</v>
      </c>
      <c r="E46" s="12">
        <v>1320</v>
      </c>
      <c r="F46" s="12">
        <v>4079</v>
      </c>
      <c r="G46" s="12">
        <v>1770</v>
      </c>
      <c r="H46" s="12">
        <v>5009</v>
      </c>
      <c r="K46" s="12">
        <v>5130</v>
      </c>
      <c r="L46" s="12">
        <v>12365</v>
      </c>
      <c r="U46" s="9" t="s">
        <v>32</v>
      </c>
    </row>
    <row r="47" spans="2:21" ht="9.75">
      <c r="B47" s="2" t="s">
        <v>62</v>
      </c>
      <c r="C47" s="14" t="s">
        <v>67</v>
      </c>
      <c r="D47" s="15" t="s">
        <v>68</v>
      </c>
      <c r="E47" s="12">
        <v>1279</v>
      </c>
      <c r="F47" s="12">
        <v>4038</v>
      </c>
      <c r="G47" s="12">
        <v>1737</v>
      </c>
      <c r="H47" s="12">
        <v>4976</v>
      </c>
      <c r="U47" s="9" t="s">
        <v>32</v>
      </c>
    </row>
    <row r="48" spans="2:21" ht="9.75">
      <c r="B48" s="2" t="s">
        <v>62</v>
      </c>
      <c r="C48" s="14" t="s">
        <v>69</v>
      </c>
      <c r="D48" s="15" t="s">
        <v>68</v>
      </c>
      <c r="E48" s="12">
        <v>1267</v>
      </c>
      <c r="F48" s="12">
        <v>4026</v>
      </c>
      <c r="G48" s="12">
        <v>1741</v>
      </c>
      <c r="H48" s="12">
        <v>4980</v>
      </c>
      <c r="S48" s="12">
        <v>1741</v>
      </c>
      <c r="T48" s="12">
        <v>4980</v>
      </c>
      <c r="U48" s="9" t="s">
        <v>32</v>
      </c>
    </row>
    <row r="49" spans="2:21" ht="9.75">
      <c r="B49" s="2" t="s">
        <v>62</v>
      </c>
      <c r="C49" s="14" t="s">
        <v>70</v>
      </c>
      <c r="D49" s="15" t="s">
        <v>68</v>
      </c>
      <c r="E49" s="12">
        <v>1255</v>
      </c>
      <c r="F49" s="12">
        <v>4014</v>
      </c>
      <c r="G49" s="12">
        <v>1756</v>
      </c>
      <c r="H49" s="12">
        <v>4995</v>
      </c>
      <c r="U49" s="9" t="s">
        <v>32</v>
      </c>
    </row>
    <row r="50" spans="2:21" ht="9.75">
      <c r="B50" s="2" t="s">
        <v>62</v>
      </c>
      <c r="C50" s="14" t="s">
        <v>71</v>
      </c>
      <c r="D50" s="15" t="s">
        <v>68</v>
      </c>
      <c r="E50" s="12">
        <v>1215</v>
      </c>
      <c r="F50" s="12">
        <v>3974</v>
      </c>
      <c r="G50" s="12">
        <v>1699</v>
      </c>
      <c r="H50" s="12">
        <v>4938</v>
      </c>
      <c r="U50" s="9" t="s">
        <v>32</v>
      </c>
    </row>
    <row r="51" spans="2:21" ht="9.75">
      <c r="B51" s="2" t="s">
        <v>62</v>
      </c>
      <c r="C51" s="14" t="s">
        <v>72</v>
      </c>
      <c r="D51" s="15" t="s">
        <v>37</v>
      </c>
      <c r="E51" s="12">
        <v>1194</v>
      </c>
      <c r="F51" s="12">
        <v>3953</v>
      </c>
      <c r="G51" s="12">
        <v>1668</v>
      </c>
      <c r="H51" s="12">
        <v>4907</v>
      </c>
      <c r="U51" s="9" t="s">
        <v>32</v>
      </c>
    </row>
    <row r="52" spans="2:21" ht="9.75">
      <c r="B52" s="2" t="s">
        <v>62</v>
      </c>
      <c r="C52" s="14" t="s">
        <v>73</v>
      </c>
      <c r="D52" s="15" t="s">
        <v>41</v>
      </c>
      <c r="E52" s="12">
        <v>1216</v>
      </c>
      <c r="F52" s="12">
        <v>3975</v>
      </c>
      <c r="G52" s="12">
        <v>1265</v>
      </c>
      <c r="H52" s="12">
        <v>3694</v>
      </c>
      <c r="U52" s="9" t="s">
        <v>32</v>
      </c>
    </row>
    <row r="53" spans="2:21" ht="9.75">
      <c r="B53" s="2" t="s">
        <v>62</v>
      </c>
      <c r="C53" s="14" t="s">
        <v>74</v>
      </c>
      <c r="D53" s="11" t="s">
        <v>48</v>
      </c>
      <c r="E53" s="13">
        <v>637.5</v>
      </c>
      <c r="F53" s="13">
        <v>1402.5</v>
      </c>
      <c r="G53" s="13"/>
      <c r="H53" s="13"/>
      <c r="U53" s="9" t="s">
        <v>32</v>
      </c>
    </row>
    <row r="54" spans="2:21" ht="9.75">
      <c r="B54" s="2" t="s">
        <v>62</v>
      </c>
      <c r="C54" s="16" t="s">
        <v>75</v>
      </c>
      <c r="D54" s="11" t="s">
        <v>48</v>
      </c>
      <c r="E54" s="13">
        <v>637.5</v>
      </c>
      <c r="F54" s="13">
        <v>1275</v>
      </c>
      <c r="U54" s="9" t="s">
        <v>32</v>
      </c>
    </row>
    <row r="55" spans="2:21" ht="9.75">
      <c r="B55" s="2" t="s">
        <v>62</v>
      </c>
      <c r="C55" s="16" t="s">
        <v>76</v>
      </c>
      <c r="D55" s="11" t="s">
        <v>48</v>
      </c>
      <c r="E55" s="13">
        <v>637.5</v>
      </c>
      <c r="F55" s="13">
        <v>1275</v>
      </c>
      <c r="G55" s="13"/>
      <c r="H55" s="13"/>
      <c r="I55" s="13"/>
      <c r="J55" s="13"/>
      <c r="K55" s="13"/>
      <c r="L55" s="13"/>
      <c r="M55" s="13"/>
      <c r="N55" s="13"/>
      <c r="U55" s="9" t="s">
        <v>32</v>
      </c>
    </row>
    <row r="56" spans="2:21" ht="9.75">
      <c r="B56" s="2" t="s">
        <v>62</v>
      </c>
      <c r="C56" s="16" t="s">
        <v>77</v>
      </c>
      <c r="D56" s="11" t="s">
        <v>48</v>
      </c>
      <c r="E56" s="13">
        <v>637.5</v>
      </c>
      <c r="F56" s="13">
        <v>1357.5</v>
      </c>
      <c r="U56" s="9" t="s">
        <v>32</v>
      </c>
    </row>
    <row r="57" spans="2:21" ht="9.75">
      <c r="B57" s="2" t="s">
        <v>62</v>
      </c>
      <c r="C57" s="16" t="s">
        <v>78</v>
      </c>
      <c r="D57" s="11" t="s">
        <v>48</v>
      </c>
      <c r="E57" s="13">
        <v>637.5</v>
      </c>
      <c r="F57" s="13">
        <v>1387.5</v>
      </c>
      <c r="U57" s="9" t="s">
        <v>32</v>
      </c>
    </row>
    <row r="58" spans="2:21" ht="9.75">
      <c r="B58" s="2" t="s">
        <v>62</v>
      </c>
      <c r="C58" s="14" t="s">
        <v>79</v>
      </c>
      <c r="D58" s="11" t="s">
        <v>48</v>
      </c>
      <c r="E58" s="13">
        <v>637.5</v>
      </c>
      <c r="F58" s="13">
        <v>1350</v>
      </c>
      <c r="G58" s="13"/>
      <c r="H58" s="13"/>
      <c r="U58" s="9" t="s">
        <v>32</v>
      </c>
    </row>
    <row r="59" spans="2:21" ht="9.75">
      <c r="B59" s="2" t="s">
        <v>62</v>
      </c>
      <c r="C59" s="16" t="s">
        <v>80</v>
      </c>
      <c r="D59" s="11" t="s">
        <v>48</v>
      </c>
      <c r="E59" s="13">
        <v>637.5</v>
      </c>
      <c r="F59" s="13">
        <v>1275</v>
      </c>
      <c r="G59" s="13"/>
      <c r="H59" s="13"/>
      <c r="I59" s="13"/>
      <c r="J59" s="13"/>
      <c r="K59" s="13"/>
      <c r="L59" s="13"/>
      <c r="M59" s="13"/>
      <c r="N59" s="13"/>
      <c r="U59" s="9" t="s">
        <v>32</v>
      </c>
    </row>
    <row r="60" spans="2:21" ht="9.75">
      <c r="B60" s="2" t="s">
        <v>62</v>
      </c>
      <c r="C60" s="16" t="s">
        <v>81</v>
      </c>
      <c r="D60" s="11" t="s">
        <v>48</v>
      </c>
      <c r="E60" s="13">
        <v>637.5</v>
      </c>
      <c r="F60" s="13">
        <v>1335</v>
      </c>
      <c r="U60" s="9" t="s">
        <v>32</v>
      </c>
    </row>
    <row r="61" spans="2:21" ht="9.75">
      <c r="B61" s="2" t="s">
        <v>62</v>
      </c>
      <c r="C61" s="16" t="s">
        <v>82</v>
      </c>
      <c r="D61" s="11" t="s">
        <v>48</v>
      </c>
      <c r="E61" s="13">
        <v>630</v>
      </c>
      <c r="F61" s="13">
        <v>1260</v>
      </c>
      <c r="G61" s="13"/>
      <c r="H61" s="13"/>
      <c r="I61" s="13"/>
      <c r="J61" s="13"/>
      <c r="U61" s="9" t="s">
        <v>32</v>
      </c>
    </row>
    <row r="62" spans="2:21" ht="9.75">
      <c r="B62" s="2" t="s">
        <v>62</v>
      </c>
      <c r="C62" s="16" t="s">
        <v>83</v>
      </c>
      <c r="D62" s="11" t="s">
        <v>48</v>
      </c>
      <c r="E62" s="13">
        <v>637.5</v>
      </c>
      <c r="F62" s="13">
        <v>1357.5</v>
      </c>
      <c r="U62" s="9" t="s">
        <v>32</v>
      </c>
    </row>
    <row r="63" spans="2:21" ht="9.75">
      <c r="B63" s="2" t="s">
        <v>62</v>
      </c>
      <c r="C63" s="16" t="s">
        <v>84</v>
      </c>
      <c r="D63" s="11" t="s">
        <v>48</v>
      </c>
      <c r="E63" s="13">
        <v>570</v>
      </c>
      <c r="F63" s="13">
        <v>1140</v>
      </c>
      <c r="U63" s="9" t="s">
        <v>32</v>
      </c>
    </row>
    <row r="64" spans="2:21" ht="9.75">
      <c r="B64" s="2" t="s">
        <v>62</v>
      </c>
      <c r="C64" s="16" t="s">
        <v>85</v>
      </c>
      <c r="D64" s="11" t="s">
        <v>48</v>
      </c>
      <c r="E64" s="13">
        <v>630</v>
      </c>
      <c r="F64" s="13">
        <v>1410</v>
      </c>
      <c r="G64" s="13"/>
      <c r="H64" s="13"/>
      <c r="K64" s="13"/>
      <c r="L64" s="13"/>
      <c r="M64" s="13"/>
      <c r="N64" s="13"/>
      <c r="U64" s="9" t="s">
        <v>32</v>
      </c>
    </row>
    <row r="65" spans="2:21" ht="9.75">
      <c r="B65" s="2" t="s">
        <v>62</v>
      </c>
      <c r="C65" s="14" t="s">
        <v>86</v>
      </c>
      <c r="D65" s="11" t="s">
        <v>48</v>
      </c>
      <c r="E65" s="13">
        <v>570</v>
      </c>
      <c r="F65" s="13">
        <v>1140</v>
      </c>
      <c r="U65" s="9" t="s">
        <v>32</v>
      </c>
    </row>
    <row r="66" spans="2:21" ht="9.75">
      <c r="B66" s="2" t="s">
        <v>62</v>
      </c>
      <c r="C66" s="16" t="s">
        <v>87</v>
      </c>
      <c r="D66" s="11" t="s">
        <v>48</v>
      </c>
      <c r="E66" s="13">
        <v>637.5</v>
      </c>
      <c r="F66" s="13">
        <v>1485</v>
      </c>
      <c r="U66" s="9" t="s">
        <v>32</v>
      </c>
    </row>
    <row r="67" spans="2:21" ht="9.75">
      <c r="B67" s="2" t="s">
        <v>62</v>
      </c>
      <c r="C67" s="16" t="s">
        <v>88</v>
      </c>
      <c r="D67" s="11" t="s">
        <v>48</v>
      </c>
      <c r="E67" s="13">
        <v>570</v>
      </c>
      <c r="F67" s="13">
        <v>1170</v>
      </c>
      <c r="G67" s="13"/>
      <c r="H67" s="13"/>
      <c r="U67" s="9" t="s">
        <v>32</v>
      </c>
    </row>
    <row r="68" spans="2:21" ht="9.75">
      <c r="B68" s="2" t="s">
        <v>62</v>
      </c>
      <c r="C68" s="14" t="s">
        <v>89</v>
      </c>
      <c r="D68" s="11" t="s">
        <v>48</v>
      </c>
      <c r="E68" s="13">
        <v>637.5</v>
      </c>
      <c r="F68" s="13">
        <v>1294.5</v>
      </c>
      <c r="U68" s="9" t="s">
        <v>32</v>
      </c>
    </row>
    <row r="69" spans="2:21" ht="9.75">
      <c r="B69" s="2" t="s">
        <v>62</v>
      </c>
      <c r="C69" s="14" t="s">
        <v>90</v>
      </c>
      <c r="D69" s="11" t="s">
        <v>48</v>
      </c>
      <c r="E69" s="13">
        <v>578.7</v>
      </c>
      <c r="F69" s="13">
        <v>1178.7</v>
      </c>
      <c r="G69" s="13"/>
      <c r="H69" s="13"/>
      <c r="U69" s="9" t="s">
        <v>32</v>
      </c>
    </row>
    <row r="70" spans="2:21" ht="9.75">
      <c r="B70" s="2" t="s">
        <v>62</v>
      </c>
      <c r="C70" s="16" t="s">
        <v>91</v>
      </c>
      <c r="D70" s="11" t="s">
        <v>48</v>
      </c>
      <c r="E70" s="13">
        <v>637.5</v>
      </c>
      <c r="F70" s="13">
        <v>1350</v>
      </c>
      <c r="G70" s="13"/>
      <c r="H70" s="13"/>
      <c r="U70" s="9" t="s">
        <v>32</v>
      </c>
    </row>
    <row r="71" spans="2:21" ht="9.75">
      <c r="B71" s="2" t="s">
        <v>62</v>
      </c>
      <c r="C71" s="16" t="s">
        <v>92</v>
      </c>
      <c r="D71" s="11" t="s">
        <v>48</v>
      </c>
      <c r="E71" s="13">
        <v>600</v>
      </c>
      <c r="F71" s="13">
        <v>1200</v>
      </c>
      <c r="G71" s="13"/>
      <c r="H71" s="13"/>
      <c r="U71" s="9" t="s">
        <v>32</v>
      </c>
    </row>
    <row r="72" spans="2:21" ht="9.75">
      <c r="B72" s="2" t="s">
        <v>62</v>
      </c>
      <c r="C72" s="16" t="s">
        <v>93</v>
      </c>
      <c r="D72" s="11" t="s">
        <v>48</v>
      </c>
      <c r="E72" s="13">
        <v>637.5</v>
      </c>
      <c r="F72" s="13">
        <v>1387.5</v>
      </c>
      <c r="U72" s="9" t="s">
        <v>32</v>
      </c>
    </row>
    <row r="73" spans="2:21" ht="9.75">
      <c r="B73" s="2" t="s">
        <v>62</v>
      </c>
      <c r="C73" s="14" t="s">
        <v>94</v>
      </c>
      <c r="D73" s="11" t="s">
        <v>48</v>
      </c>
      <c r="E73" s="13">
        <v>637.5</v>
      </c>
      <c r="F73" s="13">
        <v>1402.5</v>
      </c>
      <c r="U73" s="9" t="s">
        <v>32</v>
      </c>
    </row>
    <row r="74" spans="2:21" ht="9.75">
      <c r="B74" s="2" t="s">
        <v>62</v>
      </c>
      <c r="C74" s="16" t="s">
        <v>95</v>
      </c>
      <c r="D74" s="11" t="s">
        <v>48</v>
      </c>
      <c r="E74" s="13">
        <v>637.5</v>
      </c>
      <c r="F74" s="13">
        <v>1438.5</v>
      </c>
      <c r="G74" s="13"/>
      <c r="H74" s="13"/>
      <c r="U74" s="9" t="s">
        <v>32</v>
      </c>
    </row>
    <row r="75" spans="2:21" ht="9.75">
      <c r="B75" s="2" t="s">
        <v>62</v>
      </c>
      <c r="C75" s="16" t="s">
        <v>96</v>
      </c>
      <c r="D75" s="11" t="s">
        <v>48</v>
      </c>
      <c r="E75" s="13">
        <v>637.5</v>
      </c>
      <c r="F75" s="13">
        <v>1732.5</v>
      </c>
      <c r="G75" s="13"/>
      <c r="H75" s="13"/>
      <c r="U75" s="9" t="s">
        <v>32</v>
      </c>
    </row>
    <row r="76" spans="2:21" ht="9.75">
      <c r="B76" s="2" t="s">
        <v>62</v>
      </c>
      <c r="C76" s="16" t="s">
        <v>97</v>
      </c>
      <c r="D76" s="11" t="s">
        <v>48</v>
      </c>
      <c r="E76" s="13">
        <v>630</v>
      </c>
      <c r="F76" s="13">
        <v>1260</v>
      </c>
      <c r="G76" s="13"/>
      <c r="H76" s="13"/>
      <c r="U76" s="9" t="s">
        <v>32</v>
      </c>
    </row>
    <row r="77" spans="2:21" ht="9.75">
      <c r="B77" s="2" t="s">
        <v>62</v>
      </c>
      <c r="C77" s="16" t="s">
        <v>98</v>
      </c>
      <c r="D77" s="11" t="s">
        <v>48</v>
      </c>
      <c r="E77" s="13">
        <v>637.5</v>
      </c>
      <c r="F77" s="13">
        <v>1335.6</v>
      </c>
      <c r="G77" s="13"/>
      <c r="H77" s="13"/>
      <c r="U77" s="9" t="s">
        <v>32</v>
      </c>
    </row>
    <row r="78" spans="2:21" ht="9.75">
      <c r="B78" s="2" t="s">
        <v>62</v>
      </c>
      <c r="C78" s="16" t="s">
        <v>99</v>
      </c>
      <c r="D78" s="11" t="s">
        <v>48</v>
      </c>
      <c r="E78" s="13">
        <v>592.5</v>
      </c>
      <c r="F78" s="13">
        <v>1215</v>
      </c>
      <c r="G78" s="13"/>
      <c r="H78" s="13"/>
      <c r="U78" s="9" t="s">
        <v>32</v>
      </c>
    </row>
    <row r="79" spans="2:21" ht="9.75">
      <c r="B79" s="2" t="s">
        <v>62</v>
      </c>
      <c r="C79" s="16" t="s">
        <v>100</v>
      </c>
      <c r="D79" s="11" t="s">
        <v>48</v>
      </c>
      <c r="E79" s="13">
        <v>600</v>
      </c>
      <c r="F79" s="13">
        <v>1230</v>
      </c>
      <c r="G79" s="13"/>
      <c r="H79" s="13"/>
      <c r="U79" s="9" t="s">
        <v>32</v>
      </c>
    </row>
    <row r="80" spans="2:37" ht="9.75">
      <c r="B80" s="2" t="s">
        <v>62</v>
      </c>
      <c r="C80" s="16" t="s">
        <v>101</v>
      </c>
      <c r="D80" s="11" t="s">
        <v>48</v>
      </c>
      <c r="E80" s="13">
        <v>630</v>
      </c>
      <c r="F80" s="13">
        <v>1260</v>
      </c>
      <c r="G80" s="13"/>
      <c r="H80" s="13"/>
      <c r="K80" s="13"/>
      <c r="L80" s="13"/>
      <c r="U80" s="9" t="s">
        <v>32</v>
      </c>
      <c r="AK80" s="17" t="s">
        <v>32</v>
      </c>
    </row>
    <row r="81" spans="2:37" ht="9.75">
      <c r="B81" s="2" t="s">
        <v>102</v>
      </c>
      <c r="C81" s="14" t="s">
        <v>103</v>
      </c>
      <c r="D81" s="15" t="s">
        <v>35</v>
      </c>
      <c r="E81" s="12">
        <v>1917</v>
      </c>
      <c r="F81" s="12">
        <v>5085</v>
      </c>
      <c r="G81" s="12">
        <v>1917</v>
      </c>
      <c r="H81" s="12">
        <v>5085</v>
      </c>
      <c r="I81" s="12">
        <v>2297</v>
      </c>
      <c r="J81" s="12">
        <v>6225</v>
      </c>
      <c r="Q81" s="12">
        <v>2496</v>
      </c>
      <c r="R81" s="18" t="s">
        <v>104</v>
      </c>
      <c r="U81" s="9" t="s">
        <v>32</v>
      </c>
      <c r="AK81" s="17" t="s">
        <v>32</v>
      </c>
    </row>
    <row r="82" spans="2:37" ht="9.75">
      <c r="B82" s="2" t="s">
        <v>102</v>
      </c>
      <c r="C82" s="14" t="s">
        <v>105</v>
      </c>
      <c r="D82" s="15" t="s">
        <v>66</v>
      </c>
      <c r="E82" s="12">
        <v>1977</v>
      </c>
      <c r="F82" s="12">
        <v>5826</v>
      </c>
      <c r="G82" s="12">
        <v>1977</v>
      </c>
      <c r="H82" s="12">
        <v>5826</v>
      </c>
      <c r="I82" s="13"/>
      <c r="R82" s="13"/>
      <c r="S82" s="13"/>
      <c r="T82" s="13"/>
      <c r="U82" s="9" t="s">
        <v>32</v>
      </c>
      <c r="AK82" s="17" t="s">
        <v>32</v>
      </c>
    </row>
    <row r="83" spans="2:37" ht="9.75">
      <c r="B83" s="2" t="s">
        <v>102</v>
      </c>
      <c r="C83" s="14" t="s">
        <v>106</v>
      </c>
      <c r="D83" s="15" t="s">
        <v>66</v>
      </c>
      <c r="E83" s="12">
        <v>1665</v>
      </c>
      <c r="F83" s="12">
        <v>5355</v>
      </c>
      <c r="G83" s="12">
        <v>1665</v>
      </c>
      <c r="H83" s="12">
        <v>5355</v>
      </c>
      <c r="I83" s="12">
        <v>3116</v>
      </c>
      <c r="J83" s="12">
        <v>9010</v>
      </c>
      <c r="K83" s="13"/>
      <c r="L83" s="13"/>
      <c r="M83" s="13"/>
      <c r="U83" s="9" t="s">
        <v>32</v>
      </c>
      <c r="AK83" s="17" t="s">
        <v>32</v>
      </c>
    </row>
    <row r="84" spans="2:37" ht="9.75">
      <c r="B84" s="2" t="s">
        <v>102</v>
      </c>
      <c r="C84" s="14" t="s">
        <v>107</v>
      </c>
      <c r="D84" s="15" t="s">
        <v>41</v>
      </c>
      <c r="E84" s="12">
        <v>1293</v>
      </c>
      <c r="F84" s="12">
        <v>3675</v>
      </c>
      <c r="G84" s="12">
        <v>1293</v>
      </c>
      <c r="H84" s="12">
        <v>3675</v>
      </c>
      <c r="I84" s="13"/>
      <c r="U84" s="9" t="s">
        <v>32</v>
      </c>
      <c r="AK84" s="17" t="s">
        <v>32</v>
      </c>
    </row>
    <row r="85" spans="2:37" ht="9.75">
      <c r="B85" s="2" t="s">
        <v>102</v>
      </c>
      <c r="C85" s="14" t="s">
        <v>108</v>
      </c>
      <c r="D85" s="15" t="s">
        <v>41</v>
      </c>
      <c r="E85" s="12">
        <v>1509</v>
      </c>
      <c r="F85" s="12">
        <v>3891</v>
      </c>
      <c r="G85" s="12">
        <v>1509</v>
      </c>
      <c r="H85" s="12">
        <v>3891</v>
      </c>
      <c r="U85" s="9" t="s">
        <v>32</v>
      </c>
      <c r="AK85" s="17" t="s">
        <v>32</v>
      </c>
    </row>
    <row r="86" spans="2:37" ht="9.75">
      <c r="B86" s="2" t="s">
        <v>102</v>
      </c>
      <c r="C86" s="14" t="s">
        <v>109</v>
      </c>
      <c r="D86" s="15" t="s">
        <v>41</v>
      </c>
      <c r="E86" s="12">
        <v>1512</v>
      </c>
      <c r="F86" s="12">
        <v>3894</v>
      </c>
      <c r="G86" s="12">
        <v>1512</v>
      </c>
      <c r="H86" s="12">
        <v>3894</v>
      </c>
      <c r="I86" s="13"/>
      <c r="U86" s="9" t="s">
        <v>32</v>
      </c>
      <c r="AK86" s="17" t="s">
        <v>32</v>
      </c>
    </row>
    <row r="87" spans="2:37" ht="9.75">
      <c r="B87" s="2" t="s">
        <v>102</v>
      </c>
      <c r="C87" s="14" t="s">
        <v>110</v>
      </c>
      <c r="D87" s="15" t="s">
        <v>41</v>
      </c>
      <c r="E87" s="12">
        <v>1365</v>
      </c>
      <c r="F87" s="12">
        <v>3747</v>
      </c>
      <c r="G87" s="12">
        <v>1365</v>
      </c>
      <c r="H87" s="12">
        <v>3747</v>
      </c>
      <c r="I87" s="13"/>
      <c r="U87" s="9" t="s">
        <v>32</v>
      </c>
      <c r="AK87" s="17" t="s">
        <v>32</v>
      </c>
    </row>
    <row r="88" spans="2:37" ht="9.75">
      <c r="B88" s="2" t="s">
        <v>102</v>
      </c>
      <c r="C88" s="14" t="s">
        <v>111</v>
      </c>
      <c r="D88" s="15" t="s">
        <v>41</v>
      </c>
      <c r="E88" s="12">
        <v>1431</v>
      </c>
      <c r="F88" s="12">
        <v>3813</v>
      </c>
      <c r="G88" s="12">
        <v>1431</v>
      </c>
      <c r="H88" s="12">
        <v>3813</v>
      </c>
      <c r="I88" s="13"/>
      <c r="U88" s="9" t="s">
        <v>32</v>
      </c>
      <c r="AK88" s="17" t="s">
        <v>32</v>
      </c>
    </row>
    <row r="89" spans="2:37" ht="9.75">
      <c r="B89" s="2" t="s">
        <v>102</v>
      </c>
      <c r="C89" s="14" t="s">
        <v>112</v>
      </c>
      <c r="D89" s="15" t="s">
        <v>41</v>
      </c>
      <c r="E89" s="12">
        <v>1416</v>
      </c>
      <c r="F89" s="12">
        <v>3798</v>
      </c>
      <c r="G89" s="12">
        <v>1416</v>
      </c>
      <c r="H89" s="12">
        <v>3798</v>
      </c>
      <c r="I89" s="13"/>
      <c r="U89" s="9" t="s">
        <v>32</v>
      </c>
      <c r="AK89" s="17" t="s">
        <v>32</v>
      </c>
    </row>
    <row r="90" spans="2:37" ht="9.75">
      <c r="B90" s="2" t="s">
        <v>102</v>
      </c>
      <c r="C90" s="14" t="s">
        <v>113</v>
      </c>
      <c r="D90" s="15" t="s">
        <v>41</v>
      </c>
      <c r="E90" s="12">
        <v>1506</v>
      </c>
      <c r="F90" s="12">
        <v>3888</v>
      </c>
      <c r="G90" s="12">
        <v>1506</v>
      </c>
      <c r="H90" s="12">
        <v>3888</v>
      </c>
      <c r="I90" s="13"/>
      <c r="U90" s="9" t="s">
        <v>32</v>
      </c>
      <c r="AK90" s="17" t="s">
        <v>32</v>
      </c>
    </row>
    <row r="91" spans="2:37" ht="9.75">
      <c r="B91" s="2" t="s">
        <v>102</v>
      </c>
      <c r="C91" s="14" t="s">
        <v>114</v>
      </c>
      <c r="D91" s="15" t="s">
        <v>41</v>
      </c>
      <c r="E91" s="12">
        <v>1521</v>
      </c>
      <c r="F91" s="12">
        <v>3903</v>
      </c>
      <c r="G91" s="12">
        <v>1521</v>
      </c>
      <c r="H91" s="12">
        <v>3903</v>
      </c>
      <c r="I91" s="13"/>
      <c r="L91" s="13"/>
      <c r="M91" s="13"/>
      <c r="U91" s="9" t="s">
        <v>32</v>
      </c>
      <c r="AK91" s="17" t="s">
        <v>32</v>
      </c>
    </row>
    <row r="92" spans="2:37" ht="9.75">
      <c r="B92" s="2" t="s">
        <v>102</v>
      </c>
      <c r="C92" s="14" t="s">
        <v>115</v>
      </c>
      <c r="D92" s="15" t="s">
        <v>41</v>
      </c>
      <c r="E92" s="12">
        <v>1341</v>
      </c>
      <c r="F92" s="12">
        <v>3723</v>
      </c>
      <c r="G92" s="12">
        <v>1341</v>
      </c>
      <c r="H92" s="12">
        <v>3723</v>
      </c>
      <c r="I92" s="13"/>
      <c r="U92" s="9" t="s">
        <v>32</v>
      </c>
      <c r="AK92" s="17" t="s">
        <v>32</v>
      </c>
    </row>
    <row r="93" spans="2:37" ht="9.75">
      <c r="B93" s="2" t="s">
        <v>102</v>
      </c>
      <c r="C93" s="14" t="s">
        <v>116</v>
      </c>
      <c r="D93" s="15" t="s">
        <v>41</v>
      </c>
      <c r="E93" s="12">
        <v>1521</v>
      </c>
      <c r="F93" s="12">
        <v>3903</v>
      </c>
      <c r="G93" s="12">
        <v>1521</v>
      </c>
      <c r="H93" s="12">
        <v>3903</v>
      </c>
      <c r="I93" s="13"/>
      <c r="U93" s="9" t="s">
        <v>32</v>
      </c>
      <c r="AK93" s="17" t="s">
        <v>32</v>
      </c>
    </row>
    <row r="94" spans="2:37" ht="9.75">
      <c r="B94" s="2" t="s">
        <v>102</v>
      </c>
      <c r="C94" s="14" t="s">
        <v>117</v>
      </c>
      <c r="D94" s="15" t="s">
        <v>41</v>
      </c>
      <c r="E94" s="12">
        <v>1524</v>
      </c>
      <c r="F94" s="12">
        <v>3906</v>
      </c>
      <c r="G94" s="12">
        <v>1524</v>
      </c>
      <c r="H94" s="12">
        <v>3906</v>
      </c>
      <c r="U94" s="9" t="s">
        <v>32</v>
      </c>
      <c r="AK94" s="17" t="s">
        <v>32</v>
      </c>
    </row>
    <row r="95" spans="2:37" ht="9.75">
      <c r="B95" s="2" t="s">
        <v>102</v>
      </c>
      <c r="C95" s="14" t="s">
        <v>118</v>
      </c>
      <c r="D95" s="15" t="s">
        <v>41</v>
      </c>
      <c r="E95" s="12">
        <v>1362</v>
      </c>
      <c r="F95" s="12">
        <v>3744</v>
      </c>
      <c r="G95" s="12">
        <v>1362</v>
      </c>
      <c r="H95" s="12">
        <v>3744</v>
      </c>
      <c r="I95" s="13"/>
      <c r="L95" s="13"/>
      <c r="M95" s="13"/>
      <c r="U95" s="9" t="s">
        <v>32</v>
      </c>
      <c r="AK95" s="17" t="s">
        <v>32</v>
      </c>
    </row>
    <row r="96" spans="2:37" ht="9.75">
      <c r="B96" s="2" t="s">
        <v>102</v>
      </c>
      <c r="C96" s="14" t="s">
        <v>119</v>
      </c>
      <c r="D96" s="15" t="s">
        <v>41</v>
      </c>
      <c r="E96" s="12">
        <v>1428</v>
      </c>
      <c r="F96" s="12">
        <v>3810</v>
      </c>
      <c r="G96" s="12">
        <v>1428</v>
      </c>
      <c r="H96" s="12">
        <v>3810</v>
      </c>
      <c r="I96" s="13"/>
      <c r="U96" s="9" t="s">
        <v>32</v>
      </c>
      <c r="AK96" s="17" t="s">
        <v>32</v>
      </c>
    </row>
    <row r="97" spans="2:21" ht="9.75">
      <c r="B97" s="2" t="s">
        <v>102</v>
      </c>
      <c r="C97" s="14" t="s">
        <v>120</v>
      </c>
      <c r="D97" s="15" t="s">
        <v>45</v>
      </c>
      <c r="E97" s="12">
        <v>1266</v>
      </c>
      <c r="F97" s="12">
        <v>3648</v>
      </c>
      <c r="G97" s="13"/>
      <c r="H97" s="13"/>
      <c r="I97" s="13"/>
      <c r="U97" s="9" t="s">
        <v>32</v>
      </c>
    </row>
    <row r="98" spans="2:21" ht="9.75">
      <c r="B98" s="2" t="s">
        <v>102</v>
      </c>
      <c r="C98" s="14" t="s">
        <v>121</v>
      </c>
      <c r="D98" s="15" t="s">
        <v>48</v>
      </c>
      <c r="E98" s="12">
        <v>948</v>
      </c>
      <c r="F98" s="12">
        <v>2658</v>
      </c>
      <c r="U98" s="9" t="s">
        <v>32</v>
      </c>
    </row>
    <row r="99" spans="2:37" ht="9.75">
      <c r="B99" s="2" t="s">
        <v>102</v>
      </c>
      <c r="C99" s="14" t="s">
        <v>122</v>
      </c>
      <c r="D99" s="15" t="s">
        <v>48</v>
      </c>
      <c r="E99" s="12">
        <v>960</v>
      </c>
      <c r="F99" s="12">
        <v>2400</v>
      </c>
      <c r="U99" s="9" t="s">
        <v>32</v>
      </c>
      <c r="AK99" s="17" t="s">
        <v>32</v>
      </c>
    </row>
    <row r="100" spans="2:37" ht="9.75">
      <c r="B100" s="2" t="s">
        <v>102</v>
      </c>
      <c r="C100" s="14" t="s">
        <v>123</v>
      </c>
      <c r="D100" s="15" t="s">
        <v>48</v>
      </c>
      <c r="E100" s="12">
        <v>942</v>
      </c>
      <c r="F100" s="12">
        <v>2652</v>
      </c>
      <c r="U100" s="9" t="s">
        <v>32</v>
      </c>
      <c r="AK100" s="17" t="s">
        <v>32</v>
      </c>
    </row>
    <row r="101" spans="2:37" ht="9.75">
      <c r="B101" s="2" t="s">
        <v>102</v>
      </c>
      <c r="C101" s="14" t="s">
        <v>124</v>
      </c>
      <c r="D101" s="15" t="s">
        <v>48</v>
      </c>
      <c r="E101" s="12">
        <v>1121</v>
      </c>
      <c r="F101" s="12">
        <v>2831</v>
      </c>
      <c r="U101" s="9" t="s">
        <v>32</v>
      </c>
      <c r="AK101" s="17" t="s">
        <v>32</v>
      </c>
    </row>
    <row r="102" spans="2:37" ht="9.75">
      <c r="B102" s="2" t="s">
        <v>102</v>
      </c>
      <c r="C102" s="14" t="s">
        <v>125</v>
      </c>
      <c r="D102" s="15" t="s">
        <v>48</v>
      </c>
      <c r="E102" s="12">
        <v>987</v>
      </c>
      <c r="F102" s="12">
        <v>2697</v>
      </c>
      <c r="U102" s="9" t="s">
        <v>32</v>
      </c>
      <c r="AK102" s="17" t="s">
        <v>32</v>
      </c>
    </row>
    <row r="103" spans="2:37" ht="9.75">
      <c r="B103" s="2" t="s">
        <v>102</v>
      </c>
      <c r="C103" s="14" t="s">
        <v>126</v>
      </c>
      <c r="D103" s="15" t="s">
        <v>48</v>
      </c>
      <c r="E103" s="12">
        <v>933</v>
      </c>
      <c r="F103" s="12">
        <v>2643</v>
      </c>
      <c r="U103" s="9" t="s">
        <v>32</v>
      </c>
      <c r="AK103" s="17" t="s">
        <v>32</v>
      </c>
    </row>
    <row r="104" spans="2:37" ht="9.75">
      <c r="B104" s="2" t="s">
        <v>102</v>
      </c>
      <c r="C104" s="14" t="s">
        <v>127</v>
      </c>
      <c r="D104" s="15" t="s">
        <v>48</v>
      </c>
      <c r="E104" s="12">
        <v>948</v>
      </c>
      <c r="F104" s="12">
        <v>2658</v>
      </c>
      <c r="G104" s="13"/>
      <c r="U104" s="9" t="s">
        <v>32</v>
      </c>
      <c r="AK104" s="17" t="s">
        <v>32</v>
      </c>
    </row>
    <row r="105" spans="2:37" ht="9.75">
      <c r="B105" s="2" t="s">
        <v>102</v>
      </c>
      <c r="C105" s="14" t="s">
        <v>128</v>
      </c>
      <c r="D105" s="15" t="s">
        <v>48</v>
      </c>
      <c r="E105" s="12">
        <v>938</v>
      </c>
      <c r="F105" s="12">
        <v>2648</v>
      </c>
      <c r="U105" s="9" t="s">
        <v>32</v>
      </c>
      <c r="AK105" s="17" t="s">
        <v>32</v>
      </c>
    </row>
    <row r="106" spans="2:37" ht="9.75">
      <c r="B106" s="2" t="s">
        <v>102</v>
      </c>
      <c r="C106" s="14" t="s">
        <v>129</v>
      </c>
      <c r="D106" s="15" t="s">
        <v>48</v>
      </c>
      <c r="E106" s="12">
        <v>963</v>
      </c>
      <c r="F106" s="12">
        <v>2673</v>
      </c>
      <c r="U106" s="9" t="s">
        <v>32</v>
      </c>
      <c r="AK106" s="17" t="s">
        <v>32</v>
      </c>
    </row>
    <row r="107" spans="2:37" ht="9.75">
      <c r="B107" s="2" t="s">
        <v>102</v>
      </c>
      <c r="C107" s="14" t="s">
        <v>130</v>
      </c>
      <c r="D107" s="15" t="s">
        <v>48</v>
      </c>
      <c r="E107" s="12">
        <v>1038</v>
      </c>
      <c r="F107" s="12">
        <v>2748</v>
      </c>
      <c r="U107" s="9" t="s">
        <v>32</v>
      </c>
      <c r="AK107" s="17" t="s">
        <v>32</v>
      </c>
    </row>
    <row r="108" spans="2:37" ht="9.75">
      <c r="B108" s="2" t="s">
        <v>102</v>
      </c>
      <c r="C108" s="14" t="s">
        <v>131</v>
      </c>
      <c r="D108" s="15" t="s">
        <v>48</v>
      </c>
      <c r="E108" s="12">
        <v>1083</v>
      </c>
      <c r="F108" s="12">
        <v>2793</v>
      </c>
      <c r="U108" s="9" t="s">
        <v>32</v>
      </c>
      <c r="AK108" s="17" t="s">
        <v>32</v>
      </c>
    </row>
    <row r="109" spans="2:37" ht="9.75">
      <c r="B109" s="2" t="s">
        <v>102</v>
      </c>
      <c r="C109" s="14" t="s">
        <v>132</v>
      </c>
      <c r="D109" s="15" t="s">
        <v>48</v>
      </c>
      <c r="E109" s="12">
        <v>948</v>
      </c>
      <c r="F109" s="12">
        <v>2658</v>
      </c>
      <c r="U109" s="9" t="s">
        <v>32</v>
      </c>
      <c r="AK109" s="17" t="s">
        <v>32</v>
      </c>
    </row>
    <row r="110" spans="2:37" ht="9.75">
      <c r="B110" s="2" t="s">
        <v>102</v>
      </c>
      <c r="C110" s="14" t="s">
        <v>133</v>
      </c>
      <c r="D110" s="15" t="s">
        <v>48</v>
      </c>
      <c r="E110" s="12">
        <v>948</v>
      </c>
      <c r="F110" s="12">
        <v>2658</v>
      </c>
      <c r="U110" s="9" t="s">
        <v>32</v>
      </c>
      <c r="AK110" s="17" t="s">
        <v>32</v>
      </c>
    </row>
    <row r="111" spans="2:37" ht="9.75">
      <c r="B111" s="2" t="s">
        <v>102</v>
      </c>
      <c r="C111" s="14" t="s">
        <v>134</v>
      </c>
      <c r="D111" s="15" t="s">
        <v>48</v>
      </c>
      <c r="E111" s="12">
        <v>993</v>
      </c>
      <c r="F111" s="12">
        <v>2703</v>
      </c>
      <c r="U111" s="9" t="s">
        <v>32</v>
      </c>
      <c r="AK111" s="17" t="s">
        <v>32</v>
      </c>
    </row>
    <row r="112" spans="2:37" ht="9.75">
      <c r="B112" s="2" t="s">
        <v>102</v>
      </c>
      <c r="C112" s="14" t="s">
        <v>135</v>
      </c>
      <c r="D112" s="15" t="s">
        <v>48</v>
      </c>
      <c r="E112" s="12">
        <v>933</v>
      </c>
      <c r="F112" s="12">
        <v>2643</v>
      </c>
      <c r="H112" s="13"/>
      <c r="U112" s="9" t="s">
        <v>32</v>
      </c>
      <c r="AK112" s="17" t="s">
        <v>32</v>
      </c>
    </row>
    <row r="113" spans="2:37" ht="9.75">
      <c r="B113" s="2" t="s">
        <v>102</v>
      </c>
      <c r="C113" s="14" t="s">
        <v>136</v>
      </c>
      <c r="D113" s="15" t="s">
        <v>61</v>
      </c>
      <c r="E113" s="12">
        <v>1383</v>
      </c>
      <c r="F113" s="12">
        <v>3765</v>
      </c>
      <c r="G113" s="12">
        <v>1383</v>
      </c>
      <c r="H113" s="12">
        <v>3765</v>
      </c>
      <c r="U113" s="9" t="s">
        <v>32</v>
      </c>
      <c r="AK113" s="17" t="s">
        <v>32</v>
      </c>
    </row>
    <row r="114" spans="2:37" ht="9.75">
      <c r="B114" s="2" t="s">
        <v>102</v>
      </c>
      <c r="C114" s="14" t="s">
        <v>137</v>
      </c>
      <c r="D114" s="15" t="s">
        <v>61</v>
      </c>
      <c r="E114" s="12">
        <v>1802</v>
      </c>
      <c r="F114" s="12">
        <v>4970</v>
      </c>
      <c r="G114" s="12">
        <v>1802</v>
      </c>
      <c r="H114" s="12">
        <v>4970</v>
      </c>
      <c r="I114" s="13"/>
      <c r="K114" s="12">
        <v>4007</v>
      </c>
      <c r="L114" s="12">
        <v>11585</v>
      </c>
      <c r="M114" s="12">
        <v>4007</v>
      </c>
      <c r="N114" s="12">
        <v>11585</v>
      </c>
      <c r="O114" s="13"/>
      <c r="P114" s="13"/>
      <c r="Q114" s="13"/>
      <c r="U114" s="9" t="s">
        <v>32</v>
      </c>
      <c r="AK114" s="17" t="s">
        <v>32</v>
      </c>
    </row>
    <row r="115" spans="2:37" ht="9.75">
      <c r="B115" s="2" t="s">
        <v>138</v>
      </c>
      <c r="C115" s="14" t="s">
        <v>139</v>
      </c>
      <c r="D115" s="14" t="s">
        <v>35</v>
      </c>
      <c r="E115" s="12">
        <v>1560</v>
      </c>
      <c r="F115" s="12">
        <v>4320</v>
      </c>
      <c r="G115" s="12">
        <v>1700</v>
      </c>
      <c r="H115" s="12">
        <v>4740</v>
      </c>
      <c r="I115" s="12">
        <v>2280</v>
      </c>
      <c r="J115" s="12">
        <v>7040</v>
      </c>
      <c r="K115" s="12">
        <v>4650</v>
      </c>
      <c r="L115" s="12">
        <v>17020</v>
      </c>
      <c r="M115" s="12">
        <v>3990</v>
      </c>
      <c r="N115" s="12">
        <f>15690+180</f>
        <v>15870</v>
      </c>
      <c r="S115" s="13"/>
      <c r="T115" s="13"/>
      <c r="U115" s="9" t="s">
        <v>32</v>
      </c>
      <c r="AK115" s="17" t="s">
        <v>32</v>
      </c>
    </row>
    <row r="116" spans="2:37" ht="9.75">
      <c r="B116" s="2" t="s">
        <v>138</v>
      </c>
      <c r="C116" s="14" t="s">
        <v>140</v>
      </c>
      <c r="D116" s="14" t="s">
        <v>66</v>
      </c>
      <c r="E116" s="12">
        <v>1488</v>
      </c>
      <c r="F116" s="12">
        <v>4248</v>
      </c>
      <c r="G116" s="12">
        <v>1628</v>
      </c>
      <c r="H116" s="12">
        <v>4668</v>
      </c>
      <c r="I116" s="12">
        <v>2208</v>
      </c>
      <c r="J116" s="12">
        <v>6968</v>
      </c>
      <c r="K116" s="12">
        <v>4578</v>
      </c>
      <c r="L116" s="12">
        <v>16948</v>
      </c>
      <c r="M116" s="12">
        <v>3918</v>
      </c>
      <c r="N116" s="12">
        <f>15690+108</f>
        <v>15798</v>
      </c>
      <c r="S116" s="13"/>
      <c r="T116" s="13"/>
      <c r="U116" s="9" t="s">
        <v>32</v>
      </c>
      <c r="AK116" s="17" t="s">
        <v>32</v>
      </c>
    </row>
    <row r="117" spans="2:37" ht="9.75">
      <c r="B117" s="2" t="s">
        <v>138</v>
      </c>
      <c r="C117" s="14" t="s">
        <v>141</v>
      </c>
      <c r="D117" s="14" t="s">
        <v>37</v>
      </c>
      <c r="E117" s="12">
        <v>1180</v>
      </c>
      <c r="F117" s="12">
        <v>3300</v>
      </c>
      <c r="G117" s="12">
        <v>1280</v>
      </c>
      <c r="H117" s="12">
        <v>3600</v>
      </c>
      <c r="I117" s="13"/>
      <c r="J117" s="13"/>
      <c r="K117" s="13"/>
      <c r="L117" s="13"/>
      <c r="M117" s="13"/>
      <c r="N117" s="13"/>
      <c r="Q117" s="13"/>
      <c r="U117" s="9" t="s">
        <v>32</v>
      </c>
      <c r="AK117" s="17" t="s">
        <v>32</v>
      </c>
    </row>
    <row r="118" spans="2:37" ht="9.75">
      <c r="B118" s="2" t="s">
        <v>138</v>
      </c>
      <c r="C118" s="14" t="s">
        <v>142</v>
      </c>
      <c r="D118" s="14" t="s">
        <v>37</v>
      </c>
      <c r="E118" s="12">
        <v>1160</v>
      </c>
      <c r="F118" s="12">
        <v>3280</v>
      </c>
      <c r="G118" s="12">
        <v>1260</v>
      </c>
      <c r="H118" s="12">
        <v>3580</v>
      </c>
      <c r="I118" s="13"/>
      <c r="J118" s="13"/>
      <c r="K118" s="13"/>
      <c r="L118" s="13"/>
      <c r="M118" s="13"/>
      <c r="N118" s="13"/>
      <c r="U118" s="9" t="s">
        <v>32</v>
      </c>
      <c r="AK118" s="17" t="s">
        <v>32</v>
      </c>
    </row>
    <row r="119" spans="2:37" ht="9.75">
      <c r="B119" s="2" t="s">
        <v>138</v>
      </c>
      <c r="C119" s="14" t="s">
        <v>143</v>
      </c>
      <c r="D119" s="14" t="s">
        <v>37</v>
      </c>
      <c r="E119" s="12">
        <v>1170</v>
      </c>
      <c r="F119" s="12">
        <v>3290</v>
      </c>
      <c r="G119" s="12">
        <v>1270</v>
      </c>
      <c r="H119" s="12">
        <v>3590</v>
      </c>
      <c r="U119" s="9" t="s">
        <v>32</v>
      </c>
      <c r="AK119" s="17" t="s">
        <v>32</v>
      </c>
    </row>
    <row r="120" spans="2:37" ht="9.75">
      <c r="B120" s="2" t="s">
        <v>138</v>
      </c>
      <c r="C120" s="14" t="s">
        <v>144</v>
      </c>
      <c r="D120" s="14" t="s">
        <v>41</v>
      </c>
      <c r="E120" s="12">
        <v>1170</v>
      </c>
      <c r="F120" s="12">
        <v>3290</v>
      </c>
      <c r="G120" s="12">
        <v>1270</v>
      </c>
      <c r="H120" s="12">
        <v>3590</v>
      </c>
      <c r="I120" s="12">
        <v>2210</v>
      </c>
      <c r="J120" s="12">
        <v>6970</v>
      </c>
      <c r="U120" s="9" t="s">
        <v>32</v>
      </c>
      <c r="AK120" s="17" t="s">
        <v>32</v>
      </c>
    </row>
    <row r="121" spans="2:21" ht="9.75">
      <c r="B121" s="2" t="s">
        <v>138</v>
      </c>
      <c r="C121" s="14" t="s">
        <v>145</v>
      </c>
      <c r="D121" s="14" t="s">
        <v>41</v>
      </c>
      <c r="E121" s="12">
        <v>1180</v>
      </c>
      <c r="F121" s="12">
        <v>3300</v>
      </c>
      <c r="G121" s="12">
        <v>1280</v>
      </c>
      <c r="H121" s="12">
        <v>3600</v>
      </c>
      <c r="U121" s="9" t="s">
        <v>32</v>
      </c>
    </row>
    <row r="122" spans="2:21" ht="9.75">
      <c r="B122" s="2" t="s">
        <v>138</v>
      </c>
      <c r="C122" s="14" t="s">
        <v>146</v>
      </c>
      <c r="D122" s="14" t="s">
        <v>41</v>
      </c>
      <c r="E122" s="12">
        <v>1190</v>
      </c>
      <c r="F122" s="12">
        <v>3310</v>
      </c>
      <c r="G122" s="12">
        <v>1290</v>
      </c>
      <c r="H122" s="12">
        <v>3610</v>
      </c>
      <c r="U122" s="9" t="s">
        <v>32</v>
      </c>
    </row>
    <row r="123" spans="2:21" ht="9.75">
      <c r="B123" s="2" t="s">
        <v>138</v>
      </c>
      <c r="C123" s="14" t="s">
        <v>147</v>
      </c>
      <c r="D123" s="14" t="s">
        <v>48</v>
      </c>
      <c r="E123" s="12">
        <v>600</v>
      </c>
      <c r="F123" s="12">
        <v>1800</v>
      </c>
      <c r="U123" s="9" t="s">
        <v>32</v>
      </c>
    </row>
    <row r="124" spans="2:21" ht="9.75">
      <c r="B124" s="2" t="s">
        <v>138</v>
      </c>
      <c r="C124" s="2" t="s">
        <v>148</v>
      </c>
      <c r="D124" s="14" t="s">
        <v>48</v>
      </c>
      <c r="E124" s="12">
        <v>600</v>
      </c>
      <c r="F124" s="12">
        <v>1800</v>
      </c>
      <c r="G124" s="13"/>
      <c r="H124" s="13"/>
      <c r="I124" s="13"/>
      <c r="J124" s="13"/>
      <c r="U124" s="9" t="s">
        <v>32</v>
      </c>
    </row>
    <row r="125" spans="2:21" ht="9.75">
      <c r="B125" s="2" t="s">
        <v>138</v>
      </c>
      <c r="C125" s="14" t="s">
        <v>149</v>
      </c>
      <c r="D125" s="14" t="s">
        <v>48</v>
      </c>
      <c r="E125" s="12">
        <v>600</v>
      </c>
      <c r="F125" s="12">
        <v>1800</v>
      </c>
      <c r="U125" s="9" t="s">
        <v>32</v>
      </c>
    </row>
    <row r="126" spans="2:21" ht="9.75">
      <c r="B126" s="2" t="s">
        <v>138</v>
      </c>
      <c r="C126" s="14" t="s">
        <v>150</v>
      </c>
      <c r="D126" s="14" t="s">
        <v>48</v>
      </c>
      <c r="E126" s="12">
        <v>600</v>
      </c>
      <c r="F126" s="12">
        <v>1800</v>
      </c>
      <c r="U126" s="9" t="s">
        <v>32</v>
      </c>
    </row>
    <row r="127" spans="2:21" ht="9.75">
      <c r="B127" s="2" t="s">
        <v>138</v>
      </c>
      <c r="C127" s="14" t="s">
        <v>151</v>
      </c>
      <c r="D127" s="14" t="s">
        <v>48</v>
      </c>
      <c r="E127" s="12">
        <v>600</v>
      </c>
      <c r="F127" s="12">
        <v>1800</v>
      </c>
      <c r="U127" s="9" t="s">
        <v>32</v>
      </c>
    </row>
    <row r="128" spans="2:21" ht="9.75">
      <c r="B128" s="2" t="s">
        <v>138</v>
      </c>
      <c r="C128" s="14" t="s">
        <v>152</v>
      </c>
      <c r="D128" s="14" t="s">
        <v>48</v>
      </c>
      <c r="E128" s="12">
        <v>600</v>
      </c>
      <c r="F128" s="12">
        <v>1800</v>
      </c>
      <c r="U128" s="9" t="s">
        <v>32</v>
      </c>
    </row>
    <row r="129" spans="2:21" ht="9.75">
      <c r="B129" s="2" t="s">
        <v>138</v>
      </c>
      <c r="C129" s="2" t="s">
        <v>153</v>
      </c>
      <c r="D129" s="14" t="s">
        <v>48</v>
      </c>
      <c r="E129" s="12">
        <v>600</v>
      </c>
      <c r="F129" s="12">
        <v>1800</v>
      </c>
      <c r="G129" s="13"/>
      <c r="H129" s="13"/>
      <c r="U129" s="9" t="s">
        <v>32</v>
      </c>
    </row>
    <row r="130" spans="2:21" ht="9.75">
      <c r="B130" s="2" t="s">
        <v>138</v>
      </c>
      <c r="C130" s="14" t="s">
        <v>154</v>
      </c>
      <c r="D130" s="14" t="s">
        <v>48</v>
      </c>
      <c r="E130" s="12">
        <v>600</v>
      </c>
      <c r="F130" s="12">
        <v>1800</v>
      </c>
      <c r="G130" s="13"/>
      <c r="H130" s="13"/>
      <c r="U130" s="9" t="s">
        <v>32</v>
      </c>
    </row>
    <row r="131" spans="2:21" ht="9.75">
      <c r="B131" s="2" t="s">
        <v>138</v>
      </c>
      <c r="C131" s="14" t="s">
        <v>155</v>
      </c>
      <c r="D131" s="14" t="s">
        <v>48</v>
      </c>
      <c r="E131" s="12">
        <v>600</v>
      </c>
      <c r="F131" s="12">
        <v>1800</v>
      </c>
      <c r="U131" s="9" t="s">
        <v>32</v>
      </c>
    </row>
    <row r="132" spans="2:21" ht="9.75">
      <c r="B132" s="2" t="s">
        <v>138</v>
      </c>
      <c r="C132" s="14" t="s">
        <v>156</v>
      </c>
      <c r="D132" s="14" t="s">
        <v>48</v>
      </c>
      <c r="E132" s="12">
        <v>1560</v>
      </c>
      <c r="F132" s="12">
        <v>4320</v>
      </c>
      <c r="U132" s="9" t="s">
        <v>32</v>
      </c>
    </row>
    <row r="133" spans="2:21" ht="9.75">
      <c r="B133" s="2" t="s">
        <v>138</v>
      </c>
      <c r="C133" s="2" t="s">
        <v>157</v>
      </c>
      <c r="D133" s="14" t="s">
        <v>48</v>
      </c>
      <c r="E133" s="12">
        <v>600</v>
      </c>
      <c r="F133" s="12">
        <v>1800</v>
      </c>
      <c r="U133" s="9" t="s">
        <v>32</v>
      </c>
    </row>
    <row r="134" spans="2:21" ht="9.75">
      <c r="B134" s="2" t="s">
        <v>138</v>
      </c>
      <c r="C134" s="14" t="s">
        <v>158</v>
      </c>
      <c r="D134" s="14" t="s">
        <v>48</v>
      </c>
      <c r="E134" s="12">
        <v>600</v>
      </c>
      <c r="F134" s="12">
        <v>1800</v>
      </c>
      <c r="U134" s="9" t="s">
        <v>32</v>
      </c>
    </row>
    <row r="135" spans="2:21" ht="9.75">
      <c r="B135" s="2" t="s">
        <v>138</v>
      </c>
      <c r="C135" s="2" t="s">
        <v>159</v>
      </c>
      <c r="D135" s="14" t="s">
        <v>48</v>
      </c>
      <c r="E135" s="12">
        <v>600</v>
      </c>
      <c r="F135" s="12">
        <v>1800</v>
      </c>
      <c r="U135" s="9" t="s">
        <v>32</v>
      </c>
    </row>
    <row r="136" spans="2:21" ht="9.75">
      <c r="B136" s="2" t="s">
        <v>138</v>
      </c>
      <c r="C136" s="14" t="s">
        <v>160</v>
      </c>
      <c r="D136" s="14" t="s">
        <v>48</v>
      </c>
      <c r="E136" s="12">
        <v>600</v>
      </c>
      <c r="F136" s="12">
        <v>1800</v>
      </c>
      <c r="G136" s="13"/>
      <c r="H136" s="13"/>
      <c r="I136" s="13"/>
      <c r="J136" s="13"/>
      <c r="U136" s="9" t="s">
        <v>32</v>
      </c>
    </row>
    <row r="137" spans="2:21" ht="9.75">
      <c r="B137" s="2" t="s">
        <v>138</v>
      </c>
      <c r="C137" s="14" t="s">
        <v>161</v>
      </c>
      <c r="D137" s="15" t="s">
        <v>59</v>
      </c>
      <c r="E137" s="12">
        <v>176</v>
      </c>
      <c r="F137" s="12">
        <v>960</v>
      </c>
      <c r="G137" s="13"/>
      <c r="H137" s="13"/>
      <c r="I137" s="13"/>
      <c r="U137" s="9" t="s">
        <v>32</v>
      </c>
    </row>
    <row r="138" spans="2:21" ht="9.75">
      <c r="B138" s="2" t="s">
        <v>138</v>
      </c>
      <c r="C138" s="14" t="s">
        <v>162</v>
      </c>
      <c r="D138" s="15" t="s">
        <v>59</v>
      </c>
      <c r="E138" s="12">
        <v>176</v>
      </c>
      <c r="F138" s="12">
        <v>960</v>
      </c>
      <c r="U138" s="9" t="s">
        <v>32</v>
      </c>
    </row>
    <row r="139" spans="2:21" ht="9.75">
      <c r="B139" s="2" t="s">
        <v>138</v>
      </c>
      <c r="C139" s="14" t="s">
        <v>163</v>
      </c>
      <c r="D139" s="15" t="s">
        <v>59</v>
      </c>
      <c r="E139" s="12">
        <v>176</v>
      </c>
      <c r="F139" s="12">
        <v>960</v>
      </c>
      <c r="U139" s="9" t="s">
        <v>32</v>
      </c>
    </row>
    <row r="140" spans="2:21" ht="9.75">
      <c r="B140" s="2" t="s">
        <v>138</v>
      </c>
      <c r="C140" s="14" t="s">
        <v>164</v>
      </c>
      <c r="D140" s="15" t="s">
        <v>59</v>
      </c>
      <c r="E140" s="12">
        <v>176</v>
      </c>
      <c r="F140" s="12">
        <v>960</v>
      </c>
      <c r="U140" s="9" t="s">
        <v>32</v>
      </c>
    </row>
    <row r="141" spans="2:21" ht="9.75">
      <c r="B141" s="2" t="s">
        <v>138</v>
      </c>
      <c r="C141" s="14" t="s">
        <v>165</v>
      </c>
      <c r="D141" s="15" t="s">
        <v>59</v>
      </c>
      <c r="E141" s="12">
        <v>176</v>
      </c>
      <c r="F141" s="12">
        <v>960</v>
      </c>
      <c r="G141" s="13"/>
      <c r="H141" s="13"/>
      <c r="I141" s="13"/>
      <c r="K141" s="13"/>
      <c r="L141" s="13"/>
      <c r="M141" s="13"/>
      <c r="U141" s="9" t="s">
        <v>32</v>
      </c>
    </row>
    <row r="142" spans="2:21" ht="9.75">
      <c r="B142" s="2" t="s">
        <v>138</v>
      </c>
      <c r="C142" s="14" t="s">
        <v>166</v>
      </c>
      <c r="D142" s="15" t="s">
        <v>59</v>
      </c>
      <c r="E142" s="12">
        <v>176</v>
      </c>
      <c r="F142" s="12">
        <v>960</v>
      </c>
      <c r="G142" s="13"/>
      <c r="H142" s="13"/>
      <c r="I142" s="13"/>
      <c r="U142" s="9" t="s">
        <v>32</v>
      </c>
    </row>
    <row r="143" spans="2:21" ht="9.75">
      <c r="B143" s="2" t="s">
        <v>138</v>
      </c>
      <c r="C143" s="14" t="s">
        <v>167</v>
      </c>
      <c r="D143" s="15" t="s">
        <v>59</v>
      </c>
      <c r="E143" s="12">
        <v>176</v>
      </c>
      <c r="F143" s="12">
        <v>960</v>
      </c>
      <c r="U143" s="9" t="s">
        <v>32</v>
      </c>
    </row>
    <row r="144" spans="2:21" ht="9.75">
      <c r="B144" s="2" t="s">
        <v>138</v>
      </c>
      <c r="C144" s="14" t="s">
        <v>168</v>
      </c>
      <c r="D144" s="15" t="s">
        <v>59</v>
      </c>
      <c r="E144" s="12">
        <v>176</v>
      </c>
      <c r="F144" s="12">
        <v>960</v>
      </c>
      <c r="G144" s="13"/>
      <c r="H144" s="13"/>
      <c r="I144" s="13"/>
      <c r="S144" s="13"/>
      <c r="T144" s="13"/>
      <c r="U144" s="9" t="s">
        <v>32</v>
      </c>
    </row>
    <row r="145" spans="2:21" ht="9.75">
      <c r="B145" s="2" t="s">
        <v>138</v>
      </c>
      <c r="C145" s="14" t="s">
        <v>169</v>
      </c>
      <c r="D145" s="15" t="s">
        <v>59</v>
      </c>
      <c r="E145" s="12">
        <v>176</v>
      </c>
      <c r="F145" s="12">
        <v>960</v>
      </c>
      <c r="G145" s="13"/>
      <c r="H145" s="13"/>
      <c r="I145" s="13"/>
      <c r="U145" s="9" t="s">
        <v>32</v>
      </c>
    </row>
    <row r="146" spans="2:21" ht="9.75">
      <c r="B146" s="2" t="s">
        <v>138</v>
      </c>
      <c r="C146" s="14" t="s">
        <v>170</v>
      </c>
      <c r="D146" s="15" t="s">
        <v>59</v>
      </c>
      <c r="E146" s="12">
        <v>176</v>
      </c>
      <c r="F146" s="12">
        <v>960</v>
      </c>
      <c r="G146" s="13"/>
      <c r="H146" s="13"/>
      <c r="I146" s="13"/>
      <c r="J146" s="13"/>
      <c r="K146" s="13"/>
      <c r="L146" s="13"/>
      <c r="M146" s="13"/>
      <c r="N146" s="13"/>
      <c r="Q146" s="13"/>
      <c r="R146" s="13"/>
      <c r="U146" s="9" t="s">
        <v>32</v>
      </c>
    </row>
    <row r="147" spans="2:21" ht="9.75">
      <c r="B147" s="2" t="s">
        <v>138</v>
      </c>
      <c r="C147" s="14" t="s">
        <v>171</v>
      </c>
      <c r="D147" s="15" t="s">
        <v>59</v>
      </c>
      <c r="E147" s="12">
        <v>176</v>
      </c>
      <c r="F147" s="12">
        <v>960</v>
      </c>
      <c r="U147" s="9" t="s">
        <v>32</v>
      </c>
    </row>
    <row r="148" spans="2:21" ht="9.75">
      <c r="B148" s="2" t="s">
        <v>138</v>
      </c>
      <c r="C148" s="14" t="s">
        <v>172</v>
      </c>
      <c r="D148" s="15" t="s">
        <v>59</v>
      </c>
      <c r="E148" s="12">
        <v>176</v>
      </c>
      <c r="F148" s="12">
        <v>960</v>
      </c>
      <c r="G148" s="13"/>
      <c r="H148" s="13"/>
      <c r="I148" s="13"/>
      <c r="U148" s="9" t="s">
        <v>32</v>
      </c>
    </row>
    <row r="149" spans="2:21" ht="9.75">
      <c r="B149" s="2" t="s">
        <v>138</v>
      </c>
      <c r="C149" s="14" t="s">
        <v>173</v>
      </c>
      <c r="D149" s="15" t="s">
        <v>59</v>
      </c>
      <c r="E149" s="12">
        <v>176</v>
      </c>
      <c r="F149" s="12">
        <v>960</v>
      </c>
      <c r="G149" s="13"/>
      <c r="H149" s="13"/>
      <c r="I149" s="13"/>
      <c r="U149" s="9" t="s">
        <v>32</v>
      </c>
    </row>
    <row r="150" spans="2:21" ht="9.75">
      <c r="B150" s="2" t="s">
        <v>138</v>
      </c>
      <c r="C150" s="14" t="s">
        <v>174</v>
      </c>
      <c r="D150" s="15" t="s">
        <v>59</v>
      </c>
      <c r="E150" s="12">
        <v>176</v>
      </c>
      <c r="F150" s="12">
        <v>960</v>
      </c>
      <c r="G150" s="13"/>
      <c r="H150" s="13"/>
      <c r="I150" s="13"/>
      <c r="J150" s="13"/>
      <c r="K150" s="13"/>
      <c r="L150" s="13"/>
      <c r="M150" s="13"/>
      <c r="N150" s="13"/>
      <c r="O150" s="13"/>
      <c r="Q150" s="13"/>
      <c r="R150" s="13"/>
      <c r="S150" s="13"/>
      <c r="T150" s="13"/>
      <c r="U150" s="9" t="s">
        <v>32</v>
      </c>
    </row>
    <row r="151" spans="2:21" ht="9.75">
      <c r="B151" s="2" t="s">
        <v>175</v>
      </c>
      <c r="C151" s="14" t="s">
        <v>176</v>
      </c>
      <c r="D151" s="15" t="s">
        <v>35</v>
      </c>
      <c r="E151" s="12">
        <v>2014</v>
      </c>
      <c r="F151" s="12">
        <v>5214</v>
      </c>
      <c r="G151" s="12">
        <v>2020</v>
      </c>
      <c r="H151" s="12">
        <v>5220</v>
      </c>
      <c r="Q151" s="12">
        <v>3060</v>
      </c>
      <c r="R151" s="12">
        <v>11110</v>
      </c>
      <c r="S151" s="12"/>
      <c r="T151" s="12"/>
      <c r="U151" s="9" t="s">
        <v>32</v>
      </c>
    </row>
    <row r="152" spans="2:21" ht="9.75">
      <c r="B152" s="2" t="s">
        <v>175</v>
      </c>
      <c r="C152" s="14" t="s">
        <v>177</v>
      </c>
      <c r="D152" s="15" t="s">
        <v>68</v>
      </c>
      <c r="E152" s="12">
        <v>1866</v>
      </c>
      <c r="F152" s="12">
        <v>3021</v>
      </c>
      <c r="G152" s="12">
        <v>1866</v>
      </c>
      <c r="H152" s="12">
        <v>3021</v>
      </c>
      <c r="U152" s="9" t="s">
        <v>32</v>
      </c>
    </row>
    <row r="153" spans="2:21" ht="9.75">
      <c r="B153" s="2" t="s">
        <v>175</v>
      </c>
      <c r="C153" s="14" t="s">
        <v>178</v>
      </c>
      <c r="D153" s="15" t="s">
        <v>68</v>
      </c>
      <c r="E153" s="12">
        <v>1516</v>
      </c>
      <c r="F153" s="12">
        <v>3166</v>
      </c>
      <c r="G153" s="12">
        <v>1516</v>
      </c>
      <c r="H153" s="12">
        <v>3166</v>
      </c>
      <c r="U153" s="9" t="s">
        <v>32</v>
      </c>
    </row>
    <row r="154" spans="2:21" ht="9.75">
      <c r="B154" s="2" t="s">
        <v>175</v>
      </c>
      <c r="C154" s="14" t="s">
        <v>179</v>
      </c>
      <c r="D154" s="15" t="s">
        <v>68</v>
      </c>
      <c r="E154" s="12">
        <v>1602</v>
      </c>
      <c r="F154" s="12">
        <v>2742</v>
      </c>
      <c r="G154" s="12">
        <v>1610</v>
      </c>
      <c r="H154" s="12">
        <v>2960</v>
      </c>
      <c r="S154" s="12"/>
      <c r="T154" s="12"/>
      <c r="U154" s="9" t="s">
        <v>32</v>
      </c>
    </row>
    <row r="155" spans="2:21" ht="9.75">
      <c r="B155" s="2" t="s">
        <v>175</v>
      </c>
      <c r="C155" s="14" t="s">
        <v>180</v>
      </c>
      <c r="D155" s="15" t="s">
        <v>68</v>
      </c>
      <c r="E155" s="12">
        <v>1754</v>
      </c>
      <c r="F155" s="12">
        <v>3554</v>
      </c>
      <c r="G155" s="12">
        <v>1712</v>
      </c>
      <c r="H155" s="12">
        <v>3512</v>
      </c>
      <c r="S155" s="12"/>
      <c r="T155" s="12"/>
      <c r="U155" s="9" t="s">
        <v>32</v>
      </c>
    </row>
    <row r="156" spans="2:21" ht="9.75">
      <c r="B156" s="2" t="s">
        <v>175</v>
      </c>
      <c r="C156" s="14" t="s">
        <v>181</v>
      </c>
      <c r="D156" s="15" t="s">
        <v>68</v>
      </c>
      <c r="E156" s="12">
        <v>1886</v>
      </c>
      <c r="F156" s="12">
        <v>4578</v>
      </c>
      <c r="G156" s="12">
        <v>1886</v>
      </c>
      <c r="H156" s="12">
        <v>4578</v>
      </c>
      <c r="U156" s="9" t="s">
        <v>32</v>
      </c>
    </row>
    <row r="157" spans="2:21" ht="9.75">
      <c r="B157" s="2" t="s">
        <v>175</v>
      </c>
      <c r="C157" s="14" t="s">
        <v>182</v>
      </c>
      <c r="D157" s="15" t="s">
        <v>68</v>
      </c>
      <c r="E157" s="12">
        <v>1766</v>
      </c>
      <c r="F157" s="12">
        <v>3316</v>
      </c>
      <c r="G157" s="12">
        <v>1524</v>
      </c>
      <c r="H157" s="12">
        <v>3074</v>
      </c>
      <c r="S157" s="12"/>
      <c r="T157" s="12"/>
      <c r="U157" s="9" t="s">
        <v>32</v>
      </c>
    </row>
    <row r="158" spans="2:21" ht="9.75">
      <c r="B158" s="2" t="s">
        <v>175</v>
      </c>
      <c r="C158" s="14" t="s">
        <v>183</v>
      </c>
      <c r="D158" s="15" t="s">
        <v>41</v>
      </c>
      <c r="E158" s="12">
        <v>1452</v>
      </c>
      <c r="F158" s="12">
        <v>3010</v>
      </c>
      <c r="G158" s="12">
        <v>1472</v>
      </c>
      <c r="H158" s="12">
        <v>2664</v>
      </c>
      <c r="U158" s="9" t="s">
        <v>32</v>
      </c>
    </row>
    <row r="159" spans="2:21" ht="9.75">
      <c r="B159" s="2" t="s">
        <v>175</v>
      </c>
      <c r="C159" s="14" t="s">
        <v>184</v>
      </c>
      <c r="D159" s="15" t="s">
        <v>41</v>
      </c>
      <c r="E159" s="12">
        <v>1698</v>
      </c>
      <c r="F159" s="12">
        <v>3138</v>
      </c>
      <c r="G159" s="12">
        <v>1698</v>
      </c>
      <c r="H159" s="12">
        <v>3138</v>
      </c>
      <c r="U159" s="9" t="s">
        <v>32</v>
      </c>
    </row>
    <row r="160" spans="2:21" ht="9.75">
      <c r="B160" s="2" t="s">
        <v>175</v>
      </c>
      <c r="C160" s="14" t="s">
        <v>185</v>
      </c>
      <c r="D160" s="15" t="s">
        <v>41</v>
      </c>
      <c r="E160" s="12">
        <v>1460</v>
      </c>
      <c r="F160" s="12">
        <v>3650</v>
      </c>
      <c r="G160" s="12">
        <v>1460</v>
      </c>
      <c r="H160" s="12">
        <v>3650</v>
      </c>
      <c r="U160" s="9" t="s">
        <v>32</v>
      </c>
    </row>
    <row r="161" spans="2:21" ht="9.75">
      <c r="B161" s="2" t="s">
        <v>175</v>
      </c>
      <c r="C161" s="14" t="s">
        <v>186</v>
      </c>
      <c r="D161" s="15" t="s">
        <v>41</v>
      </c>
      <c r="E161" s="12">
        <v>1488</v>
      </c>
      <c r="F161" s="12">
        <v>3010</v>
      </c>
      <c r="G161" s="12">
        <v>1506</v>
      </c>
      <c r="H161" s="12">
        <v>2662</v>
      </c>
      <c r="U161" s="9" t="s">
        <v>32</v>
      </c>
    </row>
    <row r="162" spans="2:21" ht="9.75">
      <c r="B162" s="2" t="s">
        <v>175</v>
      </c>
      <c r="C162" s="14" t="s">
        <v>187</v>
      </c>
      <c r="D162" s="15" t="s">
        <v>41</v>
      </c>
      <c r="E162" s="12">
        <v>1510</v>
      </c>
      <c r="F162" s="12">
        <v>3310</v>
      </c>
      <c r="G162" s="12">
        <v>1510</v>
      </c>
      <c r="H162" s="12">
        <v>3310</v>
      </c>
      <c r="U162" s="9" t="s">
        <v>32</v>
      </c>
    </row>
    <row r="163" spans="2:21" ht="9.75">
      <c r="B163" s="2" t="s">
        <v>175</v>
      </c>
      <c r="C163" s="14" t="s">
        <v>188</v>
      </c>
      <c r="D163" s="15" t="s">
        <v>41</v>
      </c>
      <c r="E163" s="12">
        <v>1644</v>
      </c>
      <c r="F163" s="12">
        <v>2994</v>
      </c>
      <c r="G163" s="12">
        <v>1654</v>
      </c>
      <c r="H163" s="12">
        <v>2734</v>
      </c>
      <c r="U163" s="9" t="s">
        <v>32</v>
      </c>
    </row>
    <row r="164" spans="2:21" ht="9.75">
      <c r="B164" s="2" t="s">
        <v>175</v>
      </c>
      <c r="C164" s="14" t="s">
        <v>189</v>
      </c>
      <c r="D164" s="15" t="s">
        <v>48</v>
      </c>
      <c r="E164" s="12">
        <v>740</v>
      </c>
      <c r="F164" s="12">
        <v>1844</v>
      </c>
      <c r="G164" s="13"/>
      <c r="H164" s="13"/>
      <c r="U164" s="9" t="s">
        <v>32</v>
      </c>
    </row>
    <row r="165" spans="2:21" ht="9.75">
      <c r="B165" s="2" t="s">
        <v>175</v>
      </c>
      <c r="C165" s="14" t="s">
        <v>190</v>
      </c>
      <c r="D165" s="15" t="s">
        <v>48</v>
      </c>
      <c r="E165" s="12">
        <v>980</v>
      </c>
      <c r="F165" s="12">
        <v>2180</v>
      </c>
      <c r="G165" s="13"/>
      <c r="H165" s="13"/>
      <c r="U165" s="9" t="s">
        <v>32</v>
      </c>
    </row>
    <row r="166" spans="2:21" ht="9.75">
      <c r="B166" s="2" t="s">
        <v>175</v>
      </c>
      <c r="C166" s="14" t="s">
        <v>191</v>
      </c>
      <c r="D166" s="15" t="s">
        <v>48</v>
      </c>
      <c r="E166" s="12">
        <v>800</v>
      </c>
      <c r="F166" s="12">
        <v>1830</v>
      </c>
      <c r="U166" s="9" t="s">
        <v>32</v>
      </c>
    </row>
    <row r="167" spans="2:21" ht="9.75">
      <c r="B167" s="2" t="s">
        <v>175</v>
      </c>
      <c r="C167" s="14" t="s">
        <v>192</v>
      </c>
      <c r="D167" s="15" t="s">
        <v>48</v>
      </c>
      <c r="E167" s="12">
        <v>740</v>
      </c>
      <c r="F167" s="12">
        <v>1940</v>
      </c>
      <c r="U167" s="9" t="s">
        <v>32</v>
      </c>
    </row>
    <row r="168" spans="2:21" ht="9.75">
      <c r="B168" s="2" t="s">
        <v>175</v>
      </c>
      <c r="C168" s="2" t="s">
        <v>193</v>
      </c>
      <c r="D168" s="11" t="s">
        <v>59</v>
      </c>
      <c r="E168" s="13">
        <v>240</v>
      </c>
      <c r="F168" s="13">
        <v>480</v>
      </c>
      <c r="G168" s="13"/>
      <c r="S168" s="5"/>
      <c r="U168" s="9" t="s">
        <v>32</v>
      </c>
    </row>
    <row r="169" spans="2:21" ht="9.75">
      <c r="B169" s="2" t="s">
        <v>175</v>
      </c>
      <c r="C169" s="14" t="s">
        <v>194</v>
      </c>
      <c r="D169" s="15" t="s">
        <v>61</v>
      </c>
      <c r="E169" s="13"/>
      <c r="F169" s="13"/>
      <c r="G169" s="13"/>
      <c r="H169" s="13"/>
      <c r="I169" s="12">
        <v>3510</v>
      </c>
      <c r="J169" s="12">
        <v>7710</v>
      </c>
      <c r="S169" s="12"/>
      <c r="T169" s="12"/>
      <c r="U169" s="9" t="s">
        <v>32</v>
      </c>
    </row>
    <row r="170" spans="2:21" ht="9.75">
      <c r="B170" s="2" t="s">
        <v>175</v>
      </c>
      <c r="C170" s="14" t="s">
        <v>195</v>
      </c>
      <c r="D170" s="15" t="s">
        <v>61</v>
      </c>
      <c r="E170" s="13"/>
      <c r="F170" s="13"/>
      <c r="G170" s="13"/>
      <c r="H170" s="13"/>
      <c r="I170" s="13"/>
      <c r="J170" s="13"/>
      <c r="K170" s="12">
        <v>4776</v>
      </c>
      <c r="L170" s="12">
        <v>12576</v>
      </c>
      <c r="M170" s="12">
        <v>3736</v>
      </c>
      <c r="N170" s="12">
        <v>8336</v>
      </c>
      <c r="S170" s="12"/>
      <c r="T170" s="12"/>
      <c r="U170" s="9" t="s">
        <v>32</v>
      </c>
    </row>
    <row r="171" spans="2:21" ht="9.75">
      <c r="B171" s="2" t="s">
        <v>196</v>
      </c>
      <c r="C171" s="14" t="s">
        <v>197</v>
      </c>
      <c r="D171" s="15" t="s">
        <v>66</v>
      </c>
      <c r="E171" s="12">
        <v>1987</v>
      </c>
      <c r="F171" s="12">
        <v>3169</v>
      </c>
      <c r="G171" s="12">
        <v>1987</v>
      </c>
      <c r="H171" s="12">
        <v>3169</v>
      </c>
      <c r="Q171" s="12">
        <v>2600</v>
      </c>
      <c r="R171" s="12">
        <v>5720</v>
      </c>
      <c r="U171" s="9" t="s">
        <v>32</v>
      </c>
    </row>
    <row r="172" spans="2:21" ht="9.75">
      <c r="B172" s="2" t="s">
        <v>196</v>
      </c>
      <c r="C172" s="14" t="s">
        <v>198</v>
      </c>
      <c r="D172" s="15" t="s">
        <v>66</v>
      </c>
      <c r="E172" s="12">
        <v>1987</v>
      </c>
      <c r="F172" s="12">
        <v>3169</v>
      </c>
      <c r="G172" s="12">
        <v>1987</v>
      </c>
      <c r="H172" s="12">
        <v>3169</v>
      </c>
      <c r="I172" s="12">
        <v>2287</v>
      </c>
      <c r="J172" s="12">
        <v>3469</v>
      </c>
      <c r="S172" s="12">
        <v>2157</v>
      </c>
      <c r="T172" s="12">
        <v>3339</v>
      </c>
      <c r="U172" s="9" t="s">
        <v>32</v>
      </c>
    </row>
    <row r="173" spans="2:21" ht="9.75">
      <c r="B173" s="2" t="s">
        <v>196</v>
      </c>
      <c r="C173" s="14" t="s">
        <v>199</v>
      </c>
      <c r="D173" s="15" t="s">
        <v>66</v>
      </c>
      <c r="E173" s="12">
        <v>1834</v>
      </c>
      <c r="F173" s="12">
        <v>3016</v>
      </c>
      <c r="G173" s="12">
        <v>1834</v>
      </c>
      <c r="H173" s="12">
        <v>3016</v>
      </c>
      <c r="U173" s="9" t="s">
        <v>32</v>
      </c>
    </row>
    <row r="174" spans="2:21" ht="9.75">
      <c r="B174" s="2" t="s">
        <v>196</v>
      </c>
      <c r="C174" s="14" t="s">
        <v>200</v>
      </c>
      <c r="D174" s="15" t="s">
        <v>68</v>
      </c>
      <c r="E174" s="12">
        <v>1726</v>
      </c>
      <c r="F174" s="12">
        <v>2908</v>
      </c>
      <c r="G174" s="12">
        <v>1726</v>
      </c>
      <c r="H174" s="12">
        <v>2908</v>
      </c>
      <c r="U174" s="9" t="s">
        <v>32</v>
      </c>
    </row>
    <row r="175" spans="2:21" ht="9.75">
      <c r="B175" s="2" t="s">
        <v>196</v>
      </c>
      <c r="C175" s="14" t="s">
        <v>201</v>
      </c>
      <c r="D175" s="15" t="s">
        <v>68</v>
      </c>
      <c r="E175" s="12">
        <v>1604</v>
      </c>
      <c r="F175" s="12">
        <v>2786</v>
      </c>
      <c r="G175" s="12">
        <v>1604</v>
      </c>
      <c r="H175" s="12">
        <v>2786</v>
      </c>
      <c r="U175" s="9" t="s">
        <v>32</v>
      </c>
    </row>
    <row r="176" spans="2:21" ht="9.75">
      <c r="B176" s="2" t="s">
        <v>196</v>
      </c>
      <c r="C176" s="14" t="s">
        <v>202</v>
      </c>
      <c r="D176" s="15" t="s">
        <v>41</v>
      </c>
      <c r="E176" s="12">
        <v>1700</v>
      </c>
      <c r="F176" s="12">
        <v>2882</v>
      </c>
      <c r="G176" s="12">
        <v>1660</v>
      </c>
      <c r="H176" s="12">
        <v>2842</v>
      </c>
      <c r="U176" s="9" t="s">
        <v>32</v>
      </c>
    </row>
    <row r="177" spans="2:21" ht="9.75">
      <c r="B177" s="2" t="s">
        <v>196</v>
      </c>
      <c r="C177" s="14" t="s">
        <v>203</v>
      </c>
      <c r="D177" s="15" t="s">
        <v>41</v>
      </c>
      <c r="E177" s="12">
        <v>1700</v>
      </c>
      <c r="F177" s="12">
        <v>2882</v>
      </c>
      <c r="G177" s="12">
        <v>1700</v>
      </c>
      <c r="H177" s="12">
        <v>2882</v>
      </c>
      <c r="U177" s="9" t="s">
        <v>32</v>
      </c>
    </row>
    <row r="178" spans="2:21" ht="9.75">
      <c r="B178" s="2" t="s">
        <v>196</v>
      </c>
      <c r="C178" s="14" t="s">
        <v>204</v>
      </c>
      <c r="D178" s="15" t="s">
        <v>41</v>
      </c>
      <c r="E178" s="12">
        <v>1780</v>
      </c>
      <c r="F178" s="12">
        <v>2962</v>
      </c>
      <c r="G178" s="12">
        <v>1780</v>
      </c>
      <c r="H178" s="12">
        <v>2962</v>
      </c>
      <c r="I178" s="13"/>
      <c r="J178" s="13"/>
      <c r="U178" s="9" t="s">
        <v>32</v>
      </c>
    </row>
    <row r="179" spans="2:21" ht="9.75">
      <c r="B179" s="14" t="s">
        <v>196</v>
      </c>
      <c r="C179" s="14" t="s">
        <v>205</v>
      </c>
      <c r="D179" s="15" t="s">
        <v>48</v>
      </c>
      <c r="E179" s="12">
        <v>754</v>
      </c>
      <c r="F179" s="12">
        <v>1554</v>
      </c>
      <c r="U179" s="9" t="s">
        <v>32</v>
      </c>
    </row>
    <row r="180" spans="2:21" ht="9.75">
      <c r="B180" s="14" t="s">
        <v>196</v>
      </c>
      <c r="C180" s="14" t="s">
        <v>206</v>
      </c>
      <c r="D180" s="15" t="s">
        <v>48</v>
      </c>
      <c r="E180" s="12">
        <v>700</v>
      </c>
      <c r="F180" s="12">
        <v>1660</v>
      </c>
      <c r="K180" s="13"/>
      <c r="N180" s="13"/>
      <c r="U180" s="9" t="s">
        <v>32</v>
      </c>
    </row>
    <row r="181" spans="2:21" ht="9.75">
      <c r="B181" s="14" t="s">
        <v>196</v>
      </c>
      <c r="C181" s="14" t="s">
        <v>207</v>
      </c>
      <c r="D181" s="15" t="s">
        <v>48</v>
      </c>
      <c r="E181" s="12">
        <v>690</v>
      </c>
      <c r="F181" s="12">
        <v>2090</v>
      </c>
      <c r="K181" s="13"/>
      <c r="N181" s="13"/>
      <c r="U181" s="9" t="s">
        <v>32</v>
      </c>
    </row>
    <row r="182" spans="2:21" ht="9.75">
      <c r="B182" s="14" t="s">
        <v>196</v>
      </c>
      <c r="C182" s="14" t="s">
        <v>208</v>
      </c>
      <c r="D182" s="15" t="s">
        <v>48</v>
      </c>
      <c r="E182" s="12">
        <v>660</v>
      </c>
      <c r="F182" s="12">
        <v>1556</v>
      </c>
      <c r="K182" s="13"/>
      <c r="N182" s="13"/>
      <c r="U182" s="9" t="s">
        <v>32</v>
      </c>
    </row>
    <row r="183" spans="2:21" ht="9.75">
      <c r="B183" s="14" t="s">
        <v>196</v>
      </c>
      <c r="C183" s="14" t="s">
        <v>209</v>
      </c>
      <c r="D183" s="15" t="s">
        <v>48</v>
      </c>
      <c r="E183" s="12">
        <v>760</v>
      </c>
      <c r="F183" s="12">
        <v>1760</v>
      </c>
      <c r="K183" s="13"/>
      <c r="N183" s="13"/>
      <c r="U183" s="9" t="s">
        <v>32</v>
      </c>
    </row>
    <row r="184" spans="2:21" ht="9.75">
      <c r="B184" s="14" t="s">
        <v>196</v>
      </c>
      <c r="C184" s="14" t="s">
        <v>210</v>
      </c>
      <c r="D184" s="15" t="s">
        <v>48</v>
      </c>
      <c r="E184" s="12">
        <v>600</v>
      </c>
      <c r="F184" s="12">
        <v>1600</v>
      </c>
      <c r="K184" s="13"/>
      <c r="N184" s="13"/>
      <c r="U184" s="9" t="s">
        <v>32</v>
      </c>
    </row>
    <row r="185" spans="2:21" ht="9.75">
      <c r="B185" s="14" t="s">
        <v>196</v>
      </c>
      <c r="C185" s="14" t="s">
        <v>211</v>
      </c>
      <c r="D185" s="15" t="s">
        <v>48</v>
      </c>
      <c r="E185" s="12">
        <v>680</v>
      </c>
      <c r="F185" s="12">
        <v>1580</v>
      </c>
      <c r="K185" s="13"/>
      <c r="N185" s="13"/>
      <c r="U185" s="9" t="s">
        <v>32</v>
      </c>
    </row>
    <row r="186" spans="2:21" ht="9.75">
      <c r="B186" s="14" t="s">
        <v>196</v>
      </c>
      <c r="C186" s="14" t="s">
        <v>212</v>
      </c>
      <c r="D186" s="15" t="s">
        <v>48</v>
      </c>
      <c r="E186" s="12">
        <v>780</v>
      </c>
      <c r="F186" s="12">
        <v>2180</v>
      </c>
      <c r="K186" s="13"/>
      <c r="N186" s="13"/>
      <c r="U186" s="9" t="s">
        <v>32</v>
      </c>
    </row>
    <row r="187" spans="2:21" ht="9.75">
      <c r="B187" s="14" t="s">
        <v>196</v>
      </c>
      <c r="C187" s="14" t="s">
        <v>213</v>
      </c>
      <c r="D187" s="15" t="s">
        <v>48</v>
      </c>
      <c r="E187" s="12">
        <v>750</v>
      </c>
      <c r="F187" s="12">
        <v>1650</v>
      </c>
      <c r="K187" s="13"/>
      <c r="N187" s="13"/>
      <c r="U187" s="9" t="s">
        <v>32</v>
      </c>
    </row>
    <row r="188" spans="2:21" ht="9.75">
      <c r="B188" s="14" t="s">
        <v>196</v>
      </c>
      <c r="C188" s="14" t="s">
        <v>214</v>
      </c>
      <c r="D188" s="15" t="s">
        <v>48</v>
      </c>
      <c r="E188" s="12">
        <v>650</v>
      </c>
      <c r="F188" s="12">
        <v>1650</v>
      </c>
      <c r="K188" s="13"/>
      <c r="N188" s="13"/>
      <c r="U188" s="9" t="s">
        <v>32</v>
      </c>
    </row>
    <row r="189" spans="2:21" ht="9.75">
      <c r="B189" s="14" t="s">
        <v>196</v>
      </c>
      <c r="C189" s="14" t="s">
        <v>215</v>
      </c>
      <c r="D189" s="15" t="s">
        <v>48</v>
      </c>
      <c r="E189" s="12">
        <v>660</v>
      </c>
      <c r="F189" s="12">
        <v>1566</v>
      </c>
      <c r="K189" s="13"/>
      <c r="N189" s="13"/>
      <c r="U189" s="9" t="s">
        <v>32</v>
      </c>
    </row>
    <row r="190" spans="2:21" ht="9.75">
      <c r="B190" s="14" t="s">
        <v>196</v>
      </c>
      <c r="C190" s="14" t="s">
        <v>216</v>
      </c>
      <c r="D190" s="15" t="s">
        <v>48</v>
      </c>
      <c r="E190" s="12">
        <v>700</v>
      </c>
      <c r="F190" s="12">
        <v>1510</v>
      </c>
      <c r="K190" s="13"/>
      <c r="N190" s="13"/>
      <c r="U190" s="9" t="s">
        <v>32</v>
      </c>
    </row>
    <row r="191" spans="2:21" ht="9.75">
      <c r="B191" s="14" t="s">
        <v>196</v>
      </c>
      <c r="C191" s="14" t="s">
        <v>217</v>
      </c>
      <c r="D191" s="15" t="s">
        <v>48</v>
      </c>
      <c r="E191" s="12">
        <v>704</v>
      </c>
      <c r="F191" s="12">
        <v>1704</v>
      </c>
      <c r="K191" s="13"/>
      <c r="N191" s="13"/>
      <c r="U191" s="9" t="s">
        <v>32</v>
      </c>
    </row>
    <row r="192" spans="2:21" ht="9.75">
      <c r="B192" s="14" t="s">
        <v>196</v>
      </c>
      <c r="C192" s="14" t="s">
        <v>218</v>
      </c>
      <c r="D192" s="15" t="s">
        <v>48</v>
      </c>
      <c r="E192" s="12">
        <v>630</v>
      </c>
      <c r="F192" s="12">
        <v>1590</v>
      </c>
      <c r="U192" s="9" t="s">
        <v>32</v>
      </c>
    </row>
    <row r="193" spans="2:21" ht="9.75">
      <c r="B193" s="14" t="s">
        <v>196</v>
      </c>
      <c r="C193" s="14" t="s">
        <v>219</v>
      </c>
      <c r="D193" s="15" t="s">
        <v>48</v>
      </c>
      <c r="E193" s="12">
        <v>576</v>
      </c>
      <c r="F193" s="12">
        <v>1576</v>
      </c>
      <c r="K193" s="13"/>
      <c r="N193" s="13"/>
      <c r="U193" s="9" t="s">
        <v>32</v>
      </c>
    </row>
    <row r="194" spans="2:21" ht="9.75">
      <c r="B194" s="2" t="s">
        <v>196</v>
      </c>
      <c r="C194" s="14" t="s">
        <v>220</v>
      </c>
      <c r="D194" s="15" t="s">
        <v>61</v>
      </c>
      <c r="E194" s="13"/>
      <c r="F194" s="13"/>
      <c r="G194" s="13"/>
      <c r="H194" s="13"/>
      <c r="K194" s="12">
        <v>6085</v>
      </c>
      <c r="L194" s="12">
        <v>12085</v>
      </c>
      <c r="M194" s="12">
        <v>4085</v>
      </c>
      <c r="N194" s="12">
        <v>10085</v>
      </c>
      <c r="S194" s="12">
        <v>1380</v>
      </c>
      <c r="T194" s="12">
        <v>2562</v>
      </c>
      <c r="U194" s="9" t="s">
        <v>32</v>
      </c>
    </row>
    <row r="195" spans="2:21" ht="9.75">
      <c r="B195" s="2" t="s">
        <v>221</v>
      </c>
      <c r="C195" s="14" t="s">
        <v>222</v>
      </c>
      <c r="D195" s="15" t="s">
        <v>35</v>
      </c>
      <c r="E195" s="12">
        <v>983</v>
      </c>
      <c r="F195" s="12">
        <v>5485</v>
      </c>
      <c r="G195" s="12">
        <v>979</v>
      </c>
      <c r="H195" s="12">
        <v>5481</v>
      </c>
      <c r="I195" s="12">
        <v>1054</v>
      </c>
      <c r="J195" s="12">
        <v>6724</v>
      </c>
      <c r="K195" s="12">
        <v>1728</v>
      </c>
      <c r="L195" s="12">
        <v>12232</v>
      </c>
      <c r="M195" s="12">
        <v>1978</v>
      </c>
      <c r="N195" s="12">
        <v>11084</v>
      </c>
      <c r="S195" s="12">
        <v>1719</v>
      </c>
      <c r="T195" s="12">
        <v>6703</v>
      </c>
      <c r="U195" s="9" t="s">
        <v>32</v>
      </c>
    </row>
    <row r="196" spans="2:21" ht="9.75">
      <c r="B196" s="2" t="s">
        <v>221</v>
      </c>
      <c r="C196" s="14" t="s">
        <v>223</v>
      </c>
      <c r="D196" s="15" t="s">
        <v>35</v>
      </c>
      <c r="E196" s="12">
        <v>1037</v>
      </c>
      <c r="F196" s="12">
        <v>5539</v>
      </c>
      <c r="G196" s="12">
        <v>1043</v>
      </c>
      <c r="H196" s="12">
        <v>5545</v>
      </c>
      <c r="Q196" s="12">
        <v>1777</v>
      </c>
      <c r="R196" s="12">
        <v>10463</v>
      </c>
      <c r="S196" s="12"/>
      <c r="U196" s="9" t="s">
        <v>32</v>
      </c>
    </row>
    <row r="197" spans="2:21" ht="9.75">
      <c r="B197" s="2" t="s">
        <v>221</v>
      </c>
      <c r="C197" s="14" t="s">
        <v>224</v>
      </c>
      <c r="D197" s="15" t="s">
        <v>66</v>
      </c>
      <c r="E197" s="12">
        <v>1269</v>
      </c>
      <c r="F197" s="12">
        <v>5771</v>
      </c>
      <c r="G197" s="12">
        <v>1269</v>
      </c>
      <c r="H197" s="12">
        <v>5771</v>
      </c>
      <c r="U197" s="9" t="s">
        <v>32</v>
      </c>
    </row>
    <row r="198" spans="2:21" ht="9.75">
      <c r="B198" s="2" t="s">
        <v>221</v>
      </c>
      <c r="C198" s="14" t="s">
        <v>225</v>
      </c>
      <c r="D198" s="15" t="s">
        <v>68</v>
      </c>
      <c r="E198" s="12">
        <v>978</v>
      </c>
      <c r="F198" s="12">
        <v>5350</v>
      </c>
      <c r="G198" s="12">
        <v>978</v>
      </c>
      <c r="H198" s="12">
        <v>5350</v>
      </c>
      <c r="K198" s="12">
        <v>1802</v>
      </c>
      <c r="L198" s="12">
        <v>12306</v>
      </c>
      <c r="U198" s="9" t="s">
        <v>32</v>
      </c>
    </row>
    <row r="199" spans="2:21" ht="9.75">
      <c r="B199" s="2" t="s">
        <v>221</v>
      </c>
      <c r="C199" s="14" t="s">
        <v>226</v>
      </c>
      <c r="D199" s="15" t="s">
        <v>37</v>
      </c>
      <c r="E199" s="12">
        <v>1028</v>
      </c>
      <c r="F199" s="12">
        <v>5400</v>
      </c>
      <c r="G199" s="12">
        <v>1064</v>
      </c>
      <c r="H199" s="12">
        <v>5436</v>
      </c>
      <c r="U199" s="9" t="s">
        <v>32</v>
      </c>
    </row>
    <row r="200" spans="2:21" ht="9.75">
      <c r="B200" s="2" t="s">
        <v>221</v>
      </c>
      <c r="C200" s="14" t="s">
        <v>227</v>
      </c>
      <c r="D200" s="15" t="s">
        <v>37</v>
      </c>
      <c r="E200" s="12">
        <v>1007</v>
      </c>
      <c r="F200" s="12">
        <v>5379</v>
      </c>
      <c r="G200" s="12">
        <v>1007</v>
      </c>
      <c r="H200" s="12">
        <v>5379</v>
      </c>
      <c r="U200" s="9" t="s">
        <v>32</v>
      </c>
    </row>
    <row r="201" spans="2:21" ht="9.75">
      <c r="B201" s="2" t="s">
        <v>221</v>
      </c>
      <c r="C201" s="14" t="s">
        <v>228</v>
      </c>
      <c r="D201" s="15" t="s">
        <v>37</v>
      </c>
      <c r="E201" s="12">
        <v>988</v>
      </c>
      <c r="F201" s="12">
        <v>5360</v>
      </c>
      <c r="G201" s="12">
        <v>955</v>
      </c>
      <c r="H201" s="12">
        <v>5327</v>
      </c>
      <c r="I201" s="12">
        <v>952</v>
      </c>
      <c r="J201" s="12">
        <v>6440</v>
      </c>
      <c r="U201" s="9" t="s">
        <v>32</v>
      </c>
    </row>
    <row r="202" spans="2:21" ht="9.75">
      <c r="B202" s="2" t="s">
        <v>221</v>
      </c>
      <c r="C202" s="14" t="s">
        <v>202</v>
      </c>
      <c r="D202" s="15" t="s">
        <v>37</v>
      </c>
      <c r="E202" s="12">
        <v>1004</v>
      </c>
      <c r="F202" s="12">
        <v>5376</v>
      </c>
      <c r="G202" s="12">
        <v>1034</v>
      </c>
      <c r="H202" s="12">
        <v>5406</v>
      </c>
      <c r="U202" s="9" t="s">
        <v>32</v>
      </c>
    </row>
    <row r="203" spans="2:21" ht="9.75">
      <c r="B203" s="2" t="s">
        <v>221</v>
      </c>
      <c r="C203" s="14" t="s">
        <v>229</v>
      </c>
      <c r="D203" s="15" t="s">
        <v>37</v>
      </c>
      <c r="E203" s="12">
        <v>919</v>
      </c>
      <c r="F203" s="12">
        <v>5291</v>
      </c>
      <c r="G203" s="12">
        <v>919</v>
      </c>
      <c r="H203" s="12">
        <v>5291</v>
      </c>
      <c r="U203" s="9" t="s">
        <v>32</v>
      </c>
    </row>
    <row r="204" spans="2:21" ht="9.75">
      <c r="B204" s="2" t="s">
        <v>221</v>
      </c>
      <c r="C204" s="14" t="s">
        <v>230</v>
      </c>
      <c r="D204" s="15" t="s">
        <v>41</v>
      </c>
      <c r="E204" s="12">
        <v>800</v>
      </c>
      <c r="F204" s="12">
        <v>4642</v>
      </c>
      <c r="G204" s="12">
        <v>800</v>
      </c>
      <c r="H204" s="12">
        <v>4642</v>
      </c>
      <c r="U204" s="9" t="s">
        <v>32</v>
      </c>
    </row>
    <row r="205" spans="2:21" ht="9.75">
      <c r="B205" s="2" t="s">
        <v>221</v>
      </c>
      <c r="C205" s="14" t="s">
        <v>231</v>
      </c>
      <c r="D205" s="15" t="s">
        <v>41</v>
      </c>
      <c r="E205" s="12">
        <v>1068</v>
      </c>
      <c r="F205" s="12">
        <v>5440</v>
      </c>
      <c r="G205" s="12">
        <v>1068</v>
      </c>
      <c r="H205" s="12">
        <v>5440</v>
      </c>
      <c r="U205" s="9" t="s">
        <v>32</v>
      </c>
    </row>
    <row r="206" spans="2:21" ht="9.75">
      <c r="B206" s="2" t="s">
        <v>221</v>
      </c>
      <c r="C206" s="14" t="s">
        <v>64</v>
      </c>
      <c r="D206" s="15" t="s">
        <v>41</v>
      </c>
      <c r="E206" s="12">
        <v>910</v>
      </c>
      <c r="F206" s="12">
        <v>5282</v>
      </c>
      <c r="G206" s="12">
        <v>910</v>
      </c>
      <c r="H206" s="12">
        <v>5282</v>
      </c>
      <c r="U206" s="9" t="s">
        <v>32</v>
      </c>
    </row>
    <row r="207" spans="2:21" ht="9.75">
      <c r="B207" s="2" t="s">
        <v>221</v>
      </c>
      <c r="C207" s="14" t="s">
        <v>232</v>
      </c>
      <c r="D207" s="15" t="s">
        <v>45</v>
      </c>
      <c r="E207" s="12">
        <v>900</v>
      </c>
      <c r="F207" s="12">
        <v>4742</v>
      </c>
      <c r="G207" s="12">
        <v>900</v>
      </c>
      <c r="H207" s="12">
        <v>4742</v>
      </c>
      <c r="K207" s="13"/>
      <c r="L207" s="13"/>
      <c r="M207" s="13"/>
      <c r="N207" s="13"/>
      <c r="S207" s="13"/>
      <c r="U207" s="9" t="s">
        <v>32</v>
      </c>
    </row>
    <row r="208" spans="2:21" ht="9.75">
      <c r="B208" s="2" t="s">
        <v>221</v>
      </c>
      <c r="C208" s="14" t="s">
        <v>233</v>
      </c>
      <c r="D208" s="15" t="s">
        <v>45</v>
      </c>
      <c r="E208" s="12">
        <v>1006</v>
      </c>
      <c r="F208" s="12">
        <v>4848</v>
      </c>
      <c r="U208" s="9" t="s">
        <v>32</v>
      </c>
    </row>
    <row r="209" spans="2:21" ht="9.75">
      <c r="B209" s="2" t="s">
        <v>221</v>
      </c>
      <c r="C209" s="14" t="s">
        <v>234</v>
      </c>
      <c r="D209" s="15" t="s">
        <v>45</v>
      </c>
      <c r="E209" s="12">
        <v>902</v>
      </c>
      <c r="F209" s="12">
        <v>4744</v>
      </c>
      <c r="G209" s="13"/>
      <c r="H209" s="13"/>
      <c r="U209" s="9" t="s">
        <v>32</v>
      </c>
    </row>
    <row r="210" spans="2:21" ht="9.75">
      <c r="B210" s="2" t="s">
        <v>221</v>
      </c>
      <c r="C210" s="10" t="s">
        <v>235</v>
      </c>
      <c r="D210" s="11" t="s">
        <v>48</v>
      </c>
      <c r="E210" s="12">
        <v>270</v>
      </c>
      <c r="F210" s="12">
        <v>2520</v>
      </c>
      <c r="G210" s="13"/>
      <c r="H210" s="13"/>
      <c r="U210" s="9" t="s">
        <v>32</v>
      </c>
    </row>
    <row r="211" spans="2:21" ht="9.75">
      <c r="B211" s="2" t="s">
        <v>221</v>
      </c>
      <c r="C211" s="10" t="s">
        <v>236</v>
      </c>
      <c r="D211" s="11" t="s">
        <v>48</v>
      </c>
      <c r="E211" s="12">
        <v>270</v>
      </c>
      <c r="F211" s="12">
        <v>2520</v>
      </c>
      <c r="Q211" s="13"/>
      <c r="R211" s="13"/>
      <c r="U211" s="9" t="s">
        <v>32</v>
      </c>
    </row>
    <row r="212" spans="2:21" ht="9.75">
      <c r="B212" s="2" t="s">
        <v>221</v>
      </c>
      <c r="C212" s="10" t="s">
        <v>237</v>
      </c>
      <c r="D212" s="11" t="s">
        <v>48</v>
      </c>
      <c r="E212" s="12">
        <v>270</v>
      </c>
      <c r="F212" s="12">
        <v>2520</v>
      </c>
      <c r="G212" s="13"/>
      <c r="H212" s="13"/>
      <c r="U212" s="9" t="s">
        <v>32</v>
      </c>
    </row>
    <row r="213" spans="2:21" ht="9.75">
      <c r="B213" s="2" t="s">
        <v>221</v>
      </c>
      <c r="C213" s="10" t="s">
        <v>238</v>
      </c>
      <c r="D213" s="11" t="s">
        <v>48</v>
      </c>
      <c r="E213" s="12">
        <v>270</v>
      </c>
      <c r="F213" s="12">
        <v>2520</v>
      </c>
      <c r="U213" s="9" t="s">
        <v>32</v>
      </c>
    </row>
    <row r="214" spans="2:21" ht="9.75">
      <c r="B214" s="2" t="s">
        <v>221</v>
      </c>
      <c r="C214" s="19" t="s">
        <v>239</v>
      </c>
      <c r="D214" s="11" t="s">
        <v>48</v>
      </c>
      <c r="E214" s="12">
        <v>270</v>
      </c>
      <c r="F214" s="12">
        <v>2520</v>
      </c>
      <c r="G214" s="13"/>
      <c r="H214" s="13"/>
      <c r="U214" s="9" t="s">
        <v>32</v>
      </c>
    </row>
    <row r="215" spans="2:21" ht="9.75">
      <c r="B215" s="2" t="s">
        <v>221</v>
      </c>
      <c r="C215" s="10" t="s">
        <v>240</v>
      </c>
      <c r="D215" s="11" t="s">
        <v>48</v>
      </c>
      <c r="E215" s="12">
        <v>270</v>
      </c>
      <c r="F215" s="12">
        <v>2520</v>
      </c>
      <c r="G215" s="13"/>
      <c r="H215" s="13"/>
      <c r="U215" s="9" t="s">
        <v>32</v>
      </c>
    </row>
    <row r="216" spans="2:21" ht="9.75">
      <c r="B216" s="2" t="s">
        <v>221</v>
      </c>
      <c r="C216" s="10" t="s">
        <v>241</v>
      </c>
      <c r="D216" s="11" t="s">
        <v>48</v>
      </c>
      <c r="E216" s="12">
        <v>270</v>
      </c>
      <c r="F216" s="12">
        <v>2520</v>
      </c>
      <c r="U216" s="9" t="s">
        <v>32</v>
      </c>
    </row>
    <row r="217" spans="2:21" ht="9.75">
      <c r="B217" s="2" t="s">
        <v>221</v>
      </c>
      <c r="C217" s="10" t="s">
        <v>242</v>
      </c>
      <c r="D217" s="11" t="s">
        <v>48</v>
      </c>
      <c r="E217" s="12">
        <v>270</v>
      </c>
      <c r="F217" s="12">
        <v>2520</v>
      </c>
      <c r="G217" s="13"/>
      <c r="H217" s="13"/>
      <c r="U217" s="9" t="s">
        <v>32</v>
      </c>
    </row>
    <row r="218" spans="2:21" ht="9.75">
      <c r="B218" s="2" t="s">
        <v>221</v>
      </c>
      <c r="C218" s="10" t="s">
        <v>243</v>
      </c>
      <c r="D218" s="11" t="s">
        <v>48</v>
      </c>
      <c r="E218" s="12">
        <v>270</v>
      </c>
      <c r="F218" s="12">
        <v>2520</v>
      </c>
      <c r="G218" s="13"/>
      <c r="H218" s="13"/>
      <c r="U218" s="9" t="s">
        <v>32</v>
      </c>
    </row>
    <row r="219" spans="2:21" ht="9.75">
      <c r="B219" s="2" t="s">
        <v>221</v>
      </c>
      <c r="C219" s="10" t="s">
        <v>244</v>
      </c>
      <c r="D219" s="11" t="s">
        <v>48</v>
      </c>
      <c r="E219" s="12">
        <v>270</v>
      </c>
      <c r="F219" s="12">
        <v>2520</v>
      </c>
      <c r="G219" s="13"/>
      <c r="H219" s="13"/>
      <c r="O219" s="13"/>
      <c r="P219" s="13"/>
      <c r="U219" s="9" t="s">
        <v>32</v>
      </c>
    </row>
    <row r="220" spans="2:21" ht="9.75">
      <c r="B220" s="2" t="s">
        <v>221</v>
      </c>
      <c r="C220" s="10" t="s">
        <v>245</v>
      </c>
      <c r="D220" s="11" t="s">
        <v>48</v>
      </c>
      <c r="E220" s="12">
        <v>270</v>
      </c>
      <c r="F220" s="12">
        <v>2520</v>
      </c>
      <c r="G220" s="13"/>
      <c r="H220" s="13"/>
      <c r="U220" s="9" t="s">
        <v>32</v>
      </c>
    </row>
    <row r="221" spans="2:21" ht="9.75">
      <c r="B221" s="2" t="s">
        <v>221</v>
      </c>
      <c r="C221" s="10" t="s">
        <v>246</v>
      </c>
      <c r="D221" s="11" t="s">
        <v>48</v>
      </c>
      <c r="E221" s="12">
        <v>270</v>
      </c>
      <c r="F221" s="12">
        <v>2520</v>
      </c>
      <c r="G221" s="13"/>
      <c r="H221" s="13"/>
      <c r="U221" s="9" t="s">
        <v>32</v>
      </c>
    </row>
    <row r="222" spans="2:21" ht="9.75">
      <c r="B222" s="2" t="s">
        <v>221</v>
      </c>
      <c r="C222" s="10" t="s">
        <v>247</v>
      </c>
      <c r="D222" s="11" t="s">
        <v>48</v>
      </c>
      <c r="E222" s="12">
        <v>270</v>
      </c>
      <c r="F222" s="12">
        <v>2520</v>
      </c>
      <c r="G222" s="13"/>
      <c r="H222" s="13"/>
      <c r="K222" s="13"/>
      <c r="L222" s="13"/>
      <c r="U222" s="9" t="s">
        <v>32</v>
      </c>
    </row>
    <row r="223" spans="2:21" ht="9.75">
      <c r="B223" s="2" t="s">
        <v>221</v>
      </c>
      <c r="C223" s="10" t="s">
        <v>248</v>
      </c>
      <c r="D223" s="11" t="s">
        <v>48</v>
      </c>
      <c r="E223" s="12">
        <v>270</v>
      </c>
      <c r="F223" s="12">
        <v>2520</v>
      </c>
      <c r="G223" s="13"/>
      <c r="H223" s="13"/>
      <c r="U223" s="9" t="s">
        <v>32</v>
      </c>
    </row>
    <row r="224" spans="2:21" ht="9.75">
      <c r="B224" s="2" t="s">
        <v>221</v>
      </c>
      <c r="C224" s="10" t="s">
        <v>249</v>
      </c>
      <c r="D224" s="11" t="s">
        <v>48</v>
      </c>
      <c r="E224" s="12">
        <v>270</v>
      </c>
      <c r="F224" s="12">
        <v>2520</v>
      </c>
      <c r="U224" s="9" t="s">
        <v>32</v>
      </c>
    </row>
    <row r="225" spans="2:21" ht="9.75">
      <c r="B225" s="2" t="s">
        <v>221</v>
      </c>
      <c r="C225" s="10" t="s">
        <v>250</v>
      </c>
      <c r="D225" s="11" t="s">
        <v>48</v>
      </c>
      <c r="E225" s="12">
        <v>270</v>
      </c>
      <c r="F225" s="12">
        <v>2520</v>
      </c>
      <c r="I225" s="13"/>
      <c r="J225" s="13"/>
      <c r="U225" s="9" t="s">
        <v>32</v>
      </c>
    </row>
    <row r="226" spans="2:21" ht="9.75">
      <c r="B226" s="2" t="s">
        <v>221</v>
      </c>
      <c r="C226" s="10" t="s">
        <v>251</v>
      </c>
      <c r="D226" s="11" t="s">
        <v>48</v>
      </c>
      <c r="E226" s="12">
        <v>270</v>
      </c>
      <c r="F226" s="12">
        <v>2520</v>
      </c>
      <c r="G226" s="13"/>
      <c r="H226" s="13"/>
      <c r="U226" s="9" t="s">
        <v>32</v>
      </c>
    </row>
    <row r="227" spans="2:21" ht="9.75">
      <c r="B227" s="2" t="s">
        <v>221</v>
      </c>
      <c r="C227" s="10" t="s">
        <v>252</v>
      </c>
      <c r="D227" s="11" t="s">
        <v>48</v>
      </c>
      <c r="E227" s="12">
        <v>270</v>
      </c>
      <c r="F227" s="12">
        <v>2520</v>
      </c>
      <c r="G227" s="13"/>
      <c r="H227" s="13"/>
      <c r="U227" s="9" t="s">
        <v>32</v>
      </c>
    </row>
    <row r="228" spans="2:21" ht="9.75">
      <c r="B228" s="2" t="s">
        <v>221</v>
      </c>
      <c r="C228" s="10" t="s">
        <v>253</v>
      </c>
      <c r="D228" s="11" t="s">
        <v>48</v>
      </c>
      <c r="E228" s="12">
        <v>270</v>
      </c>
      <c r="F228" s="12">
        <v>2520</v>
      </c>
      <c r="U228" s="9" t="s">
        <v>32</v>
      </c>
    </row>
    <row r="229" spans="2:21" ht="9.75">
      <c r="B229" s="2" t="s">
        <v>221</v>
      </c>
      <c r="C229" s="10" t="s">
        <v>254</v>
      </c>
      <c r="D229" s="11" t="s">
        <v>48</v>
      </c>
      <c r="E229" s="12">
        <v>270</v>
      </c>
      <c r="F229" s="12">
        <v>2520</v>
      </c>
      <c r="K229" s="13"/>
      <c r="L229" s="13"/>
      <c r="U229" s="9" t="s">
        <v>32</v>
      </c>
    </row>
    <row r="230" spans="2:21" ht="9.75">
      <c r="B230" s="2" t="s">
        <v>221</v>
      </c>
      <c r="C230" s="10" t="s">
        <v>255</v>
      </c>
      <c r="D230" s="11" t="s">
        <v>48</v>
      </c>
      <c r="E230" s="12">
        <v>270</v>
      </c>
      <c r="F230" s="12">
        <v>2520</v>
      </c>
      <c r="U230" s="9" t="s">
        <v>32</v>
      </c>
    </row>
    <row r="231" spans="2:21" ht="9.75">
      <c r="B231" s="2" t="s">
        <v>221</v>
      </c>
      <c r="C231" s="10" t="s">
        <v>256</v>
      </c>
      <c r="D231" s="11" t="s">
        <v>48</v>
      </c>
      <c r="E231" s="12">
        <v>270</v>
      </c>
      <c r="F231" s="12">
        <v>2520</v>
      </c>
      <c r="K231" s="13"/>
      <c r="L231" s="13"/>
      <c r="M231" s="13"/>
      <c r="N231" s="13"/>
      <c r="U231" s="9" t="s">
        <v>32</v>
      </c>
    </row>
    <row r="232" spans="2:21" ht="9.75">
      <c r="B232" s="2" t="s">
        <v>221</v>
      </c>
      <c r="C232" s="10" t="s">
        <v>257</v>
      </c>
      <c r="D232" s="11" t="s">
        <v>48</v>
      </c>
      <c r="E232" s="12">
        <v>270</v>
      </c>
      <c r="F232" s="12">
        <v>2520</v>
      </c>
      <c r="U232" s="9" t="s">
        <v>32</v>
      </c>
    </row>
    <row r="233" spans="2:21" ht="9.75">
      <c r="B233" s="2" t="s">
        <v>221</v>
      </c>
      <c r="C233" s="10" t="s">
        <v>258</v>
      </c>
      <c r="D233" s="11" t="s">
        <v>48</v>
      </c>
      <c r="E233" s="12">
        <v>270</v>
      </c>
      <c r="F233" s="12">
        <v>2520</v>
      </c>
      <c r="G233" s="13"/>
      <c r="H233" s="13"/>
      <c r="U233" s="9" t="s">
        <v>32</v>
      </c>
    </row>
    <row r="234" spans="2:21" ht="9.75">
      <c r="B234" s="2" t="s">
        <v>221</v>
      </c>
      <c r="C234" s="10" t="s">
        <v>259</v>
      </c>
      <c r="D234" s="11" t="s">
        <v>48</v>
      </c>
      <c r="E234" s="12">
        <v>270</v>
      </c>
      <c r="F234" s="12">
        <v>2520</v>
      </c>
      <c r="U234" s="9" t="s">
        <v>32</v>
      </c>
    </row>
    <row r="235" spans="2:21" ht="9.75">
      <c r="B235" s="2" t="s">
        <v>221</v>
      </c>
      <c r="C235" s="10" t="s">
        <v>260</v>
      </c>
      <c r="D235" s="11" t="s">
        <v>48</v>
      </c>
      <c r="E235" s="12">
        <v>270</v>
      </c>
      <c r="F235" s="12">
        <v>2520</v>
      </c>
      <c r="G235" s="13"/>
      <c r="H235" s="13"/>
      <c r="U235" s="9" t="s">
        <v>32</v>
      </c>
    </row>
    <row r="236" spans="2:21" ht="9.75">
      <c r="B236" s="2" t="s">
        <v>221</v>
      </c>
      <c r="C236" s="10" t="s">
        <v>261</v>
      </c>
      <c r="D236" s="11" t="s">
        <v>48</v>
      </c>
      <c r="E236" s="12">
        <v>270</v>
      </c>
      <c r="F236" s="12">
        <v>2520</v>
      </c>
      <c r="U236" s="9" t="s">
        <v>32</v>
      </c>
    </row>
    <row r="237" spans="2:21" ht="9.75">
      <c r="B237" s="2" t="s">
        <v>221</v>
      </c>
      <c r="C237" s="10" t="s">
        <v>262</v>
      </c>
      <c r="D237" s="11" t="s">
        <v>48</v>
      </c>
      <c r="E237" s="12">
        <v>270</v>
      </c>
      <c r="F237" s="12">
        <v>2520</v>
      </c>
      <c r="U237" s="9" t="s">
        <v>32</v>
      </c>
    </row>
    <row r="238" spans="2:21" ht="9.75">
      <c r="B238" s="2" t="s">
        <v>221</v>
      </c>
      <c r="C238" s="10" t="s">
        <v>263</v>
      </c>
      <c r="D238" s="11" t="s">
        <v>48</v>
      </c>
      <c r="E238" s="12">
        <v>270</v>
      </c>
      <c r="F238" s="12">
        <v>2520</v>
      </c>
      <c r="U238" s="9" t="s">
        <v>32</v>
      </c>
    </row>
    <row r="239" spans="2:21" ht="9.75">
      <c r="B239" s="2" t="s">
        <v>221</v>
      </c>
      <c r="C239" s="10" t="s">
        <v>264</v>
      </c>
      <c r="D239" s="11" t="s">
        <v>48</v>
      </c>
      <c r="E239" s="12">
        <v>270</v>
      </c>
      <c r="F239" s="12">
        <v>2520</v>
      </c>
      <c r="U239" s="9" t="s">
        <v>32</v>
      </c>
    </row>
    <row r="240" spans="2:21" ht="9.75">
      <c r="B240" s="2" t="s">
        <v>221</v>
      </c>
      <c r="C240" s="10" t="s">
        <v>265</v>
      </c>
      <c r="D240" s="11" t="s">
        <v>48</v>
      </c>
      <c r="E240" s="12">
        <v>270</v>
      </c>
      <c r="F240" s="12">
        <v>2520</v>
      </c>
      <c r="U240" s="9" t="s">
        <v>32</v>
      </c>
    </row>
    <row r="241" spans="2:21" ht="9.75">
      <c r="B241" s="2" t="s">
        <v>221</v>
      </c>
      <c r="C241" s="10" t="s">
        <v>266</v>
      </c>
      <c r="D241" s="11" t="s">
        <v>48</v>
      </c>
      <c r="E241" s="12">
        <v>270</v>
      </c>
      <c r="F241" s="12">
        <v>2520</v>
      </c>
      <c r="G241" s="13"/>
      <c r="H241" s="13"/>
      <c r="I241" s="13"/>
      <c r="J241" s="13"/>
      <c r="K241" s="13"/>
      <c r="L241" s="13"/>
      <c r="U241" s="9" t="s">
        <v>32</v>
      </c>
    </row>
    <row r="242" spans="2:21" ht="9.75">
      <c r="B242" s="2" t="s">
        <v>221</v>
      </c>
      <c r="C242" s="10" t="s">
        <v>267</v>
      </c>
      <c r="D242" s="11" t="s">
        <v>48</v>
      </c>
      <c r="E242" s="12">
        <v>270</v>
      </c>
      <c r="F242" s="12">
        <v>2520</v>
      </c>
      <c r="G242" s="13"/>
      <c r="H242" s="13"/>
      <c r="U242" s="9" t="s">
        <v>32</v>
      </c>
    </row>
    <row r="243" spans="2:21" ht="9.75">
      <c r="B243" s="2" t="s">
        <v>221</v>
      </c>
      <c r="C243" s="10" t="s">
        <v>268</v>
      </c>
      <c r="D243" s="11" t="s">
        <v>48</v>
      </c>
      <c r="E243" s="12">
        <v>270</v>
      </c>
      <c r="F243" s="12">
        <v>2520</v>
      </c>
      <c r="U243" s="9" t="s">
        <v>32</v>
      </c>
    </row>
    <row r="244" spans="2:21" ht="9.75">
      <c r="B244" s="2" t="s">
        <v>221</v>
      </c>
      <c r="C244" s="10" t="s">
        <v>269</v>
      </c>
      <c r="D244" s="11" t="s">
        <v>48</v>
      </c>
      <c r="E244" s="12">
        <v>270</v>
      </c>
      <c r="F244" s="12">
        <v>2520</v>
      </c>
      <c r="G244" s="13"/>
      <c r="H244" s="13"/>
      <c r="U244" s="9" t="s">
        <v>32</v>
      </c>
    </row>
    <row r="245" spans="2:21" ht="9.75">
      <c r="B245" s="2" t="s">
        <v>221</v>
      </c>
      <c r="C245" s="10" t="s">
        <v>270</v>
      </c>
      <c r="D245" s="11" t="s">
        <v>48</v>
      </c>
      <c r="E245" s="12">
        <v>270</v>
      </c>
      <c r="F245" s="12">
        <v>2520</v>
      </c>
      <c r="G245" s="13"/>
      <c r="H245" s="13"/>
      <c r="I245" s="13"/>
      <c r="J245" s="13"/>
      <c r="K245" s="13"/>
      <c r="L245" s="13"/>
      <c r="M245" s="13"/>
      <c r="N245" s="13"/>
      <c r="S245" s="13"/>
      <c r="T245" s="13"/>
      <c r="U245" s="9" t="s">
        <v>32</v>
      </c>
    </row>
    <row r="246" spans="2:21" ht="9.75">
      <c r="B246" s="2" t="s">
        <v>221</v>
      </c>
      <c r="C246" s="10" t="s">
        <v>271</v>
      </c>
      <c r="D246" s="11" t="s">
        <v>48</v>
      </c>
      <c r="E246" s="12">
        <v>270</v>
      </c>
      <c r="F246" s="12">
        <v>2520</v>
      </c>
      <c r="U246" s="9" t="s">
        <v>32</v>
      </c>
    </row>
    <row r="247" spans="2:21" ht="9.75">
      <c r="B247" s="2" t="s">
        <v>221</v>
      </c>
      <c r="C247" s="10" t="s">
        <v>272</v>
      </c>
      <c r="D247" s="11" t="s">
        <v>48</v>
      </c>
      <c r="E247" s="12">
        <v>270</v>
      </c>
      <c r="F247" s="12">
        <v>2520</v>
      </c>
      <c r="U247" s="9" t="s">
        <v>32</v>
      </c>
    </row>
    <row r="248" spans="2:21" ht="9.75">
      <c r="B248" s="2" t="s">
        <v>221</v>
      </c>
      <c r="C248" s="10" t="s">
        <v>273</v>
      </c>
      <c r="D248" s="11" t="s">
        <v>48</v>
      </c>
      <c r="E248" s="12">
        <v>270</v>
      </c>
      <c r="F248" s="12">
        <v>2520</v>
      </c>
      <c r="U248" s="9" t="s">
        <v>32</v>
      </c>
    </row>
    <row r="249" spans="2:21" ht="9.75">
      <c r="B249" s="2" t="s">
        <v>221</v>
      </c>
      <c r="C249" s="10" t="s">
        <v>274</v>
      </c>
      <c r="D249" s="11" t="s">
        <v>48</v>
      </c>
      <c r="E249" s="12">
        <v>270</v>
      </c>
      <c r="F249" s="12">
        <v>2520</v>
      </c>
      <c r="G249" s="13"/>
      <c r="H249" s="13"/>
      <c r="U249" s="9" t="s">
        <v>32</v>
      </c>
    </row>
    <row r="250" spans="2:21" ht="9.75">
      <c r="B250" s="2" t="s">
        <v>221</v>
      </c>
      <c r="C250" s="10" t="s">
        <v>275</v>
      </c>
      <c r="D250" s="11" t="s">
        <v>48</v>
      </c>
      <c r="E250" s="12">
        <v>270</v>
      </c>
      <c r="F250" s="12">
        <v>2520</v>
      </c>
      <c r="U250" s="9" t="s">
        <v>32</v>
      </c>
    </row>
    <row r="251" spans="2:21" ht="9.75">
      <c r="B251" s="2" t="s">
        <v>221</v>
      </c>
      <c r="C251" s="10" t="s">
        <v>276</v>
      </c>
      <c r="D251" s="11" t="s">
        <v>48</v>
      </c>
      <c r="E251" s="12">
        <v>270</v>
      </c>
      <c r="F251" s="12">
        <v>2520</v>
      </c>
      <c r="U251" s="9" t="s">
        <v>32</v>
      </c>
    </row>
    <row r="252" spans="2:21" ht="9.75">
      <c r="B252" s="2" t="s">
        <v>221</v>
      </c>
      <c r="C252" s="10" t="s">
        <v>277</v>
      </c>
      <c r="D252" s="11" t="s">
        <v>48</v>
      </c>
      <c r="E252" s="12">
        <v>270</v>
      </c>
      <c r="F252" s="12">
        <v>2520</v>
      </c>
      <c r="U252" s="9" t="s">
        <v>32</v>
      </c>
    </row>
    <row r="253" spans="2:21" ht="9.75">
      <c r="B253" s="2" t="s">
        <v>221</v>
      </c>
      <c r="C253" s="19" t="s">
        <v>278</v>
      </c>
      <c r="D253" s="11" t="s">
        <v>48</v>
      </c>
      <c r="E253" s="12">
        <v>270</v>
      </c>
      <c r="F253" s="12">
        <v>2520</v>
      </c>
      <c r="G253" s="13"/>
      <c r="H253" s="13"/>
      <c r="U253" s="9" t="s">
        <v>32</v>
      </c>
    </row>
    <row r="254" spans="2:21" ht="9.75">
      <c r="B254" s="2" t="s">
        <v>221</v>
      </c>
      <c r="C254" s="10" t="s">
        <v>279</v>
      </c>
      <c r="D254" s="11" t="s">
        <v>48</v>
      </c>
      <c r="E254" s="12">
        <v>270</v>
      </c>
      <c r="F254" s="12">
        <v>2520</v>
      </c>
      <c r="G254" s="13"/>
      <c r="H254" s="13"/>
      <c r="U254" s="9" t="s">
        <v>32</v>
      </c>
    </row>
    <row r="255" spans="2:21" ht="9.75">
      <c r="B255" s="2" t="s">
        <v>221</v>
      </c>
      <c r="C255" s="10" t="s">
        <v>280</v>
      </c>
      <c r="D255" s="11" t="s">
        <v>48</v>
      </c>
      <c r="E255" s="12">
        <v>270</v>
      </c>
      <c r="F255" s="12">
        <v>2520</v>
      </c>
      <c r="U255" s="9" t="s">
        <v>32</v>
      </c>
    </row>
    <row r="256" spans="2:21" ht="9.75">
      <c r="B256" s="2" t="s">
        <v>221</v>
      </c>
      <c r="C256" s="10" t="s">
        <v>281</v>
      </c>
      <c r="D256" s="11" t="s">
        <v>48</v>
      </c>
      <c r="E256" s="12">
        <v>270</v>
      </c>
      <c r="F256" s="12">
        <v>2520</v>
      </c>
      <c r="U256" s="9" t="s">
        <v>32</v>
      </c>
    </row>
    <row r="257" spans="2:21" ht="9.75">
      <c r="B257" s="2" t="s">
        <v>221</v>
      </c>
      <c r="C257" s="10" t="s">
        <v>282</v>
      </c>
      <c r="D257" s="11" t="s">
        <v>48</v>
      </c>
      <c r="E257" s="12">
        <v>270</v>
      </c>
      <c r="F257" s="12">
        <v>2520</v>
      </c>
      <c r="U257" s="9" t="s">
        <v>32</v>
      </c>
    </row>
    <row r="258" spans="2:21" ht="9.75">
      <c r="B258" s="2" t="s">
        <v>221</v>
      </c>
      <c r="C258" s="10" t="s">
        <v>283</v>
      </c>
      <c r="D258" s="11" t="s">
        <v>48</v>
      </c>
      <c r="E258" s="12">
        <v>270</v>
      </c>
      <c r="F258" s="12">
        <v>2520</v>
      </c>
      <c r="U258" s="9" t="s">
        <v>32</v>
      </c>
    </row>
    <row r="259" spans="2:21" ht="9.75">
      <c r="B259" s="2" t="s">
        <v>221</v>
      </c>
      <c r="C259" s="10" t="s">
        <v>284</v>
      </c>
      <c r="D259" s="11" t="s">
        <v>48</v>
      </c>
      <c r="E259" s="12">
        <v>270</v>
      </c>
      <c r="F259" s="12">
        <v>2520</v>
      </c>
      <c r="U259" s="9" t="s">
        <v>32</v>
      </c>
    </row>
    <row r="260" spans="2:21" ht="9.75">
      <c r="B260" s="2" t="s">
        <v>221</v>
      </c>
      <c r="C260" s="10" t="s">
        <v>285</v>
      </c>
      <c r="D260" s="11" t="s">
        <v>48</v>
      </c>
      <c r="E260" s="12">
        <v>270</v>
      </c>
      <c r="F260" s="12">
        <v>2520</v>
      </c>
      <c r="U260" s="9" t="s">
        <v>32</v>
      </c>
    </row>
    <row r="261" spans="2:21" ht="9.75">
      <c r="B261" s="2" t="s">
        <v>221</v>
      </c>
      <c r="C261" s="10" t="s">
        <v>286</v>
      </c>
      <c r="D261" s="11" t="s">
        <v>48</v>
      </c>
      <c r="E261" s="12">
        <v>270</v>
      </c>
      <c r="F261" s="12">
        <v>2520</v>
      </c>
      <c r="U261" s="9" t="s">
        <v>32</v>
      </c>
    </row>
    <row r="262" spans="2:21" ht="9.75">
      <c r="B262" s="2" t="s">
        <v>221</v>
      </c>
      <c r="C262" s="19" t="s">
        <v>287</v>
      </c>
      <c r="D262" s="11" t="s">
        <v>48</v>
      </c>
      <c r="E262" s="12">
        <v>270</v>
      </c>
      <c r="F262" s="12">
        <v>2520</v>
      </c>
      <c r="U262" s="9" t="s">
        <v>32</v>
      </c>
    </row>
    <row r="263" spans="2:21" ht="9.75">
      <c r="B263" s="2" t="s">
        <v>221</v>
      </c>
      <c r="C263" s="10" t="s">
        <v>288</v>
      </c>
      <c r="D263" s="11" t="s">
        <v>48</v>
      </c>
      <c r="E263" s="12">
        <v>270</v>
      </c>
      <c r="F263" s="12">
        <v>2520</v>
      </c>
      <c r="U263" s="9" t="s">
        <v>32</v>
      </c>
    </row>
    <row r="264" spans="2:21" ht="9.75">
      <c r="B264" s="2" t="s">
        <v>221</v>
      </c>
      <c r="C264" s="10" t="s">
        <v>289</v>
      </c>
      <c r="D264" s="11" t="s">
        <v>48</v>
      </c>
      <c r="E264" s="12">
        <v>270</v>
      </c>
      <c r="F264" s="12">
        <v>2520</v>
      </c>
      <c r="U264" s="9" t="s">
        <v>32</v>
      </c>
    </row>
    <row r="265" spans="2:21" ht="9.75">
      <c r="B265" s="2" t="s">
        <v>221</v>
      </c>
      <c r="C265" s="10" t="s">
        <v>290</v>
      </c>
      <c r="D265" s="11" t="s">
        <v>48</v>
      </c>
      <c r="E265" s="12">
        <v>270</v>
      </c>
      <c r="F265" s="12">
        <v>2520</v>
      </c>
      <c r="G265" s="13"/>
      <c r="H265" s="13"/>
      <c r="U265" s="9" t="s">
        <v>32</v>
      </c>
    </row>
    <row r="266" spans="2:21" ht="9.75">
      <c r="B266" s="2" t="s">
        <v>221</v>
      </c>
      <c r="C266" s="10" t="s">
        <v>291</v>
      </c>
      <c r="D266" s="11" t="s">
        <v>48</v>
      </c>
      <c r="E266" s="12">
        <v>270</v>
      </c>
      <c r="F266" s="12">
        <v>2520</v>
      </c>
      <c r="G266" s="13"/>
      <c r="H266" s="13"/>
      <c r="U266" s="9" t="s">
        <v>32</v>
      </c>
    </row>
    <row r="267" spans="2:21" ht="9.75">
      <c r="B267" s="2" t="s">
        <v>221</v>
      </c>
      <c r="C267" s="14" t="s">
        <v>292</v>
      </c>
      <c r="D267" s="15" t="s">
        <v>61</v>
      </c>
      <c r="E267" s="12">
        <v>1372</v>
      </c>
      <c r="F267" s="12">
        <v>6316</v>
      </c>
      <c r="G267" s="12">
        <v>1372</v>
      </c>
      <c r="H267" s="12">
        <v>6316</v>
      </c>
      <c r="Q267" s="13"/>
      <c r="R267" s="13"/>
      <c r="U267" s="9" t="s">
        <v>32</v>
      </c>
    </row>
    <row r="268" spans="2:21" ht="9.75">
      <c r="B268" s="2" t="s">
        <v>293</v>
      </c>
      <c r="C268" s="19" t="s">
        <v>294</v>
      </c>
      <c r="D268" s="20" t="s">
        <v>35</v>
      </c>
      <c r="E268" s="12">
        <v>1513</v>
      </c>
      <c r="F268" s="12">
        <v>4470</v>
      </c>
      <c r="G268" s="12">
        <v>1606</v>
      </c>
      <c r="H268" s="12">
        <v>4700</v>
      </c>
      <c r="U268" s="9" t="s">
        <v>32</v>
      </c>
    </row>
    <row r="269" spans="2:21" ht="9.75">
      <c r="B269" s="2" t="s">
        <v>293</v>
      </c>
      <c r="C269" s="10" t="s">
        <v>295</v>
      </c>
      <c r="D269" s="20" t="s">
        <v>35</v>
      </c>
      <c r="E269" s="12">
        <v>1529</v>
      </c>
      <c r="F269" s="12">
        <v>4485</v>
      </c>
      <c r="G269" s="12">
        <v>1607</v>
      </c>
      <c r="H269" s="12">
        <v>4700</v>
      </c>
      <c r="U269" s="9" t="s">
        <v>32</v>
      </c>
    </row>
    <row r="270" spans="2:21" ht="9.75">
      <c r="B270" s="2" t="s">
        <v>293</v>
      </c>
      <c r="C270" s="19" t="s">
        <v>296</v>
      </c>
      <c r="D270" s="15" t="s">
        <v>37</v>
      </c>
      <c r="E270" s="12">
        <v>1187</v>
      </c>
      <c r="F270" s="12">
        <v>3067</v>
      </c>
      <c r="G270" s="12">
        <v>1223</v>
      </c>
      <c r="H270" s="12">
        <v>3050</v>
      </c>
      <c r="U270" s="9" t="s">
        <v>32</v>
      </c>
    </row>
    <row r="271" spans="2:21" ht="9.75">
      <c r="B271" s="2" t="s">
        <v>293</v>
      </c>
      <c r="C271" s="10" t="s">
        <v>297</v>
      </c>
      <c r="D271" s="15" t="s">
        <v>41</v>
      </c>
      <c r="E271" s="12">
        <v>1234</v>
      </c>
      <c r="F271" s="12">
        <v>3113</v>
      </c>
      <c r="G271" s="12">
        <v>1260</v>
      </c>
      <c r="H271" s="12">
        <v>3086</v>
      </c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9" t="s">
        <v>32</v>
      </c>
    </row>
    <row r="272" spans="2:21" ht="9.75">
      <c r="B272" s="2" t="s">
        <v>293</v>
      </c>
      <c r="C272" s="10" t="s">
        <v>298</v>
      </c>
      <c r="D272" s="15" t="s">
        <v>41</v>
      </c>
      <c r="E272" s="12">
        <v>1218</v>
      </c>
      <c r="F272" s="12">
        <v>3098</v>
      </c>
      <c r="G272" s="12">
        <v>1248</v>
      </c>
      <c r="H272" s="12">
        <v>3075</v>
      </c>
      <c r="O272" s="12">
        <v>3051</v>
      </c>
      <c r="P272" s="12">
        <v>7211</v>
      </c>
      <c r="U272" s="9" t="s">
        <v>32</v>
      </c>
    </row>
    <row r="273" spans="2:21" ht="9.75">
      <c r="B273" s="2" t="s">
        <v>293</v>
      </c>
      <c r="C273" s="10" t="s">
        <v>299</v>
      </c>
      <c r="D273" s="15" t="s">
        <v>41</v>
      </c>
      <c r="E273" s="12">
        <v>1179</v>
      </c>
      <c r="F273" s="12">
        <v>3059</v>
      </c>
      <c r="G273" s="12">
        <v>1218</v>
      </c>
      <c r="H273" s="12">
        <v>3045</v>
      </c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9" t="s">
        <v>32</v>
      </c>
    </row>
    <row r="274" spans="2:21" ht="9.75">
      <c r="B274" s="2" t="s">
        <v>293</v>
      </c>
      <c r="C274" s="10" t="s">
        <v>300</v>
      </c>
      <c r="D274" s="15" t="s">
        <v>41</v>
      </c>
      <c r="E274" s="12">
        <v>1199</v>
      </c>
      <c r="F274" s="12">
        <v>3079</v>
      </c>
      <c r="G274" s="12">
        <v>1235</v>
      </c>
      <c r="H274" s="12">
        <v>3062</v>
      </c>
      <c r="U274" s="9" t="s">
        <v>32</v>
      </c>
    </row>
    <row r="275" spans="2:21" ht="9.75">
      <c r="B275" s="2" t="s">
        <v>293</v>
      </c>
      <c r="C275" s="19" t="s">
        <v>225</v>
      </c>
      <c r="D275" s="15" t="s">
        <v>41</v>
      </c>
      <c r="E275" s="12">
        <v>1204</v>
      </c>
      <c r="F275" s="12">
        <v>3084</v>
      </c>
      <c r="G275" s="12">
        <v>1234</v>
      </c>
      <c r="H275" s="12">
        <v>3061</v>
      </c>
      <c r="U275" s="9" t="s">
        <v>32</v>
      </c>
    </row>
    <row r="276" spans="2:21" ht="9.75">
      <c r="B276" s="2" t="s">
        <v>293</v>
      </c>
      <c r="C276" s="10" t="s">
        <v>301</v>
      </c>
      <c r="D276" s="15" t="s">
        <v>41</v>
      </c>
      <c r="E276" s="12">
        <v>1202</v>
      </c>
      <c r="F276" s="12">
        <v>3082</v>
      </c>
      <c r="G276" s="12">
        <v>1235</v>
      </c>
      <c r="H276" s="12">
        <v>3062</v>
      </c>
      <c r="I276" s="12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9" t="s">
        <v>32</v>
      </c>
    </row>
    <row r="277" spans="2:21" ht="9.75">
      <c r="B277" s="2" t="s">
        <v>293</v>
      </c>
      <c r="C277" s="10" t="s">
        <v>302</v>
      </c>
      <c r="D277" s="20" t="s">
        <v>45</v>
      </c>
      <c r="E277" s="12">
        <v>1245</v>
      </c>
      <c r="F277" s="12">
        <v>3125</v>
      </c>
      <c r="G277" s="12">
        <v>1272</v>
      </c>
      <c r="H277" s="12">
        <v>3099</v>
      </c>
      <c r="I277" s="12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9" t="s">
        <v>32</v>
      </c>
    </row>
    <row r="278" spans="2:21" ht="9.75">
      <c r="B278" s="2" t="s">
        <v>293</v>
      </c>
      <c r="C278" s="10" t="s">
        <v>303</v>
      </c>
      <c r="D278" s="20" t="s">
        <v>45</v>
      </c>
      <c r="E278" s="12">
        <v>1182</v>
      </c>
      <c r="F278" s="12">
        <v>3061</v>
      </c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9" t="s">
        <v>32</v>
      </c>
    </row>
    <row r="279" spans="2:21" ht="9.75">
      <c r="B279" s="2" t="s">
        <v>293</v>
      </c>
      <c r="C279" s="10" t="s">
        <v>304</v>
      </c>
      <c r="D279" s="20" t="s">
        <v>45</v>
      </c>
      <c r="E279" s="12">
        <v>1210</v>
      </c>
      <c r="F279" s="12">
        <v>3090</v>
      </c>
      <c r="G279" s="12"/>
      <c r="H279" s="12"/>
      <c r="I279" s="12"/>
      <c r="J279" s="5"/>
      <c r="K279" s="5"/>
      <c r="L279" s="5"/>
      <c r="M279" s="5"/>
      <c r="N279" s="5"/>
      <c r="O279" s="5"/>
      <c r="P279" s="5"/>
      <c r="Q279" s="12"/>
      <c r="R279" s="5"/>
      <c r="S279" s="5"/>
      <c r="T279" s="5"/>
      <c r="U279" s="9" t="s">
        <v>32</v>
      </c>
    </row>
    <row r="280" spans="2:21" ht="9.75">
      <c r="B280" s="2" t="s">
        <v>293</v>
      </c>
      <c r="C280" s="10" t="s">
        <v>305</v>
      </c>
      <c r="D280" s="20" t="s">
        <v>48</v>
      </c>
      <c r="E280" s="12">
        <v>849</v>
      </c>
      <c r="F280" s="12">
        <v>2327</v>
      </c>
      <c r="G280" s="12"/>
      <c r="H280" s="12"/>
      <c r="I280" s="12"/>
      <c r="J280" s="12"/>
      <c r="K280" s="12"/>
      <c r="L280" s="12"/>
      <c r="M280" s="12"/>
      <c r="N280" s="12"/>
      <c r="O280" s="5"/>
      <c r="P280" s="5"/>
      <c r="Q280" s="5"/>
      <c r="R280" s="5"/>
      <c r="S280" s="5"/>
      <c r="T280" s="5"/>
      <c r="U280" s="9" t="s">
        <v>32</v>
      </c>
    </row>
    <row r="281" spans="2:21" ht="9.75">
      <c r="B281" s="2" t="s">
        <v>293</v>
      </c>
      <c r="C281" s="10" t="s">
        <v>306</v>
      </c>
      <c r="D281" s="20" t="s">
        <v>48</v>
      </c>
      <c r="E281" s="12">
        <v>834</v>
      </c>
      <c r="F281" s="12">
        <v>2312</v>
      </c>
      <c r="G281" s="12"/>
      <c r="H281" s="12"/>
      <c r="I281" s="5"/>
      <c r="J281" s="5"/>
      <c r="K281" s="5"/>
      <c r="L281" s="5"/>
      <c r="M281" s="5"/>
      <c r="N281" s="5"/>
      <c r="O281" s="5"/>
      <c r="P281" s="5"/>
      <c r="Q281" s="12"/>
      <c r="R281" s="12"/>
      <c r="S281" s="5"/>
      <c r="T281" s="5"/>
      <c r="U281" s="9" t="s">
        <v>32</v>
      </c>
    </row>
    <row r="282" spans="2:21" ht="9.75">
      <c r="B282" s="2" t="s">
        <v>293</v>
      </c>
      <c r="C282" s="10" t="s">
        <v>307</v>
      </c>
      <c r="D282" s="20" t="s">
        <v>48</v>
      </c>
      <c r="E282" s="12">
        <v>823</v>
      </c>
      <c r="F282" s="12">
        <v>2301</v>
      </c>
      <c r="G282" s="12"/>
      <c r="H282" s="12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9" t="s">
        <v>32</v>
      </c>
    </row>
    <row r="283" spans="2:21" ht="9.75">
      <c r="B283" s="2" t="s">
        <v>293</v>
      </c>
      <c r="C283" s="10" t="s">
        <v>308</v>
      </c>
      <c r="D283" s="20" t="s">
        <v>48</v>
      </c>
      <c r="E283" s="12">
        <v>879</v>
      </c>
      <c r="F283" s="12">
        <v>2357</v>
      </c>
      <c r="G283" s="13"/>
      <c r="H283" s="13"/>
      <c r="U283" s="9" t="s">
        <v>32</v>
      </c>
    </row>
    <row r="284" spans="2:21" ht="9.75">
      <c r="B284" s="2" t="s">
        <v>293</v>
      </c>
      <c r="C284" s="10" t="s">
        <v>309</v>
      </c>
      <c r="D284" s="20" t="s">
        <v>48</v>
      </c>
      <c r="E284" s="12">
        <v>879</v>
      </c>
      <c r="F284" s="12">
        <v>2357</v>
      </c>
      <c r="G284" s="13"/>
      <c r="H284" s="13"/>
      <c r="I284" s="13"/>
      <c r="J284" s="13"/>
      <c r="K284" s="13"/>
      <c r="L284" s="13"/>
      <c r="M284" s="13"/>
      <c r="N284" s="13"/>
      <c r="Q284" s="13"/>
      <c r="R284" s="13"/>
      <c r="U284" s="9" t="s">
        <v>32</v>
      </c>
    </row>
    <row r="285" spans="2:21" ht="9.75">
      <c r="B285" s="2" t="s">
        <v>293</v>
      </c>
      <c r="C285" s="10" t="s">
        <v>310</v>
      </c>
      <c r="D285" s="20" t="s">
        <v>48</v>
      </c>
      <c r="E285" s="12">
        <v>864</v>
      </c>
      <c r="F285" s="12">
        <v>2342</v>
      </c>
      <c r="G285" s="5"/>
      <c r="H285" s="12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9" t="s">
        <v>32</v>
      </c>
    </row>
    <row r="286" spans="2:21" ht="9.75">
      <c r="B286" s="2" t="s">
        <v>293</v>
      </c>
      <c r="C286" s="10" t="s">
        <v>311</v>
      </c>
      <c r="D286" s="20" t="s">
        <v>48</v>
      </c>
      <c r="E286" s="12">
        <v>789</v>
      </c>
      <c r="F286" s="12">
        <v>2267</v>
      </c>
      <c r="G286" s="12"/>
      <c r="H286" s="5"/>
      <c r="I286" s="12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9" t="s">
        <v>32</v>
      </c>
    </row>
    <row r="287" spans="2:21" ht="9.75">
      <c r="B287" s="2" t="s">
        <v>293</v>
      </c>
      <c r="C287" s="10" t="s">
        <v>312</v>
      </c>
      <c r="D287" s="20" t="s">
        <v>48</v>
      </c>
      <c r="E287" s="12">
        <v>866</v>
      </c>
      <c r="F287" s="12">
        <v>2344</v>
      </c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9" t="s">
        <v>32</v>
      </c>
    </row>
    <row r="288" spans="2:21" ht="9.75">
      <c r="B288" s="2" t="s">
        <v>293</v>
      </c>
      <c r="C288" s="10" t="s">
        <v>313</v>
      </c>
      <c r="D288" s="20" t="s">
        <v>48</v>
      </c>
      <c r="E288" s="12">
        <v>866</v>
      </c>
      <c r="F288" s="12">
        <v>2344</v>
      </c>
      <c r="G288" s="12"/>
      <c r="H288" s="12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9" t="s">
        <v>32</v>
      </c>
    </row>
    <row r="289" spans="2:21" ht="9.75">
      <c r="B289" s="2" t="s">
        <v>293</v>
      </c>
      <c r="C289" s="10" t="s">
        <v>314</v>
      </c>
      <c r="D289" s="20" t="s">
        <v>48</v>
      </c>
      <c r="E289" s="12">
        <v>864</v>
      </c>
      <c r="F289" s="12">
        <v>2342</v>
      </c>
      <c r="G289" s="12"/>
      <c r="H289" s="12"/>
      <c r="I289" s="12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9" t="s">
        <v>32</v>
      </c>
    </row>
    <row r="290" spans="2:21" ht="9.75">
      <c r="B290" s="2" t="s">
        <v>293</v>
      </c>
      <c r="C290" s="10" t="s">
        <v>315</v>
      </c>
      <c r="D290" s="20" t="s">
        <v>48</v>
      </c>
      <c r="E290" s="12">
        <v>782</v>
      </c>
      <c r="F290" s="12">
        <v>2259</v>
      </c>
      <c r="G290" s="13"/>
      <c r="H290" s="13"/>
      <c r="I290" s="13"/>
      <c r="U290" s="9" t="s">
        <v>32</v>
      </c>
    </row>
    <row r="291" spans="2:21" ht="9.75">
      <c r="B291" s="2" t="s">
        <v>293</v>
      </c>
      <c r="C291" s="10" t="s">
        <v>316</v>
      </c>
      <c r="D291" s="20" t="s">
        <v>48</v>
      </c>
      <c r="E291" s="12">
        <v>868</v>
      </c>
      <c r="F291" s="12">
        <v>2346</v>
      </c>
      <c r="G291" s="13"/>
      <c r="H291" s="13"/>
      <c r="I291" s="13"/>
      <c r="U291" s="9" t="s">
        <v>32</v>
      </c>
    </row>
    <row r="292" spans="2:21" ht="9.75">
      <c r="B292" s="2" t="s">
        <v>293</v>
      </c>
      <c r="C292" s="10" t="s">
        <v>317</v>
      </c>
      <c r="D292" s="20" t="s">
        <v>48</v>
      </c>
      <c r="E292" s="12">
        <v>819</v>
      </c>
      <c r="F292" s="12">
        <v>2297</v>
      </c>
      <c r="G292" s="13"/>
      <c r="H292" s="13"/>
      <c r="U292" s="9" t="s">
        <v>32</v>
      </c>
    </row>
    <row r="293" spans="2:21" ht="9.75">
      <c r="B293" s="2" t="s">
        <v>293</v>
      </c>
      <c r="C293" s="10" t="s">
        <v>318</v>
      </c>
      <c r="D293" s="20" t="s">
        <v>59</v>
      </c>
      <c r="E293" s="12">
        <v>1103</v>
      </c>
      <c r="F293" s="12">
        <v>3893</v>
      </c>
      <c r="G293" s="13"/>
      <c r="H293" s="13"/>
      <c r="I293" s="13"/>
      <c r="U293" s="9" t="s">
        <v>32</v>
      </c>
    </row>
    <row r="294" spans="2:21" ht="9.75">
      <c r="B294" s="2" t="s">
        <v>293</v>
      </c>
      <c r="C294" s="10" t="s">
        <v>319</v>
      </c>
      <c r="D294" s="20" t="s">
        <v>59</v>
      </c>
      <c r="E294" s="12">
        <v>1080</v>
      </c>
      <c r="F294" s="12">
        <v>3870</v>
      </c>
      <c r="G294" s="13"/>
      <c r="H294" s="13"/>
      <c r="U294" s="9" t="s">
        <v>32</v>
      </c>
    </row>
    <row r="295" spans="2:21" ht="9.75">
      <c r="B295" s="2" t="s">
        <v>293</v>
      </c>
      <c r="C295" s="10" t="s">
        <v>320</v>
      </c>
      <c r="D295" s="20" t="s">
        <v>61</v>
      </c>
      <c r="E295" s="13"/>
      <c r="F295" s="13"/>
      <c r="G295" s="13"/>
      <c r="H295" s="13"/>
      <c r="K295" s="12">
        <v>5370</v>
      </c>
      <c r="L295" s="12">
        <v>12840</v>
      </c>
      <c r="M295" s="12">
        <v>4990</v>
      </c>
      <c r="N295" s="12">
        <v>12190</v>
      </c>
      <c r="S295" s="12">
        <v>2926</v>
      </c>
      <c r="T295" s="12">
        <v>8496</v>
      </c>
      <c r="U295" s="9" t="s">
        <v>32</v>
      </c>
    </row>
    <row r="296" spans="2:21" ht="9.75">
      <c r="B296" s="2" t="s">
        <v>293</v>
      </c>
      <c r="C296" s="10" t="s">
        <v>321</v>
      </c>
      <c r="D296" s="20" t="s">
        <v>61</v>
      </c>
      <c r="E296" s="13"/>
      <c r="F296" s="13"/>
      <c r="G296" s="13"/>
      <c r="H296" s="13"/>
      <c r="I296" s="13"/>
      <c r="S296" s="12">
        <v>5330</v>
      </c>
      <c r="T296" s="12">
        <v>12800</v>
      </c>
      <c r="U296" s="9" t="s">
        <v>32</v>
      </c>
    </row>
    <row r="297" spans="2:21" ht="9.75">
      <c r="B297" s="2" t="s">
        <v>293</v>
      </c>
      <c r="C297" s="10" t="s">
        <v>322</v>
      </c>
      <c r="D297" s="20" t="s">
        <v>61</v>
      </c>
      <c r="E297" s="13"/>
      <c r="F297" s="13"/>
      <c r="G297" s="13"/>
      <c r="H297" s="13"/>
      <c r="I297" s="12">
        <v>1889</v>
      </c>
      <c r="J297" s="12">
        <v>5873</v>
      </c>
      <c r="U297" s="9" t="s">
        <v>32</v>
      </c>
    </row>
    <row r="298" spans="2:21" ht="9.75">
      <c r="B298" s="2" t="s">
        <v>293</v>
      </c>
      <c r="C298" s="10" t="s">
        <v>323</v>
      </c>
      <c r="D298" s="20" t="s">
        <v>61</v>
      </c>
      <c r="E298" s="13"/>
      <c r="F298" s="13"/>
      <c r="G298" s="13"/>
      <c r="H298" s="13"/>
      <c r="Q298" s="12">
        <v>3750</v>
      </c>
      <c r="R298" s="12">
        <v>10370</v>
      </c>
      <c r="U298" s="9" t="s">
        <v>32</v>
      </c>
    </row>
    <row r="299" spans="2:21" ht="9.75">
      <c r="B299" s="2" t="s">
        <v>324</v>
      </c>
      <c r="C299" s="14" t="s">
        <v>325</v>
      </c>
      <c r="D299" s="16" t="s">
        <v>35</v>
      </c>
      <c r="E299" s="12">
        <v>2448</v>
      </c>
      <c r="F299" s="12">
        <v>5548</v>
      </c>
      <c r="G299" s="12">
        <v>2448</v>
      </c>
      <c r="H299" s="12">
        <v>2448</v>
      </c>
      <c r="I299" s="12">
        <v>3128</v>
      </c>
      <c r="J299" s="12">
        <v>6618</v>
      </c>
      <c r="K299" s="12">
        <v>4800</v>
      </c>
      <c r="L299" s="12">
        <v>11000</v>
      </c>
      <c r="M299" s="14" t="s">
        <v>326</v>
      </c>
      <c r="N299" s="14" t="s">
        <v>326</v>
      </c>
      <c r="U299" s="9" t="s">
        <v>32</v>
      </c>
    </row>
    <row r="300" spans="2:21" ht="9.75">
      <c r="B300" s="2" t="s">
        <v>324</v>
      </c>
      <c r="C300" s="14" t="s">
        <v>327</v>
      </c>
      <c r="D300" s="16" t="s">
        <v>66</v>
      </c>
      <c r="E300" s="12">
        <v>2364</v>
      </c>
      <c r="F300" s="12">
        <v>6326</v>
      </c>
      <c r="G300" s="12">
        <v>2364</v>
      </c>
      <c r="H300" s="12">
        <v>2364</v>
      </c>
      <c r="I300" s="13"/>
      <c r="U300" s="9" t="s">
        <v>32</v>
      </c>
    </row>
    <row r="301" spans="2:21" ht="9.75">
      <c r="B301" s="2" t="s">
        <v>324</v>
      </c>
      <c r="C301" s="14" t="s">
        <v>328</v>
      </c>
      <c r="D301" s="16" t="s">
        <v>68</v>
      </c>
      <c r="E301" s="12">
        <v>1650</v>
      </c>
      <c r="F301" s="12">
        <v>3350</v>
      </c>
      <c r="G301" s="12">
        <v>1650</v>
      </c>
      <c r="H301" s="12">
        <v>1650</v>
      </c>
      <c r="K301" s="13"/>
      <c r="L301" s="13"/>
      <c r="M301" s="13"/>
      <c r="N301" s="13"/>
      <c r="U301" s="9" t="s">
        <v>32</v>
      </c>
    </row>
    <row r="302" spans="2:24" ht="9.75">
      <c r="B302" s="2" t="s">
        <v>324</v>
      </c>
      <c r="C302" s="14" t="s">
        <v>329</v>
      </c>
      <c r="D302" s="16" t="s">
        <v>41</v>
      </c>
      <c r="E302" s="12">
        <v>2316</v>
      </c>
      <c r="F302" s="12">
        <v>4118</v>
      </c>
      <c r="G302" s="12">
        <v>2316</v>
      </c>
      <c r="H302" s="12">
        <v>2316</v>
      </c>
      <c r="I302" s="13"/>
      <c r="J302" s="13"/>
      <c r="U302" s="9" t="s">
        <v>32</v>
      </c>
      <c r="V302" s="5"/>
      <c r="W302" s="5"/>
      <c r="X302" s="5"/>
    </row>
    <row r="303" spans="2:24" ht="9.75">
      <c r="B303" s="2" t="s">
        <v>324</v>
      </c>
      <c r="C303" s="14" t="s">
        <v>330</v>
      </c>
      <c r="D303" s="16" t="s">
        <v>41</v>
      </c>
      <c r="E303" s="12">
        <v>2110</v>
      </c>
      <c r="F303" s="12">
        <v>4210</v>
      </c>
      <c r="G303" s="12">
        <v>2110</v>
      </c>
      <c r="H303" s="12">
        <v>2110</v>
      </c>
      <c r="U303" s="9" t="s">
        <v>32</v>
      </c>
      <c r="V303" s="5"/>
      <c r="W303" s="5"/>
      <c r="X303" s="5"/>
    </row>
    <row r="304" spans="2:24" ht="9.75">
      <c r="B304" s="2" t="s">
        <v>324</v>
      </c>
      <c r="C304" s="14" t="s">
        <v>331</v>
      </c>
      <c r="D304" s="16" t="s">
        <v>41</v>
      </c>
      <c r="E304" s="12">
        <v>2090</v>
      </c>
      <c r="F304" s="12">
        <v>2990</v>
      </c>
      <c r="G304" s="12">
        <v>2090</v>
      </c>
      <c r="H304" s="12">
        <v>2090</v>
      </c>
      <c r="I304" s="13"/>
      <c r="J304" s="13"/>
      <c r="K304" s="13"/>
      <c r="L304" s="13"/>
      <c r="M304" s="13"/>
      <c r="N304" s="13"/>
      <c r="U304" s="9" t="s">
        <v>32</v>
      </c>
      <c r="V304" s="5"/>
      <c r="W304" s="5"/>
      <c r="X304" s="5"/>
    </row>
    <row r="305" spans="2:24" ht="9.75">
      <c r="B305" s="2" t="s">
        <v>324</v>
      </c>
      <c r="C305" s="14" t="s">
        <v>332</v>
      </c>
      <c r="D305" s="16" t="s">
        <v>41</v>
      </c>
      <c r="E305" s="12">
        <v>1550</v>
      </c>
      <c r="F305" s="12">
        <v>3100</v>
      </c>
      <c r="G305" s="12">
        <v>1550</v>
      </c>
      <c r="H305" s="12">
        <v>1550</v>
      </c>
      <c r="U305" s="9" t="s">
        <v>32</v>
      </c>
      <c r="V305" s="5"/>
      <c r="W305" s="5"/>
      <c r="X305" s="5"/>
    </row>
    <row r="306" spans="2:24" ht="9.75">
      <c r="B306" s="2" t="s">
        <v>324</v>
      </c>
      <c r="C306" s="14" t="s">
        <v>333</v>
      </c>
      <c r="D306" s="16" t="s">
        <v>41</v>
      </c>
      <c r="E306" s="12">
        <v>2372</v>
      </c>
      <c r="F306" s="12">
        <v>5220</v>
      </c>
      <c r="G306" s="12">
        <v>2372</v>
      </c>
      <c r="H306" s="12">
        <v>2372</v>
      </c>
      <c r="U306" s="9" t="s">
        <v>32</v>
      </c>
      <c r="V306" s="5"/>
      <c r="W306" s="5"/>
      <c r="X306" s="5"/>
    </row>
    <row r="307" spans="2:24" ht="9.75">
      <c r="B307" s="2" t="s">
        <v>324</v>
      </c>
      <c r="C307" s="14" t="s">
        <v>334</v>
      </c>
      <c r="D307" s="16" t="s">
        <v>45</v>
      </c>
      <c r="E307" s="12">
        <v>1700</v>
      </c>
      <c r="F307" s="12">
        <v>3540</v>
      </c>
      <c r="K307" s="13"/>
      <c r="L307" s="13"/>
      <c r="M307" s="13"/>
      <c r="N307" s="13"/>
      <c r="U307" s="9" t="s">
        <v>32</v>
      </c>
      <c r="V307" s="5"/>
      <c r="W307" s="5"/>
      <c r="X307" s="5"/>
    </row>
    <row r="308" spans="2:24" ht="9.75">
      <c r="B308" s="2" t="s">
        <v>324</v>
      </c>
      <c r="C308" s="14" t="s">
        <v>335</v>
      </c>
      <c r="D308" s="16" t="s">
        <v>45</v>
      </c>
      <c r="E308" s="12">
        <v>1750</v>
      </c>
      <c r="F308" s="12">
        <v>3890</v>
      </c>
      <c r="U308" s="9" t="s">
        <v>32</v>
      </c>
      <c r="V308" s="5"/>
      <c r="W308" s="5"/>
      <c r="X308" s="5"/>
    </row>
    <row r="309" spans="2:24" ht="9.75">
      <c r="B309" s="2" t="s">
        <v>324</v>
      </c>
      <c r="C309" s="14" t="s">
        <v>336</v>
      </c>
      <c r="D309" s="16" t="s">
        <v>45</v>
      </c>
      <c r="E309" s="12">
        <v>1750</v>
      </c>
      <c r="F309" s="12">
        <v>3890</v>
      </c>
      <c r="U309" s="9" t="s">
        <v>32</v>
      </c>
      <c r="V309" s="5"/>
      <c r="W309" s="5"/>
      <c r="X309" s="5"/>
    </row>
    <row r="310" spans="2:21" ht="9.75">
      <c r="B310" s="2" t="s">
        <v>324</v>
      </c>
      <c r="C310" s="14" t="s">
        <v>337</v>
      </c>
      <c r="D310" s="2" t="s">
        <v>48</v>
      </c>
      <c r="E310" s="12">
        <v>1400</v>
      </c>
      <c r="F310" s="12">
        <v>3000</v>
      </c>
      <c r="U310" s="9" t="s">
        <v>32</v>
      </c>
    </row>
    <row r="311" spans="2:21" ht="9.75">
      <c r="B311" s="2" t="s">
        <v>324</v>
      </c>
      <c r="C311" s="14" t="s">
        <v>338</v>
      </c>
      <c r="D311" s="2" t="s">
        <v>48</v>
      </c>
      <c r="E311" s="12">
        <v>750</v>
      </c>
      <c r="F311" s="12">
        <v>1080</v>
      </c>
      <c r="U311" s="9" t="s">
        <v>32</v>
      </c>
    </row>
    <row r="312" spans="2:21" ht="9.75">
      <c r="B312" s="2" t="s">
        <v>324</v>
      </c>
      <c r="C312" s="14" t="s">
        <v>339</v>
      </c>
      <c r="D312" s="2" t="s">
        <v>48</v>
      </c>
      <c r="E312" s="12">
        <v>450</v>
      </c>
      <c r="F312" s="12">
        <v>900</v>
      </c>
      <c r="U312" s="9" t="s">
        <v>32</v>
      </c>
    </row>
    <row r="313" spans="2:21" ht="9.75">
      <c r="B313" s="2" t="s">
        <v>324</v>
      </c>
      <c r="C313" s="14" t="s">
        <v>340</v>
      </c>
      <c r="D313" s="2" t="s">
        <v>48</v>
      </c>
      <c r="E313" s="12">
        <v>450</v>
      </c>
      <c r="F313" s="12">
        <v>450</v>
      </c>
      <c r="U313" s="9" t="s">
        <v>32</v>
      </c>
    </row>
    <row r="314" spans="2:21" ht="9.75">
      <c r="B314" s="2" t="s">
        <v>324</v>
      </c>
      <c r="C314" s="14" t="s">
        <v>341</v>
      </c>
      <c r="D314" s="2" t="s">
        <v>48</v>
      </c>
      <c r="E314" s="12">
        <v>666</v>
      </c>
      <c r="F314" s="12">
        <v>1143</v>
      </c>
      <c r="U314" s="9" t="s">
        <v>32</v>
      </c>
    </row>
    <row r="315" spans="2:21" ht="9.75">
      <c r="B315" s="2" t="s">
        <v>324</v>
      </c>
      <c r="C315" s="14" t="s">
        <v>342</v>
      </c>
      <c r="D315" s="2" t="s">
        <v>48</v>
      </c>
      <c r="E315" s="12">
        <v>570</v>
      </c>
      <c r="F315" s="12">
        <v>1320</v>
      </c>
      <c r="U315" s="9" t="s">
        <v>32</v>
      </c>
    </row>
    <row r="316" spans="2:21" ht="9.75">
      <c r="B316" s="2" t="s">
        <v>324</v>
      </c>
      <c r="C316" s="14" t="s">
        <v>343</v>
      </c>
      <c r="D316" s="2" t="s">
        <v>48</v>
      </c>
      <c r="E316" s="12">
        <v>1400</v>
      </c>
      <c r="F316" s="12">
        <v>3000</v>
      </c>
      <c r="U316" s="9" t="s">
        <v>32</v>
      </c>
    </row>
    <row r="317" spans="2:21" ht="9.75">
      <c r="B317" s="2" t="s">
        <v>324</v>
      </c>
      <c r="C317" s="14" t="s">
        <v>344</v>
      </c>
      <c r="D317" s="2" t="s">
        <v>48</v>
      </c>
      <c r="E317" s="12">
        <v>600</v>
      </c>
      <c r="F317" s="12">
        <v>900</v>
      </c>
      <c r="U317" s="9" t="s">
        <v>32</v>
      </c>
    </row>
    <row r="318" spans="2:21" ht="9.75">
      <c r="B318" s="2" t="s">
        <v>324</v>
      </c>
      <c r="C318" s="14" t="s">
        <v>345</v>
      </c>
      <c r="D318" s="2" t="s">
        <v>48</v>
      </c>
      <c r="E318" s="12">
        <v>750</v>
      </c>
      <c r="F318" s="12">
        <v>1500</v>
      </c>
      <c r="U318" s="9" t="s">
        <v>32</v>
      </c>
    </row>
    <row r="319" spans="2:21" ht="9.75">
      <c r="B319" s="2" t="s">
        <v>324</v>
      </c>
      <c r="C319" s="14" t="s">
        <v>346</v>
      </c>
      <c r="D319" s="2" t="s">
        <v>48</v>
      </c>
      <c r="E319" s="12">
        <v>639</v>
      </c>
      <c r="F319" s="12">
        <v>1044</v>
      </c>
      <c r="U319" s="9" t="s">
        <v>32</v>
      </c>
    </row>
    <row r="320" spans="2:21" ht="9.75">
      <c r="B320" s="2" t="s">
        <v>324</v>
      </c>
      <c r="C320" s="14" t="s">
        <v>347</v>
      </c>
      <c r="D320" s="2" t="s">
        <v>48</v>
      </c>
      <c r="E320" s="12">
        <v>1400</v>
      </c>
      <c r="F320" s="12">
        <v>3000</v>
      </c>
      <c r="U320" s="9" t="s">
        <v>32</v>
      </c>
    </row>
    <row r="321" spans="2:21" ht="9.75">
      <c r="B321" s="2" t="s">
        <v>324</v>
      </c>
      <c r="C321" s="14" t="s">
        <v>348</v>
      </c>
      <c r="D321" s="2" t="s">
        <v>48</v>
      </c>
      <c r="E321" s="12">
        <v>1400</v>
      </c>
      <c r="F321" s="12">
        <v>3000</v>
      </c>
      <c r="U321" s="9" t="s">
        <v>32</v>
      </c>
    </row>
    <row r="322" spans="2:21" ht="9.75">
      <c r="B322" s="2" t="s">
        <v>324</v>
      </c>
      <c r="C322" s="14" t="s">
        <v>349</v>
      </c>
      <c r="D322" s="2" t="s">
        <v>48</v>
      </c>
      <c r="E322" s="12">
        <v>675</v>
      </c>
      <c r="F322" s="12">
        <v>1338</v>
      </c>
      <c r="U322" s="9" t="s">
        <v>32</v>
      </c>
    </row>
    <row r="323" spans="2:21" ht="9.75">
      <c r="B323" s="2" t="s">
        <v>324</v>
      </c>
      <c r="C323" s="14" t="s">
        <v>350</v>
      </c>
      <c r="D323" s="2" t="s">
        <v>48</v>
      </c>
      <c r="E323" s="12">
        <v>600</v>
      </c>
      <c r="F323" s="12">
        <v>885</v>
      </c>
      <c r="U323" s="9" t="s">
        <v>32</v>
      </c>
    </row>
    <row r="324" spans="2:21" ht="9.75">
      <c r="B324" s="2" t="s">
        <v>324</v>
      </c>
      <c r="C324" s="14" t="s">
        <v>351</v>
      </c>
      <c r="D324" s="2" t="s">
        <v>48</v>
      </c>
      <c r="E324" s="12">
        <v>675</v>
      </c>
      <c r="F324" s="12">
        <v>1350</v>
      </c>
      <c r="U324" s="9" t="s">
        <v>32</v>
      </c>
    </row>
    <row r="325" spans="2:21" ht="9.75">
      <c r="B325" s="2" t="s">
        <v>324</v>
      </c>
      <c r="C325" s="14" t="s">
        <v>352</v>
      </c>
      <c r="D325" s="2" t="s">
        <v>48</v>
      </c>
      <c r="E325" s="12">
        <v>1400</v>
      </c>
      <c r="F325" s="12">
        <v>3000</v>
      </c>
      <c r="U325" s="9" t="s">
        <v>32</v>
      </c>
    </row>
    <row r="326" spans="2:21" ht="9.75">
      <c r="B326" s="2" t="s">
        <v>324</v>
      </c>
      <c r="C326" s="14" t="s">
        <v>353</v>
      </c>
      <c r="D326" s="2" t="s">
        <v>48</v>
      </c>
      <c r="E326" s="12">
        <v>675</v>
      </c>
      <c r="F326" s="12">
        <v>1050</v>
      </c>
      <c r="U326" s="9" t="s">
        <v>32</v>
      </c>
    </row>
    <row r="327" spans="2:21" ht="9.75">
      <c r="B327" s="2" t="s">
        <v>324</v>
      </c>
      <c r="C327" s="14" t="s">
        <v>354</v>
      </c>
      <c r="D327" s="2" t="s">
        <v>48</v>
      </c>
      <c r="E327" s="12">
        <v>778</v>
      </c>
      <c r="F327" s="12">
        <v>1140</v>
      </c>
      <c r="U327" s="9" t="s">
        <v>32</v>
      </c>
    </row>
    <row r="328" spans="2:21" ht="9.75">
      <c r="B328" s="2" t="s">
        <v>324</v>
      </c>
      <c r="C328" s="14" t="s">
        <v>355</v>
      </c>
      <c r="D328" s="2" t="s">
        <v>48</v>
      </c>
      <c r="E328" s="12">
        <v>540</v>
      </c>
      <c r="F328" s="12">
        <v>840</v>
      </c>
      <c r="U328" s="9" t="s">
        <v>32</v>
      </c>
    </row>
    <row r="329" spans="2:21" ht="9.75">
      <c r="B329" s="2" t="s">
        <v>324</v>
      </c>
      <c r="C329" s="14" t="s">
        <v>356</v>
      </c>
      <c r="D329" s="2" t="s">
        <v>48</v>
      </c>
      <c r="E329" s="12">
        <v>735</v>
      </c>
      <c r="F329" s="12">
        <v>1443</v>
      </c>
      <c r="U329" s="9" t="s">
        <v>32</v>
      </c>
    </row>
    <row r="330" spans="2:21" ht="9.75">
      <c r="B330" s="2" t="s">
        <v>324</v>
      </c>
      <c r="C330" s="14" t="s">
        <v>357</v>
      </c>
      <c r="D330" s="2" t="s">
        <v>48</v>
      </c>
      <c r="E330" s="12">
        <v>540</v>
      </c>
      <c r="F330" s="12">
        <v>1080</v>
      </c>
      <c r="U330" s="9" t="s">
        <v>32</v>
      </c>
    </row>
    <row r="331" spans="2:21" ht="9.75">
      <c r="B331" s="2" t="s">
        <v>324</v>
      </c>
      <c r="C331" s="14" t="s">
        <v>358</v>
      </c>
      <c r="D331" s="2" t="s">
        <v>61</v>
      </c>
      <c r="E331" s="12">
        <v>1540</v>
      </c>
      <c r="F331" s="12">
        <v>2486</v>
      </c>
      <c r="I331" s="14" t="s">
        <v>326</v>
      </c>
      <c r="K331" s="12">
        <v>3920</v>
      </c>
      <c r="L331" s="12">
        <v>7840</v>
      </c>
      <c r="M331" s="12">
        <v>2800</v>
      </c>
      <c r="N331" s="12">
        <v>5600</v>
      </c>
      <c r="U331" s="9" t="s">
        <v>32</v>
      </c>
    </row>
    <row r="332" spans="2:21" ht="9.75">
      <c r="B332" s="2" t="s">
        <v>359</v>
      </c>
      <c r="C332" s="14" t="s">
        <v>360</v>
      </c>
      <c r="D332" s="18" t="s">
        <v>35</v>
      </c>
      <c r="E332" s="12">
        <v>1582</v>
      </c>
      <c r="F332" s="12">
        <v>4534</v>
      </c>
      <c r="G332" s="12">
        <v>1920</v>
      </c>
      <c r="H332" s="12">
        <v>4872</v>
      </c>
      <c r="I332" s="12">
        <v>2164</v>
      </c>
      <c r="J332" s="12">
        <v>5172</v>
      </c>
      <c r="U332" s="9" t="s">
        <v>32</v>
      </c>
    </row>
    <row r="333" spans="2:21" ht="9.75">
      <c r="B333" s="2" t="s">
        <v>359</v>
      </c>
      <c r="C333" s="14" t="s">
        <v>197</v>
      </c>
      <c r="D333" s="18" t="s">
        <v>66</v>
      </c>
      <c r="E333" s="12">
        <v>1452</v>
      </c>
      <c r="F333" s="12">
        <v>4406</v>
      </c>
      <c r="G333" s="12">
        <v>1756</v>
      </c>
      <c r="H333" s="12">
        <v>4710</v>
      </c>
      <c r="I333" s="12">
        <v>2216</v>
      </c>
      <c r="J333" s="12">
        <v>5226</v>
      </c>
      <c r="U333" s="9" t="s">
        <v>32</v>
      </c>
    </row>
    <row r="334" spans="2:21" ht="9.75">
      <c r="B334" s="2" t="s">
        <v>359</v>
      </c>
      <c r="C334" s="14" t="s">
        <v>361</v>
      </c>
      <c r="D334" s="18" t="s">
        <v>68</v>
      </c>
      <c r="E334" s="12">
        <v>1236</v>
      </c>
      <c r="F334" s="12">
        <v>4190</v>
      </c>
      <c r="G334" s="12">
        <v>1618</v>
      </c>
      <c r="H334" s="12">
        <v>4572</v>
      </c>
      <c r="U334" s="9" t="s">
        <v>32</v>
      </c>
    </row>
    <row r="335" spans="2:21" ht="9.75">
      <c r="B335" s="2" t="s">
        <v>359</v>
      </c>
      <c r="C335" s="14" t="s">
        <v>362</v>
      </c>
      <c r="D335" s="18" t="s">
        <v>68</v>
      </c>
      <c r="E335" s="12">
        <v>1290</v>
      </c>
      <c r="F335" s="12">
        <v>4244</v>
      </c>
      <c r="G335" s="12">
        <v>1672</v>
      </c>
      <c r="H335" s="12">
        <v>4626</v>
      </c>
      <c r="U335" s="9" t="s">
        <v>32</v>
      </c>
    </row>
    <row r="336" spans="2:21" ht="9.75">
      <c r="B336" s="2" t="s">
        <v>359</v>
      </c>
      <c r="C336" s="14" t="s">
        <v>363</v>
      </c>
      <c r="D336" s="18" t="s">
        <v>68</v>
      </c>
      <c r="E336" s="12">
        <v>1358</v>
      </c>
      <c r="F336" s="12">
        <v>4312</v>
      </c>
      <c r="G336" s="12">
        <v>1740</v>
      </c>
      <c r="H336" s="12">
        <v>4694</v>
      </c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U336" s="9" t="s">
        <v>32</v>
      </c>
    </row>
    <row r="337" spans="2:21" ht="9.75">
      <c r="B337" s="2" t="s">
        <v>359</v>
      </c>
      <c r="C337" s="14" t="s">
        <v>364</v>
      </c>
      <c r="D337" s="18" t="s">
        <v>68</v>
      </c>
      <c r="E337" s="12">
        <v>1280</v>
      </c>
      <c r="F337" s="12">
        <v>4234</v>
      </c>
      <c r="G337" s="12">
        <v>1662</v>
      </c>
      <c r="H337" s="12">
        <v>4616</v>
      </c>
      <c r="K337" s="12">
        <v>6524</v>
      </c>
      <c r="L337" s="12">
        <v>10412</v>
      </c>
      <c r="U337" s="9" t="s">
        <v>32</v>
      </c>
    </row>
    <row r="338" spans="2:21" ht="9.75">
      <c r="B338" s="2" t="s">
        <v>359</v>
      </c>
      <c r="C338" s="14" t="s">
        <v>365</v>
      </c>
      <c r="D338" s="18" t="s">
        <v>41</v>
      </c>
      <c r="E338" s="12">
        <v>1370</v>
      </c>
      <c r="F338" s="12">
        <v>4324</v>
      </c>
      <c r="G338" s="12">
        <v>1752</v>
      </c>
      <c r="H338" s="12">
        <v>4706</v>
      </c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U338" s="9" t="s">
        <v>32</v>
      </c>
    </row>
    <row r="339" spans="2:21" ht="9.75">
      <c r="B339" s="2" t="s">
        <v>359</v>
      </c>
      <c r="C339" s="14" t="s">
        <v>366</v>
      </c>
      <c r="D339" s="18" t="s">
        <v>41</v>
      </c>
      <c r="E339" s="12">
        <v>1376</v>
      </c>
      <c r="F339" s="12">
        <v>4328</v>
      </c>
      <c r="G339" s="12">
        <v>1776</v>
      </c>
      <c r="H339" s="12">
        <v>4728</v>
      </c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U339" s="9" t="s">
        <v>32</v>
      </c>
    </row>
    <row r="340" spans="2:21" ht="9.75">
      <c r="B340" s="2" t="s">
        <v>359</v>
      </c>
      <c r="C340" s="14" t="s">
        <v>367</v>
      </c>
      <c r="D340" s="18" t="s">
        <v>41</v>
      </c>
      <c r="E340" s="12">
        <v>1430</v>
      </c>
      <c r="F340" s="12">
        <v>4382</v>
      </c>
      <c r="G340" s="12">
        <v>1792</v>
      </c>
      <c r="H340" s="12">
        <v>4744</v>
      </c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U340" s="9" t="s">
        <v>32</v>
      </c>
    </row>
    <row r="341" spans="2:21" ht="9.75">
      <c r="B341" s="2" t="s">
        <v>359</v>
      </c>
      <c r="C341" s="14" t="s">
        <v>368</v>
      </c>
      <c r="D341" s="18" t="s">
        <v>48</v>
      </c>
      <c r="E341" s="12">
        <v>778</v>
      </c>
      <c r="F341" s="12">
        <v>3208</v>
      </c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5"/>
      <c r="U341" s="9" t="s">
        <v>32</v>
      </c>
    </row>
    <row r="342" spans="2:21" ht="9.75">
      <c r="B342" s="2" t="s">
        <v>359</v>
      </c>
      <c r="C342" s="14" t="s">
        <v>369</v>
      </c>
      <c r="D342" s="18" t="s">
        <v>48</v>
      </c>
      <c r="E342" s="12">
        <v>780</v>
      </c>
      <c r="F342" s="12">
        <v>3210</v>
      </c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9" t="s">
        <v>32</v>
      </c>
    </row>
    <row r="343" spans="2:21" ht="9.75">
      <c r="B343" s="2" t="s">
        <v>359</v>
      </c>
      <c r="C343" s="14" t="s">
        <v>370</v>
      </c>
      <c r="D343" s="18" t="s">
        <v>48</v>
      </c>
      <c r="E343" s="12">
        <v>784</v>
      </c>
      <c r="F343" s="12">
        <v>3214</v>
      </c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9" t="s">
        <v>32</v>
      </c>
    </row>
    <row r="344" spans="2:21" ht="9.75">
      <c r="B344" s="2" t="s">
        <v>359</v>
      </c>
      <c r="C344" s="14" t="s">
        <v>371</v>
      </c>
      <c r="D344" s="18" t="s">
        <v>48</v>
      </c>
      <c r="E344" s="12">
        <v>780</v>
      </c>
      <c r="F344" s="12">
        <v>3210</v>
      </c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9" t="s">
        <v>32</v>
      </c>
    </row>
    <row r="345" spans="2:21" ht="9.75">
      <c r="B345" s="2" t="s">
        <v>359</v>
      </c>
      <c r="C345" s="14" t="s">
        <v>372</v>
      </c>
      <c r="D345" s="18" t="s">
        <v>48</v>
      </c>
      <c r="E345" s="12">
        <v>782</v>
      </c>
      <c r="F345" s="12">
        <v>3212</v>
      </c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9" t="s">
        <v>32</v>
      </c>
    </row>
    <row r="346" spans="2:21" ht="9.75">
      <c r="B346" s="2" t="s">
        <v>359</v>
      </c>
      <c r="C346" s="14" t="s">
        <v>373</v>
      </c>
      <c r="D346" s="18" t="s">
        <v>48</v>
      </c>
      <c r="E346" s="12">
        <v>776</v>
      </c>
      <c r="F346" s="12">
        <v>3206</v>
      </c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9" t="s">
        <v>32</v>
      </c>
    </row>
    <row r="347" spans="2:21" ht="9.75">
      <c r="B347" s="2" t="s">
        <v>359</v>
      </c>
      <c r="C347" s="14" t="s">
        <v>374</v>
      </c>
      <c r="D347" s="18" t="s">
        <v>48</v>
      </c>
      <c r="E347" s="12">
        <v>774</v>
      </c>
      <c r="F347" s="12">
        <v>3204</v>
      </c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U347" s="9" t="s">
        <v>32</v>
      </c>
    </row>
    <row r="348" spans="2:21" ht="9.75">
      <c r="B348" s="2" t="s">
        <v>359</v>
      </c>
      <c r="C348" s="14" t="s">
        <v>375</v>
      </c>
      <c r="D348" s="18" t="s">
        <v>48</v>
      </c>
      <c r="E348" s="12">
        <v>778</v>
      </c>
      <c r="F348" s="12">
        <v>3208</v>
      </c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9" t="s">
        <v>32</v>
      </c>
    </row>
    <row r="349" spans="2:21" ht="9.75">
      <c r="B349" s="2" t="s">
        <v>359</v>
      </c>
      <c r="C349" s="14" t="s">
        <v>376</v>
      </c>
      <c r="D349" s="18" t="s">
        <v>48</v>
      </c>
      <c r="E349" s="12">
        <v>780</v>
      </c>
      <c r="F349" s="12">
        <v>3210</v>
      </c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U349" s="9" t="s">
        <v>32</v>
      </c>
    </row>
    <row r="350" spans="2:21" ht="9.75">
      <c r="B350" s="2" t="s">
        <v>359</v>
      </c>
      <c r="C350" s="14" t="s">
        <v>377</v>
      </c>
      <c r="D350" s="18" t="s">
        <v>48</v>
      </c>
      <c r="E350" s="12">
        <v>774</v>
      </c>
      <c r="F350" s="12">
        <v>3204</v>
      </c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U350" s="9" t="s">
        <v>32</v>
      </c>
    </row>
    <row r="351" spans="2:21" ht="9.75">
      <c r="B351" s="2" t="s">
        <v>359</v>
      </c>
      <c r="C351" s="14" t="s">
        <v>378</v>
      </c>
      <c r="D351" s="18" t="s">
        <v>48</v>
      </c>
      <c r="E351" s="12">
        <v>774</v>
      </c>
      <c r="F351" s="12">
        <v>3204</v>
      </c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9" t="s">
        <v>32</v>
      </c>
    </row>
    <row r="352" spans="2:21" ht="9.75">
      <c r="B352" s="2" t="s">
        <v>359</v>
      </c>
      <c r="C352" s="14" t="s">
        <v>379</v>
      </c>
      <c r="D352" s="18" t="s">
        <v>48</v>
      </c>
      <c r="E352" s="12">
        <v>778</v>
      </c>
      <c r="F352" s="12">
        <v>3208</v>
      </c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9" t="s">
        <v>32</v>
      </c>
    </row>
    <row r="353" spans="2:21" ht="9.75">
      <c r="B353" s="2" t="s">
        <v>359</v>
      </c>
      <c r="C353" s="14" t="s">
        <v>380</v>
      </c>
      <c r="D353" s="18" t="s">
        <v>48</v>
      </c>
      <c r="E353" s="12">
        <v>778</v>
      </c>
      <c r="F353" s="12">
        <v>3208</v>
      </c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U353" s="9" t="s">
        <v>32</v>
      </c>
    </row>
    <row r="354" spans="2:21" ht="9.75">
      <c r="B354" s="2" t="s">
        <v>359</v>
      </c>
      <c r="C354" s="14" t="s">
        <v>381</v>
      </c>
      <c r="D354" s="18" t="s">
        <v>48</v>
      </c>
      <c r="E354" s="12">
        <v>774</v>
      </c>
      <c r="F354" s="12">
        <v>3204</v>
      </c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9" t="s">
        <v>32</v>
      </c>
    </row>
    <row r="355" spans="2:21" ht="9.75">
      <c r="B355" s="2" t="s">
        <v>359</v>
      </c>
      <c r="C355" s="14" t="s">
        <v>382</v>
      </c>
      <c r="D355" s="18" t="s">
        <v>59</v>
      </c>
      <c r="E355" s="12">
        <v>189</v>
      </c>
      <c r="F355" s="13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9" t="s">
        <v>32</v>
      </c>
    </row>
    <row r="356" spans="2:21" ht="9.75">
      <c r="B356" s="2" t="s">
        <v>359</v>
      </c>
      <c r="C356" s="14" t="s">
        <v>383</v>
      </c>
      <c r="D356" s="18" t="s">
        <v>61</v>
      </c>
      <c r="E356" s="12">
        <v>1492</v>
      </c>
      <c r="F356" s="12">
        <v>4444</v>
      </c>
      <c r="G356" s="12">
        <v>1830</v>
      </c>
      <c r="H356" s="12">
        <v>4782</v>
      </c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9" t="s">
        <v>32</v>
      </c>
    </row>
    <row r="357" spans="2:21" ht="9.75">
      <c r="B357" s="2" t="s">
        <v>359</v>
      </c>
      <c r="C357" s="14" t="s">
        <v>384</v>
      </c>
      <c r="D357" s="18" t="s">
        <v>61</v>
      </c>
      <c r="E357" s="13"/>
      <c r="F357" s="13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12">
        <v>3011</v>
      </c>
      <c r="R357" s="12">
        <v>5963</v>
      </c>
      <c r="S357" s="5"/>
      <c r="T357" s="5"/>
      <c r="U357" s="9" t="s">
        <v>32</v>
      </c>
    </row>
    <row r="358" spans="2:21" ht="9.75">
      <c r="B358" s="2" t="s">
        <v>359</v>
      </c>
      <c r="C358" s="14" t="s">
        <v>385</v>
      </c>
      <c r="D358" s="18" t="s">
        <v>61</v>
      </c>
      <c r="E358" s="13"/>
      <c r="F358" s="13"/>
      <c r="G358" s="5"/>
      <c r="H358" s="5"/>
      <c r="I358" s="5"/>
      <c r="J358" s="5"/>
      <c r="K358" s="12">
        <v>6645</v>
      </c>
      <c r="L358" s="12">
        <v>10533</v>
      </c>
      <c r="M358" s="12">
        <v>4464</v>
      </c>
      <c r="N358" s="12">
        <v>8352</v>
      </c>
      <c r="O358" s="5"/>
      <c r="P358" s="5"/>
      <c r="Q358" s="5"/>
      <c r="R358" s="5"/>
      <c r="S358" s="12"/>
      <c r="T358" s="5"/>
      <c r="U358" s="9" t="s">
        <v>32</v>
      </c>
    </row>
    <row r="359" spans="2:21" ht="9.75">
      <c r="B359" s="2" t="s">
        <v>386</v>
      </c>
      <c r="C359" s="14" t="s">
        <v>387</v>
      </c>
      <c r="D359" s="11" t="s">
        <v>35</v>
      </c>
      <c r="E359" s="12">
        <v>1022</v>
      </c>
      <c r="F359" s="12">
        <v>4142</v>
      </c>
      <c r="G359" s="12">
        <v>818</v>
      </c>
      <c r="H359" s="12">
        <v>3314</v>
      </c>
      <c r="I359" s="12">
        <v>3182</v>
      </c>
      <c r="J359" s="12">
        <v>5882</v>
      </c>
      <c r="K359" s="13"/>
      <c r="L359" s="13"/>
      <c r="M359" s="13"/>
      <c r="N359" s="13"/>
      <c r="O359" s="12">
        <v>1382</v>
      </c>
      <c r="P359" s="12">
        <v>4886</v>
      </c>
      <c r="Q359" s="13"/>
      <c r="R359" s="13"/>
      <c r="S359" s="13"/>
      <c r="T359" s="13"/>
      <c r="U359" s="9" t="s">
        <v>32</v>
      </c>
    </row>
    <row r="360" spans="2:21" ht="9.75">
      <c r="B360" s="2" t="s">
        <v>386</v>
      </c>
      <c r="C360" s="14" t="s">
        <v>388</v>
      </c>
      <c r="D360" s="11" t="s">
        <v>35</v>
      </c>
      <c r="E360" s="12">
        <v>1000</v>
      </c>
      <c r="F360" s="12">
        <v>4120</v>
      </c>
      <c r="G360" s="12">
        <v>800</v>
      </c>
      <c r="H360" s="12">
        <v>3296</v>
      </c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9" t="s">
        <v>32</v>
      </c>
    </row>
    <row r="361" spans="2:21" ht="9.75">
      <c r="B361" s="2" t="s">
        <v>386</v>
      </c>
      <c r="C361" s="14" t="s">
        <v>389</v>
      </c>
      <c r="D361" s="11" t="s">
        <v>35</v>
      </c>
      <c r="E361" s="12">
        <v>1200</v>
      </c>
      <c r="F361" s="12">
        <v>4320</v>
      </c>
      <c r="G361" s="12">
        <v>960</v>
      </c>
      <c r="H361" s="12">
        <v>3456</v>
      </c>
      <c r="I361" s="13"/>
      <c r="J361" s="13"/>
      <c r="K361" s="12">
        <v>6138</v>
      </c>
      <c r="L361" s="12">
        <v>22527</v>
      </c>
      <c r="M361" s="13"/>
      <c r="N361" s="13"/>
      <c r="O361" s="13"/>
      <c r="P361" s="13"/>
      <c r="Q361" s="12">
        <v>5460</v>
      </c>
      <c r="R361" s="12">
        <v>19860</v>
      </c>
      <c r="S361" s="13"/>
      <c r="T361" s="13"/>
      <c r="U361" s="9" t="s">
        <v>32</v>
      </c>
    </row>
    <row r="362" spans="2:21" ht="9.75">
      <c r="B362" s="2" t="s">
        <v>386</v>
      </c>
      <c r="C362" s="14" t="s">
        <v>390</v>
      </c>
      <c r="D362" s="11" t="s">
        <v>35</v>
      </c>
      <c r="E362" s="12">
        <v>1100</v>
      </c>
      <c r="F362" s="12">
        <v>4220</v>
      </c>
      <c r="G362" s="12">
        <v>880</v>
      </c>
      <c r="H362" s="12">
        <v>3376</v>
      </c>
      <c r="I362" s="12">
        <v>3260</v>
      </c>
      <c r="J362" s="12">
        <v>5960</v>
      </c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9" t="s">
        <v>32</v>
      </c>
    </row>
    <row r="363" spans="2:21" ht="9.75">
      <c r="B363" s="2" t="s">
        <v>386</v>
      </c>
      <c r="C363" s="14" t="s">
        <v>391</v>
      </c>
      <c r="D363" s="11" t="s">
        <v>35</v>
      </c>
      <c r="E363" s="12">
        <v>969</v>
      </c>
      <c r="F363" s="12">
        <v>4089</v>
      </c>
      <c r="G363" s="12">
        <v>775</v>
      </c>
      <c r="H363" s="12">
        <v>3271</v>
      </c>
      <c r="I363" s="12">
        <v>3129</v>
      </c>
      <c r="J363" s="12">
        <v>5829</v>
      </c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9" t="s">
        <v>32</v>
      </c>
    </row>
    <row r="364" spans="2:21" ht="9.75">
      <c r="B364" s="2" t="s">
        <v>386</v>
      </c>
      <c r="C364" s="14" t="s">
        <v>392</v>
      </c>
      <c r="D364" s="11" t="s">
        <v>66</v>
      </c>
      <c r="E364" s="12">
        <v>1027</v>
      </c>
      <c r="F364" s="12">
        <v>4147</v>
      </c>
      <c r="G364" s="12">
        <v>822</v>
      </c>
      <c r="H364" s="12">
        <v>3318</v>
      </c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9" t="s">
        <v>32</v>
      </c>
    </row>
    <row r="365" spans="2:21" ht="9.75">
      <c r="B365" s="2" t="s">
        <v>386</v>
      </c>
      <c r="C365" s="14" t="s">
        <v>393</v>
      </c>
      <c r="D365" s="11" t="s">
        <v>66</v>
      </c>
      <c r="E365" s="12">
        <v>964</v>
      </c>
      <c r="F365" s="12">
        <v>4084</v>
      </c>
      <c r="G365" s="12">
        <v>771</v>
      </c>
      <c r="H365" s="12">
        <v>3267</v>
      </c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9" t="s">
        <v>32</v>
      </c>
    </row>
    <row r="366" spans="2:21" ht="9.75">
      <c r="B366" s="2" t="s">
        <v>386</v>
      </c>
      <c r="C366" s="14" t="s">
        <v>394</v>
      </c>
      <c r="D366" s="11" t="s">
        <v>66</v>
      </c>
      <c r="E366" s="12">
        <v>945</v>
      </c>
      <c r="F366" s="12">
        <v>4065</v>
      </c>
      <c r="G366" s="12">
        <v>756</v>
      </c>
      <c r="H366" s="12">
        <v>3252</v>
      </c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9" t="s">
        <v>32</v>
      </c>
    </row>
    <row r="367" spans="2:21" ht="9.75">
      <c r="B367" s="2" t="s">
        <v>386</v>
      </c>
      <c r="C367" s="14" t="s">
        <v>395</v>
      </c>
      <c r="D367" s="11" t="s">
        <v>68</v>
      </c>
      <c r="E367" s="12">
        <v>940</v>
      </c>
      <c r="F367" s="12">
        <v>4060</v>
      </c>
      <c r="G367" s="12">
        <v>752</v>
      </c>
      <c r="H367" s="12">
        <v>3248</v>
      </c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9" t="s">
        <v>32</v>
      </c>
    </row>
    <row r="368" spans="2:21" ht="9.75">
      <c r="B368" s="2" t="s">
        <v>386</v>
      </c>
      <c r="C368" s="14" t="s">
        <v>396</v>
      </c>
      <c r="D368" s="11" t="s">
        <v>68</v>
      </c>
      <c r="E368" s="12">
        <v>939</v>
      </c>
      <c r="F368" s="12">
        <v>4059</v>
      </c>
      <c r="G368" s="12">
        <v>751</v>
      </c>
      <c r="H368" s="12">
        <v>3247</v>
      </c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9" t="s">
        <v>32</v>
      </c>
    </row>
    <row r="369" spans="2:21" ht="9.75">
      <c r="B369" s="2" t="s">
        <v>386</v>
      </c>
      <c r="C369" s="14" t="s">
        <v>397</v>
      </c>
      <c r="D369" s="11" t="s">
        <v>68</v>
      </c>
      <c r="E369" s="12">
        <v>932</v>
      </c>
      <c r="F369" s="12">
        <v>4052</v>
      </c>
      <c r="G369" s="12">
        <v>745</v>
      </c>
      <c r="H369" s="12">
        <v>3242</v>
      </c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9" t="s">
        <v>32</v>
      </c>
    </row>
    <row r="370" spans="2:21" ht="9.75">
      <c r="B370" s="2" t="s">
        <v>386</v>
      </c>
      <c r="C370" s="14" t="s">
        <v>398</v>
      </c>
      <c r="D370" s="11" t="s">
        <v>68</v>
      </c>
      <c r="E370" s="12">
        <v>950</v>
      </c>
      <c r="F370" s="12">
        <v>4070</v>
      </c>
      <c r="G370" s="12">
        <v>760</v>
      </c>
      <c r="H370" s="12">
        <v>3256</v>
      </c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9" t="s">
        <v>32</v>
      </c>
    </row>
    <row r="371" spans="2:21" ht="9.75">
      <c r="B371" s="2" t="s">
        <v>386</v>
      </c>
      <c r="C371" s="14" t="s">
        <v>399</v>
      </c>
      <c r="D371" s="11" t="s">
        <v>68</v>
      </c>
      <c r="E371" s="12">
        <v>962</v>
      </c>
      <c r="F371" s="12">
        <v>4082</v>
      </c>
      <c r="G371" s="12">
        <v>770</v>
      </c>
      <c r="H371" s="12">
        <v>3266</v>
      </c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9" t="s">
        <v>32</v>
      </c>
    </row>
    <row r="372" spans="2:21" ht="9.75">
      <c r="B372" s="2" t="s">
        <v>386</v>
      </c>
      <c r="C372" s="14" t="s">
        <v>400</v>
      </c>
      <c r="D372" s="11" t="s">
        <v>68</v>
      </c>
      <c r="E372" s="12">
        <v>910</v>
      </c>
      <c r="F372" s="12">
        <v>4030</v>
      </c>
      <c r="G372" s="12">
        <v>728</v>
      </c>
      <c r="H372" s="12">
        <v>3224</v>
      </c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9" t="s">
        <v>32</v>
      </c>
    </row>
    <row r="373" spans="2:21" ht="9.75">
      <c r="B373" s="2" t="s">
        <v>386</v>
      </c>
      <c r="C373" s="14" t="s">
        <v>362</v>
      </c>
      <c r="D373" s="11" t="s">
        <v>68</v>
      </c>
      <c r="E373" s="12">
        <v>1050</v>
      </c>
      <c r="F373" s="12">
        <v>4170</v>
      </c>
      <c r="G373" s="12">
        <v>840</v>
      </c>
      <c r="H373" s="12">
        <v>3336</v>
      </c>
      <c r="I373" s="12">
        <v>2310</v>
      </c>
      <c r="J373" s="12">
        <v>4110</v>
      </c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9" t="s">
        <v>32</v>
      </c>
    </row>
    <row r="374" spans="2:21" ht="9.75">
      <c r="B374" s="2" t="s">
        <v>386</v>
      </c>
      <c r="C374" s="14" t="s">
        <v>401</v>
      </c>
      <c r="D374" s="11" t="s">
        <v>37</v>
      </c>
      <c r="E374" s="12">
        <v>1085</v>
      </c>
      <c r="F374" s="12">
        <v>4205</v>
      </c>
      <c r="G374" s="12">
        <v>868</v>
      </c>
      <c r="H374" s="12">
        <v>3364</v>
      </c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9" t="s">
        <v>32</v>
      </c>
    </row>
    <row r="375" spans="2:21" ht="9.75">
      <c r="B375" s="2" t="s">
        <v>386</v>
      </c>
      <c r="C375" s="14" t="s">
        <v>402</v>
      </c>
      <c r="D375" s="11" t="s">
        <v>37</v>
      </c>
      <c r="E375" s="12">
        <v>1080</v>
      </c>
      <c r="F375" s="12">
        <v>4200</v>
      </c>
      <c r="G375" s="12">
        <v>864</v>
      </c>
      <c r="H375" s="12">
        <v>3360</v>
      </c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9" t="s">
        <v>32</v>
      </c>
    </row>
    <row r="376" spans="2:21" ht="9.75">
      <c r="B376" s="2" t="s">
        <v>386</v>
      </c>
      <c r="C376" s="14" t="s">
        <v>403</v>
      </c>
      <c r="D376" s="11" t="s">
        <v>37</v>
      </c>
      <c r="E376" s="12">
        <v>960</v>
      </c>
      <c r="F376" s="12">
        <v>4080</v>
      </c>
      <c r="G376" s="12">
        <v>768</v>
      </c>
      <c r="H376" s="12">
        <v>3264</v>
      </c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9" t="s">
        <v>32</v>
      </c>
    </row>
    <row r="377" spans="2:21" ht="9.75">
      <c r="B377" s="2" t="s">
        <v>386</v>
      </c>
      <c r="C377" s="14" t="s">
        <v>404</v>
      </c>
      <c r="D377" s="11" t="s">
        <v>37</v>
      </c>
      <c r="E377" s="12">
        <v>960</v>
      </c>
      <c r="F377" s="12">
        <v>4080</v>
      </c>
      <c r="G377" s="12">
        <v>768</v>
      </c>
      <c r="H377" s="12">
        <v>3264</v>
      </c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9" t="s">
        <v>32</v>
      </c>
    </row>
    <row r="378" spans="2:21" ht="9.75">
      <c r="B378" s="2" t="s">
        <v>386</v>
      </c>
      <c r="C378" s="14" t="s">
        <v>405</v>
      </c>
      <c r="D378" s="11" t="s">
        <v>37</v>
      </c>
      <c r="E378" s="12">
        <v>940</v>
      </c>
      <c r="F378" s="12">
        <v>4060</v>
      </c>
      <c r="G378" s="12">
        <v>752</v>
      </c>
      <c r="H378" s="12">
        <v>3248</v>
      </c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9" t="s">
        <v>32</v>
      </c>
    </row>
    <row r="379" spans="2:21" ht="9.75">
      <c r="B379" s="2" t="s">
        <v>386</v>
      </c>
      <c r="C379" s="14" t="s">
        <v>406</v>
      </c>
      <c r="D379" s="11" t="s">
        <v>37</v>
      </c>
      <c r="E379" s="12">
        <v>1117</v>
      </c>
      <c r="F379" s="12">
        <v>4237</v>
      </c>
      <c r="G379" s="12">
        <v>894</v>
      </c>
      <c r="H379" s="12">
        <v>3390</v>
      </c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9" t="s">
        <v>32</v>
      </c>
    </row>
    <row r="380" spans="2:21" ht="9.75">
      <c r="B380" s="2" t="s">
        <v>386</v>
      </c>
      <c r="C380" s="14" t="s">
        <v>407</v>
      </c>
      <c r="D380" s="11" t="s">
        <v>37</v>
      </c>
      <c r="E380" s="12">
        <v>990</v>
      </c>
      <c r="F380" s="12">
        <v>4110</v>
      </c>
      <c r="G380" s="12">
        <v>792</v>
      </c>
      <c r="H380" s="12">
        <v>3288</v>
      </c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9" t="s">
        <v>32</v>
      </c>
    </row>
    <row r="381" spans="2:21" ht="9.75">
      <c r="B381" s="2" t="s">
        <v>386</v>
      </c>
      <c r="C381" s="14" t="s">
        <v>408</v>
      </c>
      <c r="D381" s="11" t="s">
        <v>37</v>
      </c>
      <c r="E381" s="12">
        <v>899</v>
      </c>
      <c r="F381" s="12">
        <v>4019</v>
      </c>
      <c r="G381" s="12">
        <v>719</v>
      </c>
      <c r="H381" s="12">
        <v>3215</v>
      </c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9" t="s">
        <v>32</v>
      </c>
    </row>
    <row r="382" spans="2:21" ht="9.75">
      <c r="B382" s="2" t="s">
        <v>386</v>
      </c>
      <c r="C382" s="14" t="s">
        <v>409</v>
      </c>
      <c r="D382" s="11" t="s">
        <v>37</v>
      </c>
      <c r="E382" s="12">
        <v>957</v>
      </c>
      <c r="F382" s="12">
        <v>4077</v>
      </c>
      <c r="G382" s="12">
        <v>766</v>
      </c>
      <c r="H382" s="12">
        <v>3262</v>
      </c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9" t="s">
        <v>32</v>
      </c>
    </row>
    <row r="383" spans="2:21" ht="9.75">
      <c r="B383" s="2" t="s">
        <v>386</v>
      </c>
      <c r="C383" s="14" t="s">
        <v>410</v>
      </c>
      <c r="D383" s="11" t="s">
        <v>41</v>
      </c>
      <c r="E383" s="12">
        <v>1020</v>
      </c>
      <c r="F383" s="12">
        <v>4140</v>
      </c>
      <c r="G383" s="12">
        <v>816</v>
      </c>
      <c r="H383" s="12">
        <v>3312</v>
      </c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9" t="s">
        <v>32</v>
      </c>
    </row>
    <row r="384" spans="2:21" ht="9.75">
      <c r="B384" s="2" t="s">
        <v>386</v>
      </c>
      <c r="C384" s="14" t="s">
        <v>411</v>
      </c>
      <c r="D384" s="11" t="s">
        <v>41</v>
      </c>
      <c r="E384" s="12">
        <v>932</v>
      </c>
      <c r="F384" s="12">
        <v>4052</v>
      </c>
      <c r="G384" s="12">
        <v>745</v>
      </c>
      <c r="H384" s="12">
        <v>3242</v>
      </c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9" t="s">
        <v>32</v>
      </c>
    </row>
    <row r="385" spans="2:21" ht="9.75">
      <c r="B385" s="2" t="s">
        <v>386</v>
      </c>
      <c r="C385" s="14" t="s">
        <v>412</v>
      </c>
      <c r="D385" s="11" t="s">
        <v>41</v>
      </c>
      <c r="E385" s="12">
        <v>870</v>
      </c>
      <c r="F385" s="12">
        <v>3990</v>
      </c>
      <c r="G385" s="12">
        <v>696</v>
      </c>
      <c r="H385" s="12">
        <v>3192</v>
      </c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9" t="s">
        <v>32</v>
      </c>
    </row>
    <row r="386" spans="2:21" ht="9.75">
      <c r="B386" s="2" t="s">
        <v>386</v>
      </c>
      <c r="C386" s="14" t="s">
        <v>413</v>
      </c>
      <c r="D386" s="11" t="s">
        <v>41</v>
      </c>
      <c r="E386" s="12">
        <v>915</v>
      </c>
      <c r="F386" s="12">
        <v>4035</v>
      </c>
      <c r="G386" s="12">
        <v>732</v>
      </c>
      <c r="H386" s="12">
        <v>3228</v>
      </c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9" t="s">
        <v>32</v>
      </c>
    </row>
    <row r="387" spans="2:21" ht="9.75">
      <c r="B387" s="2" t="s">
        <v>386</v>
      </c>
      <c r="C387" s="14" t="s">
        <v>414</v>
      </c>
      <c r="D387" s="11" t="s">
        <v>41</v>
      </c>
      <c r="E387" s="12">
        <v>950</v>
      </c>
      <c r="F387" s="12">
        <v>4070</v>
      </c>
      <c r="G387" s="12">
        <v>760</v>
      </c>
      <c r="H387" s="12">
        <v>3256</v>
      </c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9" t="s">
        <v>32</v>
      </c>
    </row>
    <row r="388" spans="2:21" ht="9.75">
      <c r="B388" s="2" t="s">
        <v>386</v>
      </c>
      <c r="C388" s="14" t="s">
        <v>202</v>
      </c>
      <c r="D388" s="11" t="s">
        <v>41</v>
      </c>
      <c r="E388" s="12">
        <v>1018</v>
      </c>
      <c r="F388" s="12">
        <v>4138</v>
      </c>
      <c r="G388" s="12">
        <v>814</v>
      </c>
      <c r="H388" s="12">
        <v>3310</v>
      </c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9" t="s">
        <v>32</v>
      </c>
    </row>
    <row r="389" spans="2:21" ht="9.75">
      <c r="B389" s="2" t="s">
        <v>386</v>
      </c>
      <c r="C389" s="14" t="s">
        <v>415</v>
      </c>
      <c r="D389" s="11" t="s">
        <v>41</v>
      </c>
      <c r="E389" s="12">
        <v>1046</v>
      </c>
      <c r="F389" s="12">
        <v>4166</v>
      </c>
      <c r="G389" s="12">
        <v>837</v>
      </c>
      <c r="H389" s="12">
        <v>3333</v>
      </c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9" t="s">
        <v>32</v>
      </c>
    </row>
    <row r="390" spans="2:21" ht="9.75">
      <c r="B390" s="2" t="s">
        <v>386</v>
      </c>
      <c r="C390" s="14" t="s">
        <v>416</v>
      </c>
      <c r="D390" s="11" t="s">
        <v>41</v>
      </c>
      <c r="E390" s="12">
        <v>943</v>
      </c>
      <c r="F390" s="12">
        <v>4063</v>
      </c>
      <c r="G390" s="12">
        <v>754</v>
      </c>
      <c r="H390" s="12">
        <v>3250</v>
      </c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9" t="s">
        <v>32</v>
      </c>
    </row>
    <row r="391" spans="2:21" ht="9.75">
      <c r="B391" s="2" t="s">
        <v>386</v>
      </c>
      <c r="C391" s="14" t="s">
        <v>417</v>
      </c>
      <c r="D391" s="11" t="s">
        <v>41</v>
      </c>
      <c r="E391" s="12">
        <v>980</v>
      </c>
      <c r="F391" s="12">
        <v>4100</v>
      </c>
      <c r="G391" s="12">
        <v>784</v>
      </c>
      <c r="H391" s="12">
        <v>3280</v>
      </c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9" t="s">
        <v>32</v>
      </c>
    </row>
    <row r="392" spans="2:21" ht="9.75">
      <c r="B392" s="2" t="s">
        <v>386</v>
      </c>
      <c r="C392" s="14" t="s">
        <v>418</v>
      </c>
      <c r="D392" s="11" t="s">
        <v>41</v>
      </c>
      <c r="E392" s="12">
        <v>985</v>
      </c>
      <c r="F392" s="12">
        <v>4105</v>
      </c>
      <c r="G392" s="12">
        <v>788</v>
      </c>
      <c r="H392" s="12">
        <v>3284</v>
      </c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9" t="s">
        <v>32</v>
      </c>
    </row>
    <row r="393" spans="2:21" ht="9.75">
      <c r="B393" s="2" t="s">
        <v>386</v>
      </c>
      <c r="C393" s="14" t="s">
        <v>419</v>
      </c>
      <c r="D393" s="11" t="s">
        <v>45</v>
      </c>
      <c r="E393" s="12">
        <v>810</v>
      </c>
      <c r="F393" s="12">
        <v>3930</v>
      </c>
      <c r="G393" s="12">
        <v>648</v>
      </c>
      <c r="H393" s="12">
        <v>3144</v>
      </c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9" t="s">
        <v>32</v>
      </c>
    </row>
    <row r="394" spans="2:21" ht="9.75">
      <c r="B394" s="2" t="s">
        <v>386</v>
      </c>
      <c r="C394" s="14" t="s">
        <v>420</v>
      </c>
      <c r="D394" s="11" t="s">
        <v>45</v>
      </c>
      <c r="E394" s="12">
        <v>1128</v>
      </c>
      <c r="F394" s="12">
        <v>4248</v>
      </c>
      <c r="G394" s="12">
        <v>902</v>
      </c>
      <c r="H394" s="12">
        <v>3398</v>
      </c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9" t="s">
        <v>32</v>
      </c>
    </row>
    <row r="395" spans="2:21" ht="9.75">
      <c r="B395" s="2" t="s">
        <v>386</v>
      </c>
      <c r="C395" s="10" t="s">
        <v>421</v>
      </c>
      <c r="D395" s="11" t="s">
        <v>48</v>
      </c>
      <c r="E395" s="5">
        <v>370</v>
      </c>
      <c r="F395" s="5">
        <v>1440</v>
      </c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9" t="s">
        <v>32</v>
      </c>
    </row>
    <row r="396" spans="2:21" ht="9.75">
      <c r="B396" s="2" t="s">
        <v>386</v>
      </c>
      <c r="C396" s="14" t="s">
        <v>422</v>
      </c>
      <c r="D396" s="11" t="s">
        <v>48</v>
      </c>
      <c r="E396" s="12">
        <v>228</v>
      </c>
      <c r="F396" s="12">
        <v>363</v>
      </c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9" t="s">
        <v>32</v>
      </c>
    </row>
    <row r="397" spans="2:21" ht="9.75">
      <c r="B397" s="2" t="s">
        <v>386</v>
      </c>
      <c r="C397" s="10" t="s">
        <v>423</v>
      </c>
      <c r="D397" s="11" t="s">
        <v>48</v>
      </c>
      <c r="E397" s="5">
        <v>692</v>
      </c>
      <c r="F397" s="5">
        <v>848</v>
      </c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9" t="s">
        <v>32</v>
      </c>
    </row>
    <row r="398" spans="2:21" ht="9.75">
      <c r="B398" s="2" t="s">
        <v>386</v>
      </c>
      <c r="C398" s="10" t="s">
        <v>424</v>
      </c>
      <c r="D398" s="11" t="s">
        <v>48</v>
      </c>
      <c r="E398" s="5">
        <v>330</v>
      </c>
      <c r="F398" s="18" t="s">
        <v>425</v>
      </c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9" t="s">
        <v>32</v>
      </c>
    </row>
    <row r="399" spans="2:21" ht="9.75">
      <c r="B399" s="2" t="s">
        <v>386</v>
      </c>
      <c r="C399" s="10" t="s">
        <v>426</v>
      </c>
      <c r="D399" s="11" t="s">
        <v>48</v>
      </c>
      <c r="E399" s="5">
        <v>400</v>
      </c>
      <c r="F399" s="5">
        <v>640</v>
      </c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9" t="s">
        <v>32</v>
      </c>
    </row>
    <row r="400" spans="2:21" ht="9.75">
      <c r="B400" s="2" t="s">
        <v>386</v>
      </c>
      <c r="C400" s="10" t="s">
        <v>74</v>
      </c>
      <c r="D400" s="11" t="s">
        <v>48</v>
      </c>
      <c r="E400" s="5">
        <v>576</v>
      </c>
      <c r="F400" s="5">
        <v>904</v>
      </c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9" t="s">
        <v>32</v>
      </c>
    </row>
    <row r="401" spans="2:21" ht="9.75">
      <c r="B401" s="2" t="s">
        <v>386</v>
      </c>
      <c r="C401" s="14" t="s">
        <v>427</v>
      </c>
      <c r="D401" s="11" t="s">
        <v>48</v>
      </c>
      <c r="E401" s="12">
        <v>726</v>
      </c>
      <c r="F401" s="12">
        <v>2426</v>
      </c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9" t="s">
        <v>32</v>
      </c>
    </row>
    <row r="402" spans="2:21" ht="9.75">
      <c r="B402" s="2" t="s">
        <v>386</v>
      </c>
      <c r="C402" s="10" t="s">
        <v>428</v>
      </c>
      <c r="D402" s="11" t="s">
        <v>48</v>
      </c>
      <c r="E402" s="5">
        <v>780</v>
      </c>
      <c r="F402" s="5">
        <v>1732</v>
      </c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9" t="s">
        <v>32</v>
      </c>
    </row>
    <row r="403" spans="2:21" ht="9.75">
      <c r="B403" s="2" t="s">
        <v>386</v>
      </c>
      <c r="C403" s="14" t="s">
        <v>429</v>
      </c>
      <c r="D403" s="11" t="s">
        <v>48</v>
      </c>
      <c r="E403" s="12">
        <v>330</v>
      </c>
      <c r="F403" s="18" t="s">
        <v>425</v>
      </c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9" t="s">
        <v>32</v>
      </c>
    </row>
    <row r="404" spans="2:21" ht="9.75">
      <c r="B404" s="2" t="s">
        <v>386</v>
      </c>
      <c r="C404" s="10" t="s">
        <v>430</v>
      </c>
      <c r="D404" s="11" t="s">
        <v>48</v>
      </c>
      <c r="E404" s="5">
        <v>780</v>
      </c>
      <c r="F404" s="5">
        <v>1732</v>
      </c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9" t="s">
        <v>32</v>
      </c>
    </row>
    <row r="405" spans="2:21" ht="9.75">
      <c r="B405" s="2" t="s">
        <v>386</v>
      </c>
      <c r="C405" s="10" t="s">
        <v>431</v>
      </c>
      <c r="D405" s="11" t="s">
        <v>48</v>
      </c>
      <c r="E405" s="5">
        <v>462</v>
      </c>
      <c r="F405" s="5">
        <v>2562</v>
      </c>
      <c r="G405" s="5">
        <v>2562</v>
      </c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9" t="s">
        <v>32</v>
      </c>
    </row>
    <row r="406" spans="2:21" ht="9.75">
      <c r="B406" s="2" t="s">
        <v>386</v>
      </c>
      <c r="C406" s="10" t="s">
        <v>432</v>
      </c>
      <c r="D406" s="11" t="s">
        <v>48</v>
      </c>
      <c r="E406" s="5">
        <v>568</v>
      </c>
      <c r="F406" s="5">
        <v>868</v>
      </c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9" t="s">
        <v>32</v>
      </c>
    </row>
    <row r="407" spans="2:21" ht="9.75">
      <c r="B407" s="2" t="s">
        <v>386</v>
      </c>
      <c r="C407" s="14" t="s">
        <v>433</v>
      </c>
      <c r="D407" s="11" t="s">
        <v>48</v>
      </c>
      <c r="E407" s="12">
        <v>490</v>
      </c>
      <c r="F407" s="12">
        <v>580</v>
      </c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9" t="s">
        <v>32</v>
      </c>
    </row>
    <row r="408" spans="2:21" ht="9.75">
      <c r="B408" s="2" t="s">
        <v>386</v>
      </c>
      <c r="C408" s="10" t="s">
        <v>434</v>
      </c>
      <c r="D408" s="11" t="s">
        <v>48</v>
      </c>
      <c r="E408" s="5">
        <v>435</v>
      </c>
      <c r="F408" s="18" t="s">
        <v>425</v>
      </c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9" t="s">
        <v>32</v>
      </c>
    </row>
    <row r="409" spans="2:21" ht="9.75">
      <c r="B409" s="2" t="s">
        <v>386</v>
      </c>
      <c r="C409" s="14" t="s">
        <v>435</v>
      </c>
      <c r="D409" s="11" t="s">
        <v>48</v>
      </c>
      <c r="E409" s="12">
        <v>734</v>
      </c>
      <c r="F409" s="12">
        <v>764</v>
      </c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9" t="s">
        <v>32</v>
      </c>
    </row>
    <row r="410" spans="2:21" ht="9.75">
      <c r="B410" s="2" t="s">
        <v>386</v>
      </c>
      <c r="C410" s="10" t="s">
        <v>436</v>
      </c>
      <c r="D410" s="11" t="s">
        <v>48</v>
      </c>
      <c r="E410" s="5">
        <v>560</v>
      </c>
      <c r="F410" s="5">
        <v>968</v>
      </c>
      <c r="G410" s="5">
        <v>968</v>
      </c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9" t="s">
        <v>32</v>
      </c>
    </row>
    <row r="411" spans="2:21" ht="9.75">
      <c r="B411" s="2" t="s">
        <v>386</v>
      </c>
      <c r="C411" s="14" t="s">
        <v>437</v>
      </c>
      <c r="D411" s="11" t="s">
        <v>48</v>
      </c>
      <c r="E411" s="12">
        <v>491</v>
      </c>
      <c r="F411" s="12">
        <v>1432</v>
      </c>
      <c r="G411" s="12">
        <v>1432</v>
      </c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9" t="s">
        <v>32</v>
      </c>
    </row>
    <row r="412" spans="2:21" ht="9.75">
      <c r="B412" s="2" t="s">
        <v>386</v>
      </c>
      <c r="C412" s="10" t="s">
        <v>438</v>
      </c>
      <c r="D412" s="11" t="s">
        <v>48</v>
      </c>
      <c r="E412" s="5">
        <v>780</v>
      </c>
      <c r="F412" s="5">
        <v>1732</v>
      </c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9" t="s">
        <v>32</v>
      </c>
    </row>
    <row r="413" spans="2:21" ht="9.75">
      <c r="B413" s="2" t="s">
        <v>386</v>
      </c>
      <c r="C413" s="10" t="s">
        <v>439</v>
      </c>
      <c r="D413" s="11" t="s">
        <v>48</v>
      </c>
      <c r="E413" s="5">
        <v>435</v>
      </c>
      <c r="F413" s="5">
        <v>800</v>
      </c>
      <c r="G413" s="5">
        <v>800</v>
      </c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9" t="s">
        <v>32</v>
      </c>
    </row>
    <row r="414" spans="2:21" ht="9.75">
      <c r="B414" s="2" t="s">
        <v>386</v>
      </c>
      <c r="C414" s="10" t="s">
        <v>440</v>
      </c>
      <c r="D414" s="11" t="s">
        <v>48</v>
      </c>
      <c r="E414" s="5">
        <v>596</v>
      </c>
      <c r="F414" s="5">
        <v>852</v>
      </c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9" t="s">
        <v>32</v>
      </c>
    </row>
    <row r="415" spans="2:21" ht="9.75">
      <c r="B415" s="2" t="s">
        <v>386</v>
      </c>
      <c r="C415" s="10" t="s">
        <v>441</v>
      </c>
      <c r="D415" s="11" t="s">
        <v>48</v>
      </c>
      <c r="E415" s="5">
        <v>500</v>
      </c>
      <c r="F415" s="5">
        <v>1100</v>
      </c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9" t="s">
        <v>32</v>
      </c>
    </row>
    <row r="416" spans="2:21" ht="9.75">
      <c r="B416" s="2" t="s">
        <v>386</v>
      </c>
      <c r="C416" s="10" t="s">
        <v>442</v>
      </c>
      <c r="D416" s="11" t="s">
        <v>48</v>
      </c>
      <c r="E416" s="5">
        <v>428</v>
      </c>
      <c r="F416" s="5">
        <v>4388</v>
      </c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9" t="s">
        <v>32</v>
      </c>
    </row>
    <row r="417" spans="2:21" ht="9.75">
      <c r="B417" s="2" t="s">
        <v>386</v>
      </c>
      <c r="C417" s="10" t="s">
        <v>443</v>
      </c>
      <c r="D417" s="11" t="s">
        <v>48</v>
      </c>
      <c r="E417" s="5">
        <v>540</v>
      </c>
      <c r="F417" s="5">
        <v>690</v>
      </c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9" t="s">
        <v>32</v>
      </c>
    </row>
    <row r="418" spans="2:21" ht="9.75">
      <c r="B418" s="2" t="s">
        <v>386</v>
      </c>
      <c r="C418" s="14" t="s">
        <v>444</v>
      </c>
      <c r="D418" s="11" t="s">
        <v>48</v>
      </c>
      <c r="E418" s="12">
        <v>654</v>
      </c>
      <c r="F418" s="12">
        <v>3006</v>
      </c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9" t="s">
        <v>32</v>
      </c>
    </row>
    <row r="419" spans="2:21" ht="9.75">
      <c r="B419" s="2" t="s">
        <v>386</v>
      </c>
      <c r="C419" s="10" t="s">
        <v>445</v>
      </c>
      <c r="D419" s="11" t="s">
        <v>48</v>
      </c>
      <c r="E419" s="5">
        <v>300</v>
      </c>
      <c r="F419" s="5">
        <v>330</v>
      </c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9" t="s">
        <v>32</v>
      </c>
    </row>
    <row r="420" spans="2:21" ht="9.75">
      <c r="B420" s="2" t="s">
        <v>386</v>
      </c>
      <c r="C420" s="10" t="s">
        <v>446</v>
      </c>
      <c r="D420" s="11" t="s">
        <v>48</v>
      </c>
      <c r="E420" s="5">
        <v>506</v>
      </c>
      <c r="F420" s="5">
        <v>2486</v>
      </c>
      <c r="G420" s="5">
        <v>2486</v>
      </c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9" t="s">
        <v>32</v>
      </c>
    </row>
    <row r="421" spans="2:21" ht="9.75">
      <c r="B421" s="2" t="s">
        <v>386</v>
      </c>
      <c r="C421" s="10" t="s">
        <v>447</v>
      </c>
      <c r="D421" s="11" t="s">
        <v>48</v>
      </c>
      <c r="E421" s="5">
        <v>473</v>
      </c>
      <c r="F421" s="5">
        <v>1557</v>
      </c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9" t="s">
        <v>32</v>
      </c>
    </row>
    <row r="422" spans="2:21" ht="9.75">
      <c r="B422" s="2" t="s">
        <v>386</v>
      </c>
      <c r="C422" s="10" t="s">
        <v>448</v>
      </c>
      <c r="D422" s="11" t="s">
        <v>48</v>
      </c>
      <c r="E422" s="5">
        <v>397</v>
      </c>
      <c r="F422" s="5">
        <v>877</v>
      </c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9" t="s">
        <v>32</v>
      </c>
    </row>
    <row r="423" spans="2:21" ht="9.75">
      <c r="B423" s="2" t="s">
        <v>386</v>
      </c>
      <c r="C423" s="10" t="s">
        <v>449</v>
      </c>
      <c r="D423" s="11" t="s">
        <v>48</v>
      </c>
      <c r="E423" s="5">
        <v>481</v>
      </c>
      <c r="F423" s="5">
        <v>593</v>
      </c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9" t="s">
        <v>32</v>
      </c>
    </row>
    <row r="424" spans="2:21" ht="9.75">
      <c r="B424" s="2" t="s">
        <v>386</v>
      </c>
      <c r="C424" s="10" t="s">
        <v>450</v>
      </c>
      <c r="D424" s="11" t="s">
        <v>48</v>
      </c>
      <c r="E424" s="5">
        <v>620</v>
      </c>
      <c r="F424" s="5">
        <v>2216</v>
      </c>
      <c r="G424" s="5">
        <v>2216</v>
      </c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9" t="s">
        <v>32</v>
      </c>
    </row>
    <row r="425" spans="2:21" ht="9.75">
      <c r="B425" s="2" t="s">
        <v>386</v>
      </c>
      <c r="C425" s="14" t="s">
        <v>451</v>
      </c>
      <c r="D425" s="11" t="s">
        <v>48</v>
      </c>
      <c r="E425" s="12">
        <v>780</v>
      </c>
      <c r="F425" s="12">
        <v>1722</v>
      </c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9" t="s">
        <v>32</v>
      </c>
    </row>
    <row r="426" spans="2:21" ht="9.75">
      <c r="B426" s="2" t="s">
        <v>386</v>
      </c>
      <c r="C426" s="10" t="s">
        <v>452</v>
      </c>
      <c r="D426" s="11" t="s">
        <v>48</v>
      </c>
      <c r="E426" s="5">
        <v>370</v>
      </c>
      <c r="F426" s="5">
        <v>1440</v>
      </c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9" t="s">
        <v>32</v>
      </c>
    </row>
    <row r="427" spans="2:21" ht="9.75">
      <c r="B427" s="2" t="s">
        <v>386</v>
      </c>
      <c r="C427" s="10" t="s">
        <v>453</v>
      </c>
      <c r="D427" s="11" t="s">
        <v>48</v>
      </c>
      <c r="E427" s="5">
        <v>780</v>
      </c>
      <c r="F427" s="5">
        <v>1732</v>
      </c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9" t="s">
        <v>32</v>
      </c>
    </row>
    <row r="428" spans="2:21" ht="9.75">
      <c r="B428" s="2" t="s">
        <v>386</v>
      </c>
      <c r="C428" s="10" t="s">
        <v>454</v>
      </c>
      <c r="D428" s="11" t="s">
        <v>48</v>
      </c>
      <c r="E428" s="5">
        <v>570</v>
      </c>
      <c r="F428" s="5">
        <v>2130</v>
      </c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9" t="s">
        <v>32</v>
      </c>
    </row>
    <row r="429" spans="2:21" ht="9.75">
      <c r="B429" s="2" t="s">
        <v>386</v>
      </c>
      <c r="C429" s="14" t="s">
        <v>455</v>
      </c>
      <c r="D429" s="11" t="s">
        <v>48</v>
      </c>
      <c r="E429" s="12">
        <v>418</v>
      </c>
      <c r="F429" s="12">
        <v>810</v>
      </c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9" t="s">
        <v>32</v>
      </c>
    </row>
    <row r="430" spans="2:21" ht="9.75">
      <c r="B430" s="2" t="s">
        <v>386</v>
      </c>
      <c r="C430" s="10" t="s">
        <v>456</v>
      </c>
      <c r="D430" s="11" t="s">
        <v>48</v>
      </c>
      <c r="E430" s="5">
        <v>650</v>
      </c>
      <c r="F430" s="5">
        <v>2090</v>
      </c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9" t="s">
        <v>32</v>
      </c>
    </row>
    <row r="431" spans="2:21" ht="9.75">
      <c r="B431" s="2" t="s">
        <v>386</v>
      </c>
      <c r="C431" s="10" t="s">
        <v>457</v>
      </c>
      <c r="D431" s="11" t="s">
        <v>48</v>
      </c>
      <c r="E431" s="5">
        <v>186</v>
      </c>
      <c r="F431" s="5">
        <v>1266</v>
      </c>
      <c r="G431" s="5">
        <v>1266</v>
      </c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9" t="s">
        <v>32</v>
      </c>
    </row>
    <row r="432" spans="2:21" ht="9.75">
      <c r="B432" s="2" t="s">
        <v>386</v>
      </c>
      <c r="C432" s="10" t="s">
        <v>458</v>
      </c>
      <c r="D432" s="11" t="s">
        <v>48</v>
      </c>
      <c r="E432" s="5">
        <v>914</v>
      </c>
      <c r="F432" s="5">
        <v>1824</v>
      </c>
      <c r="G432" s="5">
        <v>1824</v>
      </c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9" t="s">
        <v>32</v>
      </c>
    </row>
    <row r="433" spans="2:21" ht="9.75">
      <c r="B433" s="2" t="s">
        <v>386</v>
      </c>
      <c r="C433" s="10" t="s">
        <v>459</v>
      </c>
      <c r="D433" s="11" t="s">
        <v>48</v>
      </c>
      <c r="E433" s="5">
        <v>716</v>
      </c>
      <c r="F433" s="5">
        <v>1006</v>
      </c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9" t="s">
        <v>32</v>
      </c>
    </row>
    <row r="434" spans="2:21" ht="9.75">
      <c r="B434" s="2" t="s">
        <v>386</v>
      </c>
      <c r="C434" s="10" t="s">
        <v>460</v>
      </c>
      <c r="D434" s="11" t="s">
        <v>48</v>
      </c>
      <c r="E434" s="5">
        <v>780</v>
      </c>
      <c r="F434" s="5">
        <v>1732</v>
      </c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9" t="s">
        <v>32</v>
      </c>
    </row>
    <row r="435" spans="2:21" ht="9.75">
      <c r="B435" s="2" t="s">
        <v>386</v>
      </c>
      <c r="C435" s="10" t="s">
        <v>461</v>
      </c>
      <c r="D435" s="11" t="s">
        <v>48</v>
      </c>
      <c r="E435" s="5">
        <v>370</v>
      </c>
      <c r="F435" s="5">
        <v>1440</v>
      </c>
      <c r="G435" s="5">
        <v>1440</v>
      </c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9" t="s">
        <v>32</v>
      </c>
    </row>
    <row r="436" spans="2:21" ht="9.75">
      <c r="B436" s="2" t="s">
        <v>386</v>
      </c>
      <c r="C436" s="10" t="s">
        <v>462</v>
      </c>
      <c r="D436" s="11" t="s">
        <v>48</v>
      </c>
      <c r="E436" s="5">
        <v>600</v>
      </c>
      <c r="F436" s="5">
        <v>1000</v>
      </c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9" t="s">
        <v>32</v>
      </c>
    </row>
    <row r="437" spans="2:21" ht="9.75">
      <c r="B437" s="2" t="s">
        <v>386</v>
      </c>
      <c r="C437" s="10" t="s">
        <v>463</v>
      </c>
      <c r="D437" s="11" t="s">
        <v>48</v>
      </c>
      <c r="E437" s="5">
        <v>336</v>
      </c>
      <c r="F437" s="18" t="s">
        <v>425</v>
      </c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9" t="s">
        <v>32</v>
      </c>
    </row>
    <row r="438" spans="2:21" ht="9.75">
      <c r="B438" s="2" t="s">
        <v>386</v>
      </c>
      <c r="C438" s="14" t="s">
        <v>464</v>
      </c>
      <c r="D438" s="11" t="s">
        <v>48</v>
      </c>
      <c r="E438" s="12">
        <v>780</v>
      </c>
      <c r="F438" s="12">
        <v>1732</v>
      </c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9" t="s">
        <v>32</v>
      </c>
    </row>
    <row r="439" spans="2:21" ht="9.75">
      <c r="B439" s="2" t="s">
        <v>386</v>
      </c>
      <c r="C439" s="10" t="s">
        <v>465</v>
      </c>
      <c r="D439" s="11" t="s">
        <v>48</v>
      </c>
      <c r="E439" s="5">
        <v>274</v>
      </c>
      <c r="F439" s="5">
        <v>1042</v>
      </c>
      <c r="G439" s="5">
        <v>1042</v>
      </c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9" t="s">
        <v>32</v>
      </c>
    </row>
    <row r="440" spans="2:21" ht="9.75">
      <c r="B440" s="2" t="s">
        <v>386</v>
      </c>
      <c r="C440" s="10" t="s">
        <v>466</v>
      </c>
      <c r="D440" s="11" t="s">
        <v>48</v>
      </c>
      <c r="E440" s="5">
        <v>448</v>
      </c>
      <c r="F440" s="5">
        <v>1274</v>
      </c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9" t="s">
        <v>32</v>
      </c>
    </row>
    <row r="441" spans="2:21" ht="9.75">
      <c r="B441" s="2" t="s">
        <v>386</v>
      </c>
      <c r="C441" s="10" t="s">
        <v>467</v>
      </c>
      <c r="D441" s="11" t="s">
        <v>48</v>
      </c>
      <c r="E441" s="5">
        <v>350</v>
      </c>
      <c r="F441" s="5">
        <v>1160</v>
      </c>
      <c r="G441" s="5">
        <v>1160</v>
      </c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9" t="s">
        <v>32</v>
      </c>
    </row>
    <row r="442" spans="2:21" ht="9.75">
      <c r="B442" s="2" t="s">
        <v>386</v>
      </c>
      <c r="C442" s="10" t="s">
        <v>468</v>
      </c>
      <c r="D442" s="11" t="s">
        <v>48</v>
      </c>
      <c r="E442" s="5">
        <v>280</v>
      </c>
      <c r="F442" s="5">
        <v>808</v>
      </c>
      <c r="G442" s="5">
        <v>808</v>
      </c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9" t="s">
        <v>32</v>
      </c>
    </row>
    <row r="443" spans="2:21" ht="9.75">
      <c r="B443" s="2" t="s">
        <v>386</v>
      </c>
      <c r="C443" s="14" t="s">
        <v>469</v>
      </c>
      <c r="D443" s="11" t="s">
        <v>48</v>
      </c>
      <c r="E443" s="12">
        <v>686</v>
      </c>
      <c r="F443" s="12">
        <v>980</v>
      </c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9" t="s">
        <v>32</v>
      </c>
    </row>
    <row r="444" spans="2:21" ht="9.75">
      <c r="B444" s="2" t="s">
        <v>386</v>
      </c>
      <c r="C444" s="14" t="s">
        <v>470</v>
      </c>
      <c r="D444" s="11" t="s">
        <v>48</v>
      </c>
      <c r="E444" s="12">
        <v>327</v>
      </c>
      <c r="F444" s="12">
        <v>1440</v>
      </c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9" t="s">
        <v>32</v>
      </c>
    </row>
    <row r="445" spans="2:21" ht="9.75">
      <c r="B445" s="2" t="s">
        <v>386</v>
      </c>
      <c r="C445" s="10" t="s">
        <v>471</v>
      </c>
      <c r="D445" s="11" t="s">
        <v>48</v>
      </c>
      <c r="E445" s="5">
        <v>626</v>
      </c>
      <c r="F445" s="5">
        <v>450</v>
      </c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9" t="s">
        <v>32</v>
      </c>
    </row>
    <row r="446" spans="2:21" ht="9.75">
      <c r="B446" s="2" t="s">
        <v>386</v>
      </c>
      <c r="C446" s="10" t="s">
        <v>472</v>
      </c>
      <c r="D446" s="11" t="s">
        <v>48</v>
      </c>
      <c r="E446" s="5">
        <v>316</v>
      </c>
      <c r="F446" s="5">
        <v>1336</v>
      </c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9" t="s">
        <v>32</v>
      </c>
    </row>
    <row r="447" spans="2:21" ht="9.75">
      <c r="B447" s="2" t="s">
        <v>386</v>
      </c>
      <c r="C447" s="14" t="s">
        <v>473</v>
      </c>
      <c r="D447" s="11" t="s">
        <v>59</v>
      </c>
      <c r="E447" s="12">
        <v>360</v>
      </c>
      <c r="F447" s="12">
        <v>2520</v>
      </c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9" t="s">
        <v>32</v>
      </c>
    </row>
    <row r="448" spans="2:21" ht="9.75">
      <c r="B448" s="2" t="s">
        <v>386</v>
      </c>
      <c r="C448" s="14" t="s">
        <v>474</v>
      </c>
      <c r="D448" s="11" t="s">
        <v>59</v>
      </c>
      <c r="E448" s="12">
        <v>360</v>
      </c>
      <c r="F448" s="12">
        <v>2520</v>
      </c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9" t="s">
        <v>32</v>
      </c>
    </row>
    <row r="449" spans="2:21" ht="9.75">
      <c r="B449" s="2" t="s">
        <v>386</v>
      </c>
      <c r="C449" s="14" t="s">
        <v>475</v>
      </c>
      <c r="D449" s="11" t="s">
        <v>59</v>
      </c>
      <c r="E449" s="12">
        <v>390</v>
      </c>
      <c r="F449" s="12">
        <v>2550</v>
      </c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9" t="s">
        <v>32</v>
      </c>
    </row>
    <row r="450" spans="2:21" ht="9.75">
      <c r="B450" s="2" t="s">
        <v>386</v>
      </c>
      <c r="C450" s="14" t="s">
        <v>476</v>
      </c>
      <c r="D450" s="11" t="s">
        <v>59</v>
      </c>
      <c r="E450" s="12">
        <v>465</v>
      </c>
      <c r="F450" s="12">
        <v>2625</v>
      </c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9" t="s">
        <v>32</v>
      </c>
    </row>
    <row r="451" spans="2:21" ht="9.75">
      <c r="B451" s="2" t="s">
        <v>386</v>
      </c>
      <c r="C451" s="14" t="s">
        <v>477</v>
      </c>
      <c r="D451" s="11" t="s">
        <v>61</v>
      </c>
      <c r="E451" s="13"/>
      <c r="F451" s="13"/>
      <c r="G451" s="13"/>
      <c r="H451" s="13"/>
      <c r="I451" s="13"/>
      <c r="J451" s="13"/>
      <c r="K451" s="12">
        <v>5643</v>
      </c>
      <c r="L451" s="12">
        <v>22032</v>
      </c>
      <c r="M451" s="13"/>
      <c r="N451" s="13"/>
      <c r="O451" s="13"/>
      <c r="P451" s="13"/>
      <c r="Q451" s="13"/>
      <c r="R451" s="13"/>
      <c r="S451" s="13"/>
      <c r="T451" s="13"/>
      <c r="U451" s="9" t="s">
        <v>32</v>
      </c>
    </row>
    <row r="452" spans="2:21" ht="9.75">
      <c r="B452" s="2" t="s">
        <v>386</v>
      </c>
      <c r="C452" s="14" t="s">
        <v>478</v>
      </c>
      <c r="D452" s="11" t="s">
        <v>61</v>
      </c>
      <c r="E452" s="13"/>
      <c r="F452" s="13"/>
      <c r="G452" s="13"/>
      <c r="H452" s="13"/>
      <c r="I452" s="13"/>
      <c r="J452" s="13"/>
      <c r="K452" s="12">
        <v>5523</v>
      </c>
      <c r="L452" s="12">
        <v>21912</v>
      </c>
      <c r="M452" s="12">
        <v>4571</v>
      </c>
      <c r="N452" s="12">
        <v>18104</v>
      </c>
      <c r="O452" s="13"/>
      <c r="P452" s="13"/>
      <c r="Q452" s="13"/>
      <c r="R452" s="13"/>
      <c r="S452" s="13"/>
      <c r="T452" s="13"/>
      <c r="U452" s="9" t="s">
        <v>32</v>
      </c>
    </row>
    <row r="453" spans="2:21" ht="9.75">
      <c r="B453" s="2" t="s">
        <v>386</v>
      </c>
      <c r="C453" s="14" t="s">
        <v>479</v>
      </c>
      <c r="D453" s="11" t="s">
        <v>61</v>
      </c>
      <c r="E453" s="13"/>
      <c r="F453" s="13"/>
      <c r="G453" s="13"/>
      <c r="H453" s="13"/>
      <c r="I453" s="13"/>
      <c r="J453" s="13"/>
      <c r="K453" s="12">
        <v>5629</v>
      </c>
      <c r="L453" s="12">
        <v>22018</v>
      </c>
      <c r="M453" s="12">
        <v>4577</v>
      </c>
      <c r="N453" s="12">
        <v>18210</v>
      </c>
      <c r="O453" s="13"/>
      <c r="P453" s="13"/>
      <c r="Q453" s="13"/>
      <c r="R453" s="13"/>
      <c r="S453" s="13"/>
      <c r="T453" s="13"/>
      <c r="U453" s="9" t="s">
        <v>32</v>
      </c>
    </row>
    <row r="454" spans="2:21" ht="9.75">
      <c r="B454" s="2" t="s">
        <v>386</v>
      </c>
      <c r="C454" s="14" t="s">
        <v>480</v>
      </c>
      <c r="D454" s="11" t="s">
        <v>61</v>
      </c>
      <c r="E454" s="13"/>
      <c r="F454" s="13"/>
      <c r="G454" s="13"/>
      <c r="H454" s="13"/>
      <c r="I454" s="13"/>
      <c r="J454" s="13"/>
      <c r="K454" s="12">
        <v>5583</v>
      </c>
      <c r="L454" s="12">
        <v>21972</v>
      </c>
      <c r="M454" s="13"/>
      <c r="N454" s="13"/>
      <c r="O454" s="13"/>
      <c r="P454" s="13"/>
      <c r="Q454" s="13"/>
      <c r="R454" s="13"/>
      <c r="S454" s="13"/>
      <c r="T454" s="13"/>
      <c r="U454" s="9" t="s">
        <v>32</v>
      </c>
    </row>
    <row r="455" spans="2:21" ht="9.75">
      <c r="B455" s="2" t="s">
        <v>386</v>
      </c>
      <c r="C455" s="14" t="s">
        <v>481</v>
      </c>
      <c r="D455" s="11" t="s">
        <v>61</v>
      </c>
      <c r="E455" s="13"/>
      <c r="F455" s="13"/>
      <c r="G455" s="13"/>
      <c r="H455" s="13"/>
      <c r="I455" s="13"/>
      <c r="J455" s="13"/>
      <c r="K455" s="12">
        <v>6138</v>
      </c>
      <c r="L455" s="12">
        <v>22527</v>
      </c>
      <c r="M455" s="13"/>
      <c r="N455" s="13"/>
      <c r="O455" s="13"/>
      <c r="P455" s="13"/>
      <c r="Q455" s="13"/>
      <c r="R455" s="13"/>
      <c r="S455" s="13"/>
      <c r="T455" s="13"/>
      <c r="U455" s="9" t="s">
        <v>32</v>
      </c>
    </row>
    <row r="456" spans="2:21" ht="9.75">
      <c r="B456" s="2" t="s">
        <v>386</v>
      </c>
      <c r="C456" s="14" t="s">
        <v>482</v>
      </c>
      <c r="D456" s="11" t="s">
        <v>61</v>
      </c>
      <c r="E456" s="13"/>
      <c r="F456" s="13"/>
      <c r="G456" s="13"/>
      <c r="H456" s="13"/>
      <c r="I456" s="13"/>
      <c r="J456" s="13"/>
      <c r="K456" s="12">
        <v>5801</v>
      </c>
      <c r="L456" s="12">
        <v>22240</v>
      </c>
      <c r="M456" s="13"/>
      <c r="N456" s="13"/>
      <c r="O456" s="13"/>
      <c r="P456" s="13"/>
      <c r="Q456" s="13"/>
      <c r="R456" s="13"/>
      <c r="S456" s="13"/>
      <c r="T456" s="13"/>
      <c r="U456" s="9" t="s">
        <v>32</v>
      </c>
    </row>
    <row r="457" spans="2:21" ht="9.75">
      <c r="B457" s="2" t="s">
        <v>483</v>
      </c>
      <c r="C457" s="14" t="s">
        <v>484</v>
      </c>
      <c r="D457" s="15" t="s">
        <v>35</v>
      </c>
      <c r="E457" s="12">
        <v>2730</v>
      </c>
      <c r="F457" s="12">
        <v>5706</v>
      </c>
      <c r="G457" s="12">
        <v>3186</v>
      </c>
      <c r="H457" s="12">
        <v>3600</v>
      </c>
      <c r="I457" s="13"/>
      <c r="J457" s="13"/>
      <c r="K457" s="13"/>
      <c r="L457" s="13"/>
      <c r="Q457" s="12">
        <v>5578</v>
      </c>
      <c r="R457" s="12">
        <v>20578</v>
      </c>
      <c r="S457" s="12"/>
      <c r="U457" s="9" t="s">
        <v>32</v>
      </c>
    </row>
    <row r="458" spans="2:21" ht="9.75">
      <c r="B458" s="2" t="s">
        <v>483</v>
      </c>
      <c r="C458" s="14" t="s">
        <v>485</v>
      </c>
      <c r="D458" s="15" t="s">
        <v>35</v>
      </c>
      <c r="E458" s="12">
        <v>2708</v>
      </c>
      <c r="F458" s="12">
        <v>7088</v>
      </c>
      <c r="G458" s="12">
        <v>2708</v>
      </c>
      <c r="H458" s="12">
        <v>7088</v>
      </c>
      <c r="I458" s="12">
        <v>4116</v>
      </c>
      <c r="J458" s="12">
        <v>8976</v>
      </c>
      <c r="K458" s="12">
        <v>6538</v>
      </c>
      <c r="L458" s="12">
        <v>13418</v>
      </c>
      <c r="S458" s="12"/>
      <c r="U458" s="9" t="s">
        <v>32</v>
      </c>
    </row>
    <row r="459" spans="2:21" ht="9.75">
      <c r="B459" s="2" t="s">
        <v>483</v>
      </c>
      <c r="C459" s="14" t="s">
        <v>486</v>
      </c>
      <c r="D459" s="15" t="s">
        <v>66</v>
      </c>
      <c r="E459" s="12">
        <v>3166</v>
      </c>
      <c r="F459" s="12">
        <v>8392</v>
      </c>
      <c r="G459" s="12">
        <v>3166</v>
      </c>
      <c r="H459" s="12">
        <v>8392</v>
      </c>
      <c r="I459" s="12">
        <v>3668</v>
      </c>
      <c r="J459" s="12">
        <v>8894</v>
      </c>
      <c r="U459" s="9" t="s">
        <v>32</v>
      </c>
    </row>
    <row r="460" spans="2:21" ht="9.75">
      <c r="B460" s="2" t="s">
        <v>483</v>
      </c>
      <c r="C460" s="14" t="s">
        <v>487</v>
      </c>
      <c r="D460" s="15" t="s">
        <v>66</v>
      </c>
      <c r="E460" s="12">
        <v>2462</v>
      </c>
      <c r="F460" s="12">
        <v>4982</v>
      </c>
      <c r="G460" s="12">
        <v>2870</v>
      </c>
      <c r="H460" s="12">
        <v>6590</v>
      </c>
      <c r="U460" s="9" t="s">
        <v>32</v>
      </c>
    </row>
    <row r="461" spans="2:21" ht="9.75">
      <c r="B461" s="2" t="s">
        <v>483</v>
      </c>
      <c r="C461" s="14" t="s">
        <v>488</v>
      </c>
      <c r="D461" s="15" t="s">
        <v>66</v>
      </c>
      <c r="E461" s="12">
        <v>2547</v>
      </c>
      <c r="F461" s="12">
        <v>6042</v>
      </c>
      <c r="G461" s="12">
        <v>2888</v>
      </c>
      <c r="H461" s="12">
        <v>6028</v>
      </c>
      <c r="K461" s="12">
        <v>6710</v>
      </c>
      <c r="L461" s="12">
        <v>13000</v>
      </c>
      <c r="M461" s="12">
        <v>6000</v>
      </c>
      <c r="N461" s="12">
        <v>11450</v>
      </c>
      <c r="U461" s="9" t="s">
        <v>32</v>
      </c>
    </row>
    <row r="462" spans="2:21" ht="9.75">
      <c r="B462" s="2" t="s">
        <v>483</v>
      </c>
      <c r="C462" s="14" t="s">
        <v>489</v>
      </c>
      <c r="D462" s="15" t="s">
        <v>68</v>
      </c>
      <c r="E462" s="12">
        <v>2292</v>
      </c>
      <c r="F462" s="12">
        <v>5076</v>
      </c>
      <c r="G462" s="12">
        <v>2292</v>
      </c>
      <c r="H462" s="12">
        <v>5076</v>
      </c>
      <c r="I462" s="12">
        <v>3780</v>
      </c>
      <c r="J462" s="12">
        <v>12228</v>
      </c>
      <c r="U462" s="9" t="s">
        <v>32</v>
      </c>
    </row>
    <row r="463" spans="2:21" ht="9.75">
      <c r="B463" s="2" t="s">
        <v>483</v>
      </c>
      <c r="C463" s="14" t="s">
        <v>490</v>
      </c>
      <c r="D463" s="15" t="s">
        <v>37</v>
      </c>
      <c r="E463" s="12">
        <v>2834</v>
      </c>
      <c r="F463" s="12">
        <v>5426</v>
      </c>
      <c r="G463" s="12">
        <v>2328</v>
      </c>
      <c r="H463" s="12">
        <v>5520</v>
      </c>
      <c r="U463" s="9" t="s">
        <v>32</v>
      </c>
    </row>
    <row r="464" spans="2:21" ht="9.75">
      <c r="B464" s="2" t="s">
        <v>483</v>
      </c>
      <c r="C464" s="14" t="s">
        <v>491</v>
      </c>
      <c r="D464" s="15" t="s">
        <v>41</v>
      </c>
      <c r="E464" s="12">
        <v>3071</v>
      </c>
      <c r="F464" s="12">
        <v>5135</v>
      </c>
      <c r="G464" s="12">
        <v>3231</v>
      </c>
      <c r="H464" s="12">
        <v>5337</v>
      </c>
      <c r="U464" s="9" t="s">
        <v>32</v>
      </c>
    </row>
    <row r="465" spans="2:21" ht="9.75">
      <c r="B465" s="2" t="s">
        <v>483</v>
      </c>
      <c r="C465" s="14" t="s">
        <v>492</v>
      </c>
      <c r="D465" s="15" t="s">
        <v>41</v>
      </c>
      <c r="E465" s="12">
        <v>2128</v>
      </c>
      <c r="F465" s="12">
        <v>4128</v>
      </c>
      <c r="G465" s="12">
        <v>2226</v>
      </c>
      <c r="H465" s="12">
        <v>2740</v>
      </c>
      <c r="U465" s="9" t="s">
        <v>32</v>
      </c>
    </row>
    <row r="466" spans="2:21" ht="9.75">
      <c r="B466" s="2" t="s">
        <v>483</v>
      </c>
      <c r="C466" s="14" t="s">
        <v>493</v>
      </c>
      <c r="D466" s="15" t="s">
        <v>41</v>
      </c>
      <c r="E466" s="12">
        <v>1878</v>
      </c>
      <c r="F466" s="12">
        <v>4010</v>
      </c>
      <c r="G466" s="12">
        <v>2234</v>
      </c>
      <c r="H466" s="12">
        <v>4284</v>
      </c>
      <c r="I466" s="13"/>
      <c r="J466" s="13"/>
      <c r="K466" s="13"/>
      <c r="L466" s="13"/>
      <c r="U466" s="9" t="s">
        <v>32</v>
      </c>
    </row>
    <row r="467" spans="2:21" ht="9.75">
      <c r="B467" s="2" t="s">
        <v>483</v>
      </c>
      <c r="C467" s="14" t="s">
        <v>494</v>
      </c>
      <c r="D467" s="15" t="s">
        <v>41</v>
      </c>
      <c r="E467" s="12">
        <v>2304</v>
      </c>
      <c r="F467" s="12">
        <v>4980</v>
      </c>
      <c r="G467" s="12">
        <v>1776</v>
      </c>
      <c r="H467" s="12">
        <v>3864</v>
      </c>
      <c r="K467" s="13"/>
      <c r="L467" s="13"/>
      <c r="M467" s="13"/>
      <c r="N467" s="13"/>
      <c r="U467" s="9" t="s">
        <v>32</v>
      </c>
    </row>
    <row r="468" spans="2:21" ht="9.75">
      <c r="B468" s="2" t="s">
        <v>483</v>
      </c>
      <c r="C468" s="14" t="s">
        <v>495</v>
      </c>
      <c r="D468" s="15" t="s">
        <v>41</v>
      </c>
      <c r="E468" s="12">
        <v>2700</v>
      </c>
      <c r="F468" s="12">
        <v>4950</v>
      </c>
      <c r="G468" s="12">
        <v>2700</v>
      </c>
      <c r="H468" s="12">
        <v>4950</v>
      </c>
      <c r="I468" s="13"/>
      <c r="J468" s="13"/>
      <c r="K468" s="13"/>
      <c r="L468" s="13"/>
      <c r="U468" s="9" t="s">
        <v>32</v>
      </c>
    </row>
    <row r="469" spans="2:21" ht="9.75">
      <c r="B469" s="2" t="s">
        <v>483</v>
      </c>
      <c r="C469" s="14" t="s">
        <v>496</v>
      </c>
      <c r="D469" s="15" t="s">
        <v>45</v>
      </c>
      <c r="E469" s="12">
        <v>1870</v>
      </c>
      <c r="F469" s="12">
        <v>3600</v>
      </c>
      <c r="U469" s="9" t="s">
        <v>32</v>
      </c>
    </row>
    <row r="470" spans="2:21" ht="9.75">
      <c r="B470" s="2" t="s">
        <v>483</v>
      </c>
      <c r="C470" s="14" t="s">
        <v>497</v>
      </c>
      <c r="D470" s="15" t="s">
        <v>45</v>
      </c>
      <c r="E470" s="12">
        <v>1870</v>
      </c>
      <c r="F470" s="12">
        <v>3338</v>
      </c>
      <c r="G470" s="13"/>
      <c r="H470" s="13"/>
      <c r="K470" s="13"/>
      <c r="L470" s="13"/>
      <c r="M470" s="13"/>
      <c r="N470" s="13"/>
      <c r="U470" s="9" t="s">
        <v>32</v>
      </c>
    </row>
    <row r="471" spans="2:21" ht="9.75">
      <c r="B471" s="2" t="s">
        <v>483</v>
      </c>
      <c r="C471" s="14" t="s">
        <v>498</v>
      </c>
      <c r="D471" s="15" t="s">
        <v>48</v>
      </c>
      <c r="E471" s="12">
        <v>798</v>
      </c>
      <c r="F471" s="12">
        <v>3960</v>
      </c>
      <c r="U471" s="9" t="s">
        <v>32</v>
      </c>
    </row>
    <row r="472" spans="2:21" ht="9.75">
      <c r="B472" s="2" t="s">
        <v>483</v>
      </c>
      <c r="C472" s="14" t="s">
        <v>499</v>
      </c>
      <c r="D472" s="15" t="s">
        <v>48</v>
      </c>
      <c r="E472" s="12">
        <v>1350</v>
      </c>
      <c r="F472" s="12">
        <v>3330</v>
      </c>
      <c r="U472" s="9" t="s">
        <v>32</v>
      </c>
    </row>
    <row r="473" spans="2:21" ht="9.75">
      <c r="B473" s="2" t="s">
        <v>483</v>
      </c>
      <c r="C473" s="14" t="s">
        <v>500</v>
      </c>
      <c r="D473" s="15" t="s">
        <v>61</v>
      </c>
      <c r="E473" s="12">
        <v>6540</v>
      </c>
      <c r="F473" s="12">
        <v>10640</v>
      </c>
      <c r="G473" s="13"/>
      <c r="H473" s="13"/>
      <c r="U473" s="9" t="s">
        <v>32</v>
      </c>
    </row>
    <row r="474" spans="2:21" ht="9.75">
      <c r="B474" s="2" t="s">
        <v>501</v>
      </c>
      <c r="C474" s="14" t="s">
        <v>502</v>
      </c>
      <c r="D474" s="15" t="s">
        <v>35</v>
      </c>
      <c r="E474" s="12">
        <v>1692</v>
      </c>
      <c r="F474" s="12">
        <v>4222</v>
      </c>
      <c r="G474" s="12">
        <v>1782</v>
      </c>
      <c r="H474" s="12">
        <v>4422</v>
      </c>
      <c r="I474" s="12">
        <v>2482</v>
      </c>
      <c r="J474" s="12">
        <v>5522</v>
      </c>
      <c r="K474" s="12">
        <v>5802</v>
      </c>
      <c r="L474" s="12">
        <v>8962</v>
      </c>
      <c r="M474" s="12">
        <v>3152</v>
      </c>
      <c r="N474" s="12">
        <v>6872</v>
      </c>
      <c r="U474" s="9" t="s">
        <v>32</v>
      </c>
    </row>
    <row r="475" spans="2:21" ht="9.75">
      <c r="B475" s="2" t="s">
        <v>501</v>
      </c>
      <c r="C475" s="14" t="s">
        <v>503</v>
      </c>
      <c r="D475" s="15" t="s">
        <v>37</v>
      </c>
      <c r="E475" s="12">
        <v>1488</v>
      </c>
      <c r="F475" s="12">
        <v>3558</v>
      </c>
      <c r="G475" s="12">
        <v>1598</v>
      </c>
      <c r="H475" s="12">
        <v>3888</v>
      </c>
      <c r="K475" s="12">
        <v>4948</v>
      </c>
      <c r="L475" s="12">
        <v>8918</v>
      </c>
      <c r="N475" s="13"/>
      <c r="U475" s="9" t="s">
        <v>32</v>
      </c>
    </row>
    <row r="476" spans="2:21" ht="9.75">
      <c r="B476" s="2" t="s">
        <v>501</v>
      </c>
      <c r="C476" s="14" t="s">
        <v>504</v>
      </c>
      <c r="D476" s="15" t="s">
        <v>41</v>
      </c>
      <c r="E476" s="12">
        <v>1232</v>
      </c>
      <c r="F476" s="12">
        <v>3082</v>
      </c>
      <c r="G476" s="12">
        <v>1422</v>
      </c>
      <c r="H476" s="12">
        <v>3582</v>
      </c>
      <c r="K476" s="13"/>
      <c r="N476" s="13"/>
      <c r="U476" s="9" t="s">
        <v>32</v>
      </c>
    </row>
    <row r="477" spans="2:21" ht="9.75">
      <c r="B477" s="2" t="s">
        <v>501</v>
      </c>
      <c r="C477" s="14" t="s">
        <v>505</v>
      </c>
      <c r="D477" s="15" t="s">
        <v>45</v>
      </c>
      <c r="E477" s="12">
        <v>1160</v>
      </c>
      <c r="F477" s="12">
        <v>2890</v>
      </c>
      <c r="K477" s="13"/>
      <c r="N477" s="13"/>
      <c r="U477" s="9" t="s">
        <v>32</v>
      </c>
    </row>
    <row r="478" spans="2:21" ht="9.75">
      <c r="B478" s="2" t="s">
        <v>501</v>
      </c>
      <c r="C478" s="14" t="s">
        <v>506</v>
      </c>
      <c r="D478" s="15" t="s">
        <v>45</v>
      </c>
      <c r="E478" s="12">
        <v>1150</v>
      </c>
      <c r="F478" s="12">
        <v>2900</v>
      </c>
      <c r="K478" s="13"/>
      <c r="N478" s="13"/>
      <c r="U478" s="9" t="s">
        <v>32</v>
      </c>
    </row>
    <row r="479" spans="2:21" ht="9.75">
      <c r="B479" s="2" t="s">
        <v>501</v>
      </c>
      <c r="C479" s="14" t="s">
        <v>507</v>
      </c>
      <c r="D479" s="15" t="s">
        <v>45</v>
      </c>
      <c r="E479" s="12">
        <v>1190</v>
      </c>
      <c r="F479" s="12">
        <v>2980</v>
      </c>
      <c r="K479" s="13"/>
      <c r="N479" s="13"/>
      <c r="U479" s="9" t="s">
        <v>32</v>
      </c>
    </row>
    <row r="480" spans="2:21" ht="9.75">
      <c r="B480" s="2" t="s">
        <v>501</v>
      </c>
      <c r="C480" s="14" t="s">
        <v>508</v>
      </c>
      <c r="D480" s="15" t="s">
        <v>45</v>
      </c>
      <c r="E480" s="12">
        <v>1224</v>
      </c>
      <c r="F480" s="12">
        <v>3014</v>
      </c>
      <c r="U480" s="9" t="s">
        <v>32</v>
      </c>
    </row>
    <row r="481" spans="2:21" ht="9.75">
      <c r="B481" s="2" t="s">
        <v>501</v>
      </c>
      <c r="C481" s="14" t="s">
        <v>509</v>
      </c>
      <c r="D481" s="15" t="s">
        <v>45</v>
      </c>
      <c r="E481" s="12">
        <v>1254</v>
      </c>
      <c r="F481" s="12">
        <v>3044</v>
      </c>
      <c r="K481" s="13"/>
      <c r="N481" s="13"/>
      <c r="U481" s="9" t="s">
        <v>32</v>
      </c>
    </row>
    <row r="482" spans="2:21" ht="9.75">
      <c r="B482" s="2" t="s">
        <v>501</v>
      </c>
      <c r="C482" s="14" t="s">
        <v>510</v>
      </c>
      <c r="D482" s="15" t="s">
        <v>45</v>
      </c>
      <c r="E482" s="12">
        <v>1220</v>
      </c>
      <c r="F482" s="12">
        <v>3010</v>
      </c>
      <c r="K482" s="13"/>
      <c r="N482" s="13"/>
      <c r="U482" s="9" t="s">
        <v>32</v>
      </c>
    </row>
    <row r="483" spans="2:21" ht="9.75">
      <c r="B483" s="2" t="s">
        <v>501</v>
      </c>
      <c r="C483" s="14" t="s">
        <v>511</v>
      </c>
      <c r="D483" s="15" t="s">
        <v>45</v>
      </c>
      <c r="E483" s="12">
        <v>1176</v>
      </c>
      <c r="F483" s="12">
        <v>2926</v>
      </c>
      <c r="K483" s="13"/>
      <c r="N483" s="13"/>
      <c r="U483" s="9" t="s">
        <v>32</v>
      </c>
    </row>
    <row r="484" spans="2:21" ht="9.75">
      <c r="B484" s="2" t="s">
        <v>501</v>
      </c>
      <c r="C484" s="14" t="s">
        <v>512</v>
      </c>
      <c r="D484" s="15" t="s">
        <v>48</v>
      </c>
      <c r="E484" s="12">
        <v>730</v>
      </c>
      <c r="F484" s="12">
        <v>2294</v>
      </c>
      <c r="G484" s="13"/>
      <c r="H484" s="13"/>
      <c r="I484" s="13"/>
      <c r="J484" s="13"/>
      <c r="U484" s="9" t="s">
        <v>32</v>
      </c>
    </row>
    <row r="485" spans="2:21" ht="9.75">
      <c r="B485" s="2" t="s">
        <v>501</v>
      </c>
      <c r="C485" s="14" t="s">
        <v>513</v>
      </c>
      <c r="D485" s="15" t="s">
        <v>48</v>
      </c>
      <c r="E485" s="12">
        <v>724</v>
      </c>
      <c r="F485" s="12">
        <v>2288</v>
      </c>
      <c r="K485" s="13"/>
      <c r="N485" s="13"/>
      <c r="U485" s="9" t="s">
        <v>32</v>
      </c>
    </row>
    <row r="486" spans="2:21" ht="9.75">
      <c r="B486" s="2" t="s">
        <v>501</v>
      </c>
      <c r="C486" s="14" t="s">
        <v>514</v>
      </c>
      <c r="D486" s="15" t="s">
        <v>48</v>
      </c>
      <c r="E486" s="12">
        <v>1196</v>
      </c>
      <c r="F486" s="12">
        <v>2986</v>
      </c>
      <c r="G486" s="13"/>
      <c r="H486" s="13"/>
      <c r="I486" s="13"/>
      <c r="J486" s="13"/>
      <c r="Q486" s="13"/>
      <c r="S486" s="13"/>
      <c r="T486" s="13"/>
      <c r="U486" s="9" t="s">
        <v>32</v>
      </c>
    </row>
    <row r="487" spans="2:21" ht="9.75">
      <c r="B487" s="2" t="s">
        <v>501</v>
      </c>
      <c r="C487" s="14" t="s">
        <v>515</v>
      </c>
      <c r="D487" s="15" t="s">
        <v>48</v>
      </c>
      <c r="E487" s="12">
        <v>774</v>
      </c>
      <c r="F487" s="12">
        <v>2388</v>
      </c>
      <c r="G487" s="13"/>
      <c r="H487" s="13"/>
      <c r="I487" s="13"/>
      <c r="J487" s="13"/>
      <c r="Q487" s="13"/>
      <c r="R487" s="13"/>
      <c r="U487" s="9" t="s">
        <v>32</v>
      </c>
    </row>
    <row r="488" spans="2:21" ht="9.75">
      <c r="B488" s="2" t="s">
        <v>501</v>
      </c>
      <c r="C488" s="14" t="s">
        <v>516</v>
      </c>
      <c r="D488" s="15" t="s">
        <v>61</v>
      </c>
      <c r="F488" s="13"/>
      <c r="G488" s="12">
        <v>1160</v>
      </c>
      <c r="H488" s="12">
        <v>3360</v>
      </c>
      <c r="K488" s="13"/>
      <c r="N488" s="13"/>
      <c r="U488" s="9" t="s">
        <v>32</v>
      </c>
    </row>
    <row r="489" spans="2:21" ht="9.75">
      <c r="B489" s="2" t="s">
        <v>501</v>
      </c>
      <c r="C489" s="14" t="s">
        <v>517</v>
      </c>
      <c r="D489" s="15" t="s">
        <v>61</v>
      </c>
      <c r="F489" s="13"/>
      <c r="K489" s="13"/>
      <c r="N489" s="13"/>
      <c r="S489" s="12">
        <v>5802</v>
      </c>
      <c r="T489" s="12">
        <v>10132</v>
      </c>
      <c r="U489" s="9" t="s">
        <v>32</v>
      </c>
    </row>
    <row r="490" spans="2:21" ht="9.75">
      <c r="B490" s="2" t="s">
        <v>518</v>
      </c>
      <c r="C490" s="14" t="s">
        <v>519</v>
      </c>
      <c r="D490" s="15" t="s">
        <v>35</v>
      </c>
      <c r="E490" s="12">
        <v>2097</v>
      </c>
      <c r="F490" s="12">
        <v>5754</v>
      </c>
      <c r="G490" s="12">
        <v>3051</v>
      </c>
      <c r="H490" s="12">
        <v>5211</v>
      </c>
      <c r="U490" s="9" t="s">
        <v>32</v>
      </c>
    </row>
    <row r="491" spans="2:21" ht="9.75">
      <c r="B491" s="2" t="s">
        <v>518</v>
      </c>
      <c r="C491" s="14" t="s">
        <v>520</v>
      </c>
      <c r="D491" s="15" t="s">
        <v>68</v>
      </c>
      <c r="E491" s="12">
        <v>2002</v>
      </c>
      <c r="F491" s="12">
        <v>5479</v>
      </c>
      <c r="G491" s="12">
        <v>2760</v>
      </c>
      <c r="H491" s="12">
        <v>4896</v>
      </c>
      <c r="R491" s="12"/>
      <c r="S491" s="12"/>
      <c r="U491" s="9" t="s">
        <v>32</v>
      </c>
    </row>
    <row r="492" spans="2:21" ht="9.75">
      <c r="B492" s="2" t="s">
        <v>518</v>
      </c>
      <c r="C492" s="14" t="s">
        <v>521</v>
      </c>
      <c r="D492" s="15" t="s">
        <v>68</v>
      </c>
      <c r="E492" s="12">
        <v>2204</v>
      </c>
      <c r="F492" s="12">
        <v>5860</v>
      </c>
      <c r="G492" s="12">
        <v>3118</v>
      </c>
      <c r="H492" s="12">
        <v>5326</v>
      </c>
      <c r="U492" s="9" t="s">
        <v>32</v>
      </c>
    </row>
    <row r="493" spans="2:21" ht="9.75">
      <c r="B493" s="2" t="s">
        <v>518</v>
      </c>
      <c r="C493" s="14" t="s">
        <v>197</v>
      </c>
      <c r="D493" s="15" t="s">
        <v>68</v>
      </c>
      <c r="E493" s="12">
        <v>1922</v>
      </c>
      <c r="F493" s="12">
        <v>3832</v>
      </c>
      <c r="G493" s="12">
        <v>1902</v>
      </c>
      <c r="H493" s="12">
        <v>2214</v>
      </c>
      <c r="S493" s="12"/>
      <c r="T493" s="12"/>
      <c r="U493" s="9" t="s">
        <v>32</v>
      </c>
    </row>
    <row r="494" spans="2:21" ht="9.75">
      <c r="B494" s="2" t="s">
        <v>518</v>
      </c>
      <c r="C494" s="14" t="s">
        <v>522</v>
      </c>
      <c r="D494" s="15" t="s">
        <v>37</v>
      </c>
      <c r="E494" s="12">
        <v>2014</v>
      </c>
      <c r="F494" s="12">
        <v>3554</v>
      </c>
      <c r="G494" s="12">
        <v>2343</v>
      </c>
      <c r="H494" s="12">
        <v>2363</v>
      </c>
      <c r="S494" s="12"/>
      <c r="T494" s="12"/>
      <c r="U494" s="9" t="s">
        <v>32</v>
      </c>
    </row>
    <row r="495" spans="2:21" ht="9.75">
      <c r="B495" s="2" t="s">
        <v>518</v>
      </c>
      <c r="C495" s="14" t="s">
        <v>523</v>
      </c>
      <c r="D495" s="15" t="s">
        <v>41</v>
      </c>
      <c r="E495" s="12">
        <v>1862</v>
      </c>
      <c r="F495" s="12">
        <v>3389</v>
      </c>
      <c r="G495" s="12">
        <v>2397</v>
      </c>
      <c r="H495" s="12">
        <v>2397</v>
      </c>
      <c r="S495" s="12"/>
      <c r="U495" s="9" t="s">
        <v>32</v>
      </c>
    </row>
    <row r="496" spans="2:21" ht="9.75">
      <c r="B496" s="2" t="s">
        <v>518</v>
      </c>
      <c r="C496" s="14" t="s">
        <v>524</v>
      </c>
      <c r="D496" s="15" t="s">
        <v>41</v>
      </c>
      <c r="E496" s="12">
        <v>1921</v>
      </c>
      <c r="F496" s="12">
        <v>3391</v>
      </c>
      <c r="G496" s="12">
        <v>2312</v>
      </c>
      <c r="H496" s="12">
        <v>2312</v>
      </c>
      <c r="I496" s="12">
        <v>3768</v>
      </c>
      <c r="J496" s="12">
        <v>6529</v>
      </c>
      <c r="P496" s="12"/>
      <c r="R496" s="12"/>
      <c r="S496" s="12"/>
      <c r="T496" s="12"/>
      <c r="U496" s="9" t="s">
        <v>32</v>
      </c>
    </row>
    <row r="497" spans="2:21" ht="9.75">
      <c r="B497" s="2" t="s">
        <v>518</v>
      </c>
      <c r="C497" s="14" t="s">
        <v>525</v>
      </c>
      <c r="D497" s="15" t="s">
        <v>41</v>
      </c>
      <c r="E497" s="12">
        <v>1966</v>
      </c>
      <c r="F497" s="12">
        <v>3508</v>
      </c>
      <c r="G497" s="12">
        <v>2206</v>
      </c>
      <c r="H497" s="12">
        <v>2206</v>
      </c>
      <c r="S497" s="12"/>
      <c r="U497" s="9" t="s">
        <v>32</v>
      </c>
    </row>
    <row r="498" spans="2:21" ht="9.75">
      <c r="B498" s="2" t="s">
        <v>518</v>
      </c>
      <c r="C498" s="14" t="s">
        <v>526</v>
      </c>
      <c r="D498" s="15" t="s">
        <v>41</v>
      </c>
      <c r="E498" s="12">
        <v>2050</v>
      </c>
      <c r="F498" s="12">
        <v>3592</v>
      </c>
      <c r="G498" s="12">
        <v>2138</v>
      </c>
      <c r="H498" s="12">
        <v>2138</v>
      </c>
      <c r="S498" s="12"/>
      <c r="T498" s="12"/>
      <c r="U498" s="9" t="s">
        <v>32</v>
      </c>
    </row>
    <row r="499" spans="2:21" ht="9.75">
      <c r="B499" s="2" t="s">
        <v>518</v>
      </c>
      <c r="C499" s="14" t="s">
        <v>527</v>
      </c>
      <c r="D499" s="15" t="s">
        <v>41</v>
      </c>
      <c r="E499" s="12">
        <v>2162</v>
      </c>
      <c r="F499" s="12">
        <v>3730</v>
      </c>
      <c r="G499" s="12">
        <v>1919</v>
      </c>
      <c r="H499" s="12">
        <v>2030</v>
      </c>
      <c r="S499" s="12"/>
      <c r="T499" s="12"/>
      <c r="U499" s="9" t="s">
        <v>32</v>
      </c>
    </row>
    <row r="500" spans="2:21" ht="9.75">
      <c r="B500" s="2" t="s">
        <v>518</v>
      </c>
      <c r="C500" s="14" t="s">
        <v>528</v>
      </c>
      <c r="D500" s="15" t="s">
        <v>45</v>
      </c>
      <c r="E500" s="12">
        <v>2500</v>
      </c>
      <c r="F500" s="12">
        <v>4100</v>
      </c>
      <c r="U500" s="9" t="s">
        <v>32</v>
      </c>
    </row>
    <row r="501" spans="2:21" ht="9.75">
      <c r="B501" s="2" t="s">
        <v>518</v>
      </c>
      <c r="C501" s="14" t="s">
        <v>529</v>
      </c>
      <c r="D501" s="15" t="s">
        <v>48</v>
      </c>
      <c r="E501" s="12">
        <v>1510</v>
      </c>
      <c r="F501" s="12">
        <v>5730</v>
      </c>
      <c r="G501" s="12"/>
      <c r="U501" s="9" t="s">
        <v>32</v>
      </c>
    </row>
    <row r="502" spans="2:21" ht="9.75">
      <c r="B502" s="2" t="s">
        <v>518</v>
      </c>
      <c r="C502" s="14" t="s">
        <v>530</v>
      </c>
      <c r="D502" s="15" t="s">
        <v>48</v>
      </c>
      <c r="E502" s="12">
        <v>1082</v>
      </c>
      <c r="F502" s="12">
        <v>4560</v>
      </c>
      <c r="G502" s="12"/>
      <c r="U502" s="9" t="s">
        <v>32</v>
      </c>
    </row>
    <row r="503" spans="2:21" ht="9.75">
      <c r="B503" s="2" t="s">
        <v>518</v>
      </c>
      <c r="C503" s="14" t="s">
        <v>531</v>
      </c>
      <c r="D503" s="15" t="s">
        <v>48</v>
      </c>
      <c r="E503" s="12">
        <v>1178</v>
      </c>
      <c r="F503" s="12">
        <v>4440</v>
      </c>
      <c r="G503" s="12"/>
      <c r="U503" s="9" t="s">
        <v>32</v>
      </c>
    </row>
    <row r="504" spans="2:21" ht="9.75">
      <c r="B504" s="2" t="s">
        <v>518</v>
      </c>
      <c r="C504" s="14" t="s">
        <v>532</v>
      </c>
      <c r="D504" s="15" t="s">
        <v>48</v>
      </c>
      <c r="E504" s="12">
        <v>942</v>
      </c>
      <c r="F504" s="12">
        <v>4350</v>
      </c>
      <c r="G504" s="12"/>
      <c r="U504" s="9" t="s">
        <v>32</v>
      </c>
    </row>
    <row r="505" spans="2:21" ht="9.75">
      <c r="B505" s="2" t="s">
        <v>518</v>
      </c>
      <c r="C505" s="14" t="s">
        <v>533</v>
      </c>
      <c r="D505" s="15" t="s">
        <v>48</v>
      </c>
      <c r="E505" s="12">
        <v>1355</v>
      </c>
      <c r="F505" s="12">
        <v>4200</v>
      </c>
      <c r="G505" s="12"/>
      <c r="U505" s="9" t="s">
        <v>32</v>
      </c>
    </row>
    <row r="506" spans="2:21" ht="9.75">
      <c r="B506" s="2" t="s">
        <v>518</v>
      </c>
      <c r="C506" s="14" t="s">
        <v>534</v>
      </c>
      <c r="D506" s="15" t="s">
        <v>48</v>
      </c>
      <c r="E506" s="12">
        <v>1278</v>
      </c>
      <c r="F506" s="12">
        <v>3600</v>
      </c>
      <c r="G506" s="12"/>
      <c r="U506" s="9" t="s">
        <v>32</v>
      </c>
    </row>
    <row r="507" spans="2:21" ht="9.75">
      <c r="B507" s="2" t="s">
        <v>518</v>
      </c>
      <c r="C507" s="14" t="s">
        <v>535</v>
      </c>
      <c r="D507" s="15" t="s">
        <v>48</v>
      </c>
      <c r="E507" s="12">
        <v>1092</v>
      </c>
      <c r="F507" s="12">
        <v>3360</v>
      </c>
      <c r="G507" s="12"/>
      <c r="U507" s="9" t="s">
        <v>32</v>
      </c>
    </row>
    <row r="508" spans="2:21" ht="9.75">
      <c r="B508" s="2" t="s">
        <v>518</v>
      </c>
      <c r="C508" s="14" t="s">
        <v>536</v>
      </c>
      <c r="D508" s="15" t="s">
        <v>48</v>
      </c>
      <c r="E508" s="12">
        <v>1080</v>
      </c>
      <c r="F508" s="12">
        <v>3338</v>
      </c>
      <c r="G508" s="12"/>
      <c r="U508" s="9" t="s">
        <v>32</v>
      </c>
    </row>
    <row r="509" spans="2:21" ht="9.75">
      <c r="B509" s="2" t="s">
        <v>518</v>
      </c>
      <c r="C509" s="14" t="s">
        <v>537</v>
      </c>
      <c r="D509" s="15" t="s">
        <v>48</v>
      </c>
      <c r="E509" s="12">
        <v>1080</v>
      </c>
      <c r="F509" s="12">
        <v>3338</v>
      </c>
      <c r="G509" s="12"/>
      <c r="U509" s="9" t="s">
        <v>32</v>
      </c>
    </row>
    <row r="510" spans="2:21" ht="9.75">
      <c r="B510" s="2" t="s">
        <v>518</v>
      </c>
      <c r="C510" s="14" t="s">
        <v>538</v>
      </c>
      <c r="D510" s="15" t="s">
        <v>48</v>
      </c>
      <c r="E510" s="12">
        <v>1080</v>
      </c>
      <c r="F510" s="12">
        <v>3338</v>
      </c>
      <c r="G510" s="12"/>
      <c r="U510" s="9" t="s">
        <v>32</v>
      </c>
    </row>
    <row r="511" spans="2:21" ht="9.75">
      <c r="B511" s="2" t="s">
        <v>518</v>
      </c>
      <c r="C511" s="14" t="s">
        <v>539</v>
      </c>
      <c r="D511" s="15" t="s">
        <v>48</v>
      </c>
      <c r="E511" s="12">
        <v>804</v>
      </c>
      <c r="F511" s="12">
        <v>3288</v>
      </c>
      <c r="G511" s="12"/>
      <c r="U511" s="9" t="s">
        <v>32</v>
      </c>
    </row>
    <row r="512" spans="2:21" ht="9.75">
      <c r="B512" s="2" t="s">
        <v>518</v>
      </c>
      <c r="C512" s="14" t="s">
        <v>540</v>
      </c>
      <c r="D512" s="15" t="s">
        <v>48</v>
      </c>
      <c r="E512" s="12">
        <v>1386</v>
      </c>
      <c r="F512" s="12">
        <v>3240</v>
      </c>
      <c r="G512" s="12"/>
      <c r="U512" s="9" t="s">
        <v>32</v>
      </c>
    </row>
    <row r="513" spans="2:21" ht="9.75">
      <c r="B513" s="2" t="s">
        <v>518</v>
      </c>
      <c r="C513" s="14" t="s">
        <v>541</v>
      </c>
      <c r="D513" s="15" t="s">
        <v>48</v>
      </c>
      <c r="E513" s="12">
        <v>1133</v>
      </c>
      <c r="F513" s="12">
        <v>3150</v>
      </c>
      <c r="G513" s="12"/>
      <c r="U513" s="9" t="s">
        <v>32</v>
      </c>
    </row>
    <row r="514" spans="2:21" ht="9.75">
      <c r="B514" s="2" t="s">
        <v>518</v>
      </c>
      <c r="C514" s="14" t="s">
        <v>542</v>
      </c>
      <c r="D514" s="15" t="s">
        <v>48</v>
      </c>
      <c r="E514" s="12">
        <v>888</v>
      </c>
      <c r="F514" s="12">
        <v>3000</v>
      </c>
      <c r="G514" s="12"/>
      <c r="U514" s="9" t="s">
        <v>32</v>
      </c>
    </row>
    <row r="515" spans="2:21" ht="9.75">
      <c r="B515" s="2" t="s">
        <v>518</v>
      </c>
      <c r="C515" s="14" t="s">
        <v>543</v>
      </c>
      <c r="D515" s="15" t="s">
        <v>48</v>
      </c>
      <c r="E515" s="12">
        <v>954</v>
      </c>
      <c r="F515" s="12">
        <v>2730</v>
      </c>
      <c r="G515" s="12"/>
      <c r="U515" s="9" t="s">
        <v>32</v>
      </c>
    </row>
    <row r="516" spans="2:21" ht="9.75">
      <c r="B516" s="2" t="s">
        <v>518</v>
      </c>
      <c r="C516" s="14" t="s">
        <v>544</v>
      </c>
      <c r="D516" s="15" t="s">
        <v>48</v>
      </c>
      <c r="E516" s="12">
        <v>1200</v>
      </c>
      <c r="F516" s="12">
        <v>2610</v>
      </c>
      <c r="G516" s="12"/>
      <c r="I516" s="12"/>
      <c r="U516" s="9" t="s">
        <v>32</v>
      </c>
    </row>
    <row r="517" spans="2:21" ht="9.75">
      <c r="B517" s="2" t="s">
        <v>518</v>
      </c>
      <c r="C517" s="14" t="s">
        <v>545</v>
      </c>
      <c r="D517" s="15" t="s">
        <v>48</v>
      </c>
      <c r="E517" s="12">
        <v>1116</v>
      </c>
      <c r="F517" s="12">
        <v>2580</v>
      </c>
      <c r="G517" s="12"/>
      <c r="U517" s="9" t="s">
        <v>32</v>
      </c>
    </row>
    <row r="518" spans="2:21" ht="9.75">
      <c r="B518" s="2" t="s">
        <v>518</v>
      </c>
      <c r="C518" s="14" t="s">
        <v>546</v>
      </c>
      <c r="D518" s="15" t="s">
        <v>61</v>
      </c>
      <c r="E518" s="12">
        <v>1724</v>
      </c>
      <c r="F518" s="12">
        <v>5380</v>
      </c>
      <c r="G518" s="12">
        <v>2538</v>
      </c>
      <c r="H518" s="12">
        <v>5770</v>
      </c>
      <c r="I518" s="12">
        <v>4510</v>
      </c>
      <c r="J518" s="12">
        <v>8202</v>
      </c>
      <c r="K518" s="12">
        <v>7240</v>
      </c>
      <c r="L518" s="12">
        <v>14652</v>
      </c>
      <c r="M518" s="12">
        <v>6228</v>
      </c>
      <c r="N518" s="12">
        <v>14204</v>
      </c>
      <c r="S518" s="12"/>
      <c r="U518" s="9" t="s">
        <v>32</v>
      </c>
    </row>
    <row r="519" spans="2:21" ht="9.75">
      <c r="B519" s="2" t="s">
        <v>102</v>
      </c>
      <c r="C519" s="2" t="s">
        <v>547</v>
      </c>
      <c r="D519" s="15" t="s">
        <v>59</v>
      </c>
      <c r="E519" s="12">
        <v>540</v>
      </c>
      <c r="F519" s="12">
        <v>828</v>
      </c>
      <c r="G519" s="13"/>
      <c r="J519" s="13"/>
      <c r="K519" s="13"/>
      <c r="L519" s="13"/>
      <c r="M519" s="13"/>
      <c r="N519" s="13"/>
      <c r="O519" s="13"/>
      <c r="P519" s="13"/>
      <c r="Q519" s="13"/>
      <c r="R519" s="13"/>
      <c r="S519" s="12">
        <v>612</v>
      </c>
      <c r="T519" s="12">
        <v>972</v>
      </c>
      <c r="U519" s="9" t="s">
        <v>32</v>
      </c>
    </row>
    <row r="520" spans="2:21" ht="9.75">
      <c r="B520" s="2" t="s">
        <v>102</v>
      </c>
      <c r="C520" s="19" t="s">
        <v>548</v>
      </c>
      <c r="D520" s="15" t="s">
        <v>59</v>
      </c>
      <c r="E520" s="12">
        <v>504</v>
      </c>
      <c r="F520" s="12">
        <v>792</v>
      </c>
      <c r="G520" s="13"/>
      <c r="J520" s="13"/>
      <c r="K520" s="13"/>
      <c r="L520" s="13"/>
      <c r="M520" s="13"/>
      <c r="N520" s="13"/>
      <c r="O520" s="13"/>
      <c r="P520" s="13"/>
      <c r="Q520" s="13"/>
      <c r="R520" s="13"/>
      <c r="S520" s="12">
        <v>576</v>
      </c>
      <c r="T520" s="12">
        <v>936</v>
      </c>
      <c r="U520" s="9" t="s">
        <v>32</v>
      </c>
    </row>
    <row r="521" spans="2:21" ht="9.75">
      <c r="B521" s="2" t="s">
        <v>102</v>
      </c>
      <c r="C521" s="2" t="s">
        <v>549</v>
      </c>
      <c r="D521" s="15" t="s">
        <v>59</v>
      </c>
      <c r="E521" s="12">
        <v>486</v>
      </c>
      <c r="F521" s="12">
        <v>774</v>
      </c>
      <c r="G521" s="13"/>
      <c r="J521" s="13"/>
      <c r="K521" s="13"/>
      <c r="L521" s="13"/>
      <c r="M521" s="13"/>
      <c r="N521" s="13"/>
      <c r="O521" s="13"/>
      <c r="P521" s="13"/>
      <c r="Q521" s="13"/>
      <c r="R521" s="13"/>
      <c r="S521" s="12">
        <v>558</v>
      </c>
      <c r="T521" s="12">
        <v>918</v>
      </c>
      <c r="U521" s="9" t="s">
        <v>32</v>
      </c>
    </row>
    <row r="522" spans="2:21" ht="9.75">
      <c r="B522" s="2" t="s">
        <v>102</v>
      </c>
      <c r="C522" s="19" t="s">
        <v>550</v>
      </c>
      <c r="D522" s="15" t="s">
        <v>59</v>
      </c>
      <c r="E522" s="12">
        <v>485</v>
      </c>
      <c r="F522" s="12">
        <v>773</v>
      </c>
      <c r="S522" s="12">
        <v>557</v>
      </c>
      <c r="T522" s="12">
        <v>917</v>
      </c>
      <c r="U522" s="9" t="s">
        <v>32</v>
      </c>
    </row>
    <row r="523" spans="2:21" ht="9.75">
      <c r="B523" s="2" t="s">
        <v>102</v>
      </c>
      <c r="C523" s="2" t="s">
        <v>551</v>
      </c>
      <c r="D523" s="15" t="s">
        <v>59</v>
      </c>
      <c r="E523" s="12">
        <v>483</v>
      </c>
      <c r="F523" s="12">
        <v>771</v>
      </c>
      <c r="G523" s="13"/>
      <c r="J523" s="13"/>
      <c r="K523" s="13"/>
      <c r="L523" s="13"/>
      <c r="M523" s="13"/>
      <c r="N523" s="13"/>
      <c r="O523" s="13"/>
      <c r="P523" s="13"/>
      <c r="Q523" s="13"/>
      <c r="R523" s="13"/>
      <c r="S523" s="12">
        <v>555</v>
      </c>
      <c r="T523" s="12">
        <v>915</v>
      </c>
      <c r="U523" s="9" t="s">
        <v>32</v>
      </c>
    </row>
    <row r="524" spans="2:21" ht="9.75">
      <c r="B524" s="2" t="s">
        <v>102</v>
      </c>
      <c r="C524" s="2" t="s">
        <v>552</v>
      </c>
      <c r="D524" s="15" t="s">
        <v>59</v>
      </c>
      <c r="E524" s="12">
        <v>465</v>
      </c>
      <c r="F524" s="12">
        <v>753</v>
      </c>
      <c r="S524" s="12">
        <v>537</v>
      </c>
      <c r="T524" s="12">
        <v>897</v>
      </c>
      <c r="U524" s="9" t="s">
        <v>32</v>
      </c>
    </row>
    <row r="525" spans="2:21" ht="9.75">
      <c r="B525" s="2" t="s">
        <v>102</v>
      </c>
      <c r="C525" s="19" t="s">
        <v>553</v>
      </c>
      <c r="D525" s="15" t="s">
        <v>59</v>
      </c>
      <c r="E525" s="12">
        <v>450</v>
      </c>
      <c r="F525" s="12">
        <v>738</v>
      </c>
      <c r="G525" s="13"/>
      <c r="J525" s="13"/>
      <c r="K525" s="13"/>
      <c r="L525" s="13"/>
      <c r="M525" s="13"/>
      <c r="N525" s="13"/>
      <c r="O525" s="13"/>
      <c r="P525" s="13"/>
      <c r="Q525" s="13"/>
      <c r="R525" s="13"/>
      <c r="S525" s="12">
        <v>522</v>
      </c>
      <c r="T525" s="12">
        <v>882</v>
      </c>
      <c r="U525" s="9" t="s">
        <v>32</v>
      </c>
    </row>
    <row r="526" spans="2:21" ht="9.75">
      <c r="B526" s="2" t="s">
        <v>102</v>
      </c>
      <c r="C526" s="19" t="s">
        <v>554</v>
      </c>
      <c r="D526" s="15" t="s">
        <v>59</v>
      </c>
      <c r="E526" s="12">
        <v>459</v>
      </c>
      <c r="F526" s="12">
        <v>747</v>
      </c>
      <c r="G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9" t="s">
        <v>32</v>
      </c>
    </row>
    <row r="527" spans="2:21" ht="9.75">
      <c r="B527" s="2" t="s">
        <v>102</v>
      </c>
      <c r="C527" s="19" t="s">
        <v>555</v>
      </c>
      <c r="D527" s="15" t="s">
        <v>59</v>
      </c>
      <c r="E527" s="12">
        <v>450</v>
      </c>
      <c r="F527" s="12">
        <v>738</v>
      </c>
      <c r="G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9" t="s">
        <v>32</v>
      </c>
    </row>
    <row r="528" spans="2:21" ht="9.75">
      <c r="B528" s="2" t="s">
        <v>102</v>
      </c>
      <c r="C528" s="2" t="s">
        <v>556</v>
      </c>
      <c r="D528" s="15" t="s">
        <v>59</v>
      </c>
      <c r="E528" s="12">
        <v>450</v>
      </c>
      <c r="F528" s="12">
        <v>738</v>
      </c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U528" s="9" t="s">
        <v>32</v>
      </c>
    </row>
    <row r="529" spans="2:21" ht="9.75">
      <c r="B529" s="2" t="s">
        <v>102</v>
      </c>
      <c r="C529" s="2" t="s">
        <v>557</v>
      </c>
      <c r="D529" s="15" t="s">
        <v>59</v>
      </c>
      <c r="E529" s="12">
        <v>423</v>
      </c>
      <c r="F529" s="12">
        <v>711</v>
      </c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U529" s="9" t="s">
        <v>32</v>
      </c>
    </row>
    <row r="530" spans="2:21" ht="9.75">
      <c r="B530" s="2" t="s">
        <v>102</v>
      </c>
      <c r="C530" s="19" t="s">
        <v>558</v>
      </c>
      <c r="D530" s="15" t="s">
        <v>59</v>
      </c>
      <c r="E530" s="12">
        <v>450</v>
      </c>
      <c r="F530" s="12">
        <v>738</v>
      </c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U530" s="9" t="s">
        <v>32</v>
      </c>
    </row>
    <row r="531" spans="2:21" ht="9.75">
      <c r="B531" s="2" t="s">
        <v>102</v>
      </c>
      <c r="C531" s="2" t="s">
        <v>559</v>
      </c>
      <c r="D531" s="15" t="s">
        <v>59</v>
      </c>
      <c r="E531" s="12">
        <v>480</v>
      </c>
      <c r="F531" s="12">
        <v>768</v>
      </c>
      <c r="G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9" t="s">
        <v>32</v>
      </c>
    </row>
    <row r="532" spans="2:21" ht="9.75">
      <c r="B532" s="2" t="s">
        <v>102</v>
      </c>
      <c r="C532" s="19" t="s">
        <v>560</v>
      </c>
      <c r="D532" s="15" t="s">
        <v>59</v>
      </c>
      <c r="E532" s="12">
        <v>450</v>
      </c>
      <c r="F532" s="12">
        <v>738</v>
      </c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U532" s="9" t="s">
        <v>32</v>
      </c>
    </row>
    <row r="533" spans="2:21" ht="9.75">
      <c r="B533" s="2" t="s">
        <v>102</v>
      </c>
      <c r="C533" s="2" t="s">
        <v>561</v>
      </c>
      <c r="D533" s="15" t="s">
        <v>59</v>
      </c>
      <c r="E533" s="12">
        <v>414</v>
      </c>
      <c r="F533" s="12">
        <v>702</v>
      </c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U533" s="9" t="s">
        <v>32</v>
      </c>
    </row>
    <row r="534" spans="2:21" ht="9.75">
      <c r="B534" s="2" t="s">
        <v>102</v>
      </c>
      <c r="C534" s="2" t="s">
        <v>562</v>
      </c>
      <c r="D534" s="15" t="s">
        <v>59</v>
      </c>
      <c r="E534" s="12">
        <v>560</v>
      </c>
      <c r="F534" s="12">
        <v>848</v>
      </c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U534" s="9" t="s">
        <v>32</v>
      </c>
    </row>
    <row r="535" spans="2:21" ht="9.75">
      <c r="B535" s="2" t="s">
        <v>102</v>
      </c>
      <c r="C535" s="19" t="s">
        <v>563</v>
      </c>
      <c r="D535" s="15" t="s">
        <v>59</v>
      </c>
      <c r="E535" s="12">
        <v>507</v>
      </c>
      <c r="F535" s="12">
        <v>795</v>
      </c>
      <c r="G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9" t="s">
        <v>32</v>
      </c>
    </row>
    <row r="536" spans="2:21" ht="9.75">
      <c r="B536" s="2" t="s">
        <v>102</v>
      </c>
      <c r="C536" s="19" t="s">
        <v>564</v>
      </c>
      <c r="D536" s="15" t="s">
        <v>59</v>
      </c>
      <c r="E536" s="12">
        <v>450</v>
      </c>
      <c r="F536" s="12">
        <v>738</v>
      </c>
      <c r="U536" s="9" t="s">
        <v>32</v>
      </c>
    </row>
    <row r="537" spans="2:21" ht="9.75">
      <c r="B537" s="2" t="s">
        <v>102</v>
      </c>
      <c r="C537" s="19" t="s">
        <v>565</v>
      </c>
      <c r="D537" s="15" t="s">
        <v>59</v>
      </c>
      <c r="E537" s="12">
        <v>413</v>
      </c>
      <c r="F537" s="12">
        <v>701</v>
      </c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U537" s="9" t="s">
        <v>32</v>
      </c>
    </row>
    <row r="538" spans="2:21" ht="9.75">
      <c r="B538" s="2" t="s">
        <v>102</v>
      </c>
      <c r="C538" s="19" t="s">
        <v>566</v>
      </c>
      <c r="D538" s="15" t="s">
        <v>59</v>
      </c>
      <c r="E538" s="12">
        <v>441</v>
      </c>
      <c r="F538" s="12">
        <v>729</v>
      </c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U538" s="9" t="s">
        <v>32</v>
      </c>
    </row>
    <row r="539" spans="2:21" ht="9.75">
      <c r="B539" s="2" t="s">
        <v>102</v>
      </c>
      <c r="C539" s="2" t="s">
        <v>567</v>
      </c>
      <c r="D539" s="15" t="s">
        <v>59</v>
      </c>
      <c r="E539" s="12">
        <v>450</v>
      </c>
      <c r="F539" s="12">
        <v>738</v>
      </c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U539" s="9" t="s">
        <v>32</v>
      </c>
    </row>
    <row r="540" spans="2:21" ht="9.75">
      <c r="B540" s="2" t="s">
        <v>102</v>
      </c>
      <c r="C540" s="2" t="s">
        <v>568</v>
      </c>
      <c r="D540" s="15" t="s">
        <v>59</v>
      </c>
      <c r="E540" s="12">
        <v>432</v>
      </c>
      <c r="F540" s="12">
        <v>720</v>
      </c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U540" s="9" t="s">
        <v>32</v>
      </c>
    </row>
    <row r="541" spans="2:21" ht="9.75">
      <c r="B541" s="2" t="s">
        <v>102</v>
      </c>
      <c r="C541" s="19" t="s">
        <v>569</v>
      </c>
      <c r="D541" s="15" t="s">
        <v>59</v>
      </c>
      <c r="E541" s="12">
        <v>411</v>
      </c>
      <c r="F541" s="12">
        <v>699</v>
      </c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U541" s="9" t="s">
        <v>32</v>
      </c>
    </row>
    <row r="542" spans="2:21" ht="9.75">
      <c r="B542" s="2" t="s">
        <v>102</v>
      </c>
      <c r="C542" s="2" t="s">
        <v>570</v>
      </c>
      <c r="D542" s="15" t="s">
        <v>59</v>
      </c>
      <c r="E542" s="12">
        <v>492</v>
      </c>
      <c r="F542" s="12">
        <v>780</v>
      </c>
      <c r="U542" s="9" t="s">
        <v>32</v>
      </c>
    </row>
    <row r="543" spans="2:21" ht="9.75">
      <c r="B543" s="2" t="s">
        <v>102</v>
      </c>
      <c r="C543" s="19" t="s">
        <v>571</v>
      </c>
      <c r="D543" s="15" t="s">
        <v>59</v>
      </c>
      <c r="E543" s="12">
        <v>468</v>
      </c>
      <c r="F543" s="12">
        <v>756</v>
      </c>
      <c r="G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9" t="s">
        <v>32</v>
      </c>
    </row>
    <row r="544" spans="2:21" ht="9.75">
      <c r="B544" s="2" t="s">
        <v>102</v>
      </c>
      <c r="C544" s="19" t="s">
        <v>572</v>
      </c>
      <c r="D544" s="15" t="s">
        <v>59</v>
      </c>
      <c r="E544" s="12">
        <v>468</v>
      </c>
      <c r="F544" s="12">
        <v>756</v>
      </c>
      <c r="G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9" t="s">
        <v>32</v>
      </c>
    </row>
    <row r="545" spans="2:21" ht="9.75">
      <c r="B545" s="2" t="s">
        <v>102</v>
      </c>
      <c r="C545" s="19" t="s">
        <v>573</v>
      </c>
      <c r="D545" s="15" t="s">
        <v>59</v>
      </c>
      <c r="E545" s="12">
        <v>544</v>
      </c>
      <c r="F545" s="12">
        <v>772</v>
      </c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U545" s="9" t="s">
        <v>32</v>
      </c>
    </row>
    <row r="546" spans="2:21" ht="9.75">
      <c r="B546" s="2" t="s">
        <v>102</v>
      </c>
      <c r="C546" s="19" t="s">
        <v>574</v>
      </c>
      <c r="D546" s="15" t="s">
        <v>59</v>
      </c>
      <c r="E546" s="12">
        <v>450</v>
      </c>
      <c r="F546" s="12">
        <v>738</v>
      </c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U546" s="9" t="s">
        <v>32</v>
      </c>
    </row>
    <row r="547" spans="2:21" ht="9.75">
      <c r="B547" s="2" t="s">
        <v>102</v>
      </c>
      <c r="C547" s="19" t="s">
        <v>575</v>
      </c>
      <c r="D547" s="15" t="s">
        <v>59</v>
      </c>
      <c r="E547" s="12">
        <v>571</v>
      </c>
      <c r="F547" s="12">
        <v>935</v>
      </c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U547" s="9" t="s">
        <v>32</v>
      </c>
    </row>
    <row r="548" spans="2:21" ht="9.75">
      <c r="B548" s="2" t="s">
        <v>102</v>
      </c>
      <c r="C548" s="2" t="s">
        <v>576</v>
      </c>
      <c r="D548" s="15" t="s">
        <v>59</v>
      </c>
      <c r="E548" s="12">
        <v>480</v>
      </c>
      <c r="F548" s="12">
        <v>768</v>
      </c>
      <c r="G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9" t="s">
        <v>32</v>
      </c>
    </row>
    <row r="549" spans="2:37" ht="9.75">
      <c r="B549" s="2" t="s">
        <v>102</v>
      </c>
      <c r="C549" s="19" t="s">
        <v>577</v>
      </c>
      <c r="D549" s="15" t="s">
        <v>59</v>
      </c>
      <c r="E549" s="12">
        <v>486</v>
      </c>
      <c r="F549" s="12">
        <v>774</v>
      </c>
      <c r="G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9" t="s">
        <v>32</v>
      </c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</row>
    <row r="550" spans="2:37" ht="9.75">
      <c r="B550" s="2" t="s">
        <v>102</v>
      </c>
      <c r="C550" s="10" t="s">
        <v>578</v>
      </c>
      <c r="D550" s="15" t="s">
        <v>59</v>
      </c>
      <c r="E550" s="12">
        <v>450</v>
      </c>
      <c r="F550" s="12">
        <v>738</v>
      </c>
      <c r="G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9" t="s">
        <v>32</v>
      </c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</row>
    <row r="551" spans="2:37" ht="9.75">
      <c r="B551" s="2" t="s">
        <v>102</v>
      </c>
      <c r="C551" s="2" t="s">
        <v>579</v>
      </c>
      <c r="D551" s="15" t="s">
        <v>59</v>
      </c>
      <c r="E551" s="12">
        <v>405</v>
      </c>
      <c r="F551" s="12">
        <v>693</v>
      </c>
      <c r="U551" s="9" t="s">
        <v>32</v>
      </c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</row>
    <row r="552" spans="2:37" ht="9.75">
      <c r="B552" s="2" t="s">
        <v>102</v>
      </c>
      <c r="C552" s="10" t="s">
        <v>580</v>
      </c>
      <c r="D552" s="15" t="s">
        <v>59</v>
      </c>
      <c r="E552" s="12">
        <v>375</v>
      </c>
      <c r="F552" s="12">
        <v>375</v>
      </c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U552" s="9" t="s">
        <v>32</v>
      </c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</row>
    <row r="553" spans="2:21" ht="9.75">
      <c r="B553" s="2" t="s">
        <v>581</v>
      </c>
      <c r="C553" s="14" t="s">
        <v>582</v>
      </c>
      <c r="D553" s="15" t="s">
        <v>35</v>
      </c>
      <c r="E553" s="12">
        <v>1476</v>
      </c>
      <c r="F553" s="12">
        <v>4428</v>
      </c>
      <c r="G553" s="12">
        <v>1476</v>
      </c>
      <c r="H553" s="12">
        <v>4428</v>
      </c>
      <c r="Q553" s="12">
        <v>1875</v>
      </c>
      <c r="R553" s="12">
        <v>5625</v>
      </c>
      <c r="S553" s="12">
        <v>1806</v>
      </c>
      <c r="T553" s="12">
        <v>4758</v>
      </c>
      <c r="U553" s="9" t="s">
        <v>32</v>
      </c>
    </row>
    <row r="554" spans="2:21" ht="9.75">
      <c r="B554" s="2" t="s">
        <v>581</v>
      </c>
      <c r="C554" s="14" t="s">
        <v>583</v>
      </c>
      <c r="D554" s="15" t="s">
        <v>35</v>
      </c>
      <c r="E554" s="12">
        <v>1724</v>
      </c>
      <c r="F554" s="12">
        <v>4260</v>
      </c>
      <c r="G554" s="12">
        <v>1724</v>
      </c>
      <c r="H554" s="12">
        <v>4260</v>
      </c>
      <c r="I554" s="12">
        <v>2354</v>
      </c>
      <c r="J554" s="12">
        <v>4890</v>
      </c>
      <c r="K554" s="12">
        <v>4550</v>
      </c>
      <c r="L554" s="12">
        <v>13698</v>
      </c>
      <c r="U554" s="9" t="s">
        <v>32</v>
      </c>
    </row>
    <row r="555" spans="2:21" ht="9.75">
      <c r="B555" s="2" t="s">
        <v>581</v>
      </c>
      <c r="C555" s="14" t="s">
        <v>584</v>
      </c>
      <c r="D555" s="15" t="s">
        <v>68</v>
      </c>
      <c r="E555" s="12">
        <v>1905</v>
      </c>
      <c r="F555" s="12">
        <v>3810</v>
      </c>
      <c r="G555" s="12">
        <v>1653</v>
      </c>
      <c r="H555" s="12">
        <v>3306</v>
      </c>
      <c r="K555" s="12">
        <v>4767</v>
      </c>
      <c r="L555" s="12">
        <v>13480</v>
      </c>
      <c r="U555" s="9" t="s">
        <v>32</v>
      </c>
    </row>
    <row r="556" spans="2:21" ht="9.75">
      <c r="B556" s="2" t="s">
        <v>581</v>
      </c>
      <c r="C556" s="14" t="s">
        <v>585</v>
      </c>
      <c r="D556" s="15" t="s">
        <v>66</v>
      </c>
      <c r="E556" s="12">
        <v>1823</v>
      </c>
      <c r="F556" s="12">
        <v>3473</v>
      </c>
      <c r="G556" s="12">
        <v>1973</v>
      </c>
      <c r="H556" s="12">
        <v>3773</v>
      </c>
      <c r="K556" s="12">
        <v>4713</v>
      </c>
      <c r="L556" s="12">
        <v>13425</v>
      </c>
      <c r="M556" s="12">
        <v>3850</v>
      </c>
      <c r="N556" s="12">
        <v>6648</v>
      </c>
      <c r="O556" s="12">
        <v>2959</v>
      </c>
      <c r="P556" s="12">
        <v>7357</v>
      </c>
      <c r="U556" s="9" t="s">
        <v>32</v>
      </c>
    </row>
    <row r="557" spans="2:21" ht="9.75">
      <c r="B557" s="2" t="s">
        <v>581</v>
      </c>
      <c r="C557" s="14" t="s">
        <v>586</v>
      </c>
      <c r="D557" s="15" t="s">
        <v>68</v>
      </c>
      <c r="E557" s="12">
        <v>1767</v>
      </c>
      <c r="F557" s="12">
        <v>2367</v>
      </c>
      <c r="G557" s="12">
        <v>1659</v>
      </c>
      <c r="H557" s="12">
        <v>2259</v>
      </c>
      <c r="K557" s="12">
        <v>6572</v>
      </c>
      <c r="L557" s="12">
        <v>11852</v>
      </c>
      <c r="U557" s="9" t="s">
        <v>32</v>
      </c>
    </row>
    <row r="558" spans="2:21" ht="9.75">
      <c r="B558" s="2" t="s">
        <v>581</v>
      </c>
      <c r="C558" s="14" t="s">
        <v>587</v>
      </c>
      <c r="D558" s="15" t="s">
        <v>37</v>
      </c>
      <c r="E558" s="12">
        <v>1248</v>
      </c>
      <c r="F558" s="12">
        <v>2236</v>
      </c>
      <c r="G558" s="12">
        <v>1896</v>
      </c>
      <c r="H558" s="12">
        <v>2400</v>
      </c>
      <c r="U558" s="9" t="s">
        <v>32</v>
      </c>
    </row>
    <row r="559" spans="2:21" ht="9.75">
      <c r="B559" s="2" t="s">
        <v>581</v>
      </c>
      <c r="C559" s="14" t="s">
        <v>200</v>
      </c>
      <c r="D559" s="15" t="s">
        <v>37</v>
      </c>
      <c r="E559" s="12">
        <v>1200</v>
      </c>
      <c r="F559" s="12">
        <v>1800</v>
      </c>
      <c r="G559" s="12">
        <v>1250</v>
      </c>
      <c r="H559" s="12">
        <v>1875</v>
      </c>
      <c r="U559" s="9" t="s">
        <v>32</v>
      </c>
    </row>
    <row r="560" spans="2:21" ht="9.75">
      <c r="B560" s="2" t="s">
        <v>581</v>
      </c>
      <c r="C560" s="14" t="s">
        <v>588</v>
      </c>
      <c r="D560" s="15" t="s">
        <v>41</v>
      </c>
      <c r="E560" s="12">
        <v>1215</v>
      </c>
      <c r="F560" s="12">
        <v>3645</v>
      </c>
      <c r="G560" s="12">
        <v>1215</v>
      </c>
      <c r="H560" s="12">
        <v>3645</v>
      </c>
      <c r="U560" s="9" t="s">
        <v>32</v>
      </c>
    </row>
    <row r="561" spans="2:21" ht="9.75">
      <c r="B561" s="2" t="s">
        <v>581</v>
      </c>
      <c r="C561" s="14" t="s">
        <v>198</v>
      </c>
      <c r="D561" s="15" t="s">
        <v>41</v>
      </c>
      <c r="E561" s="12">
        <v>1744</v>
      </c>
      <c r="F561" s="12">
        <v>2884</v>
      </c>
      <c r="G561" s="12">
        <v>1834</v>
      </c>
      <c r="H561" s="12">
        <v>2914</v>
      </c>
      <c r="U561" s="9" t="s">
        <v>32</v>
      </c>
    </row>
    <row r="562" spans="2:21" ht="9.75">
      <c r="B562" s="2" t="s">
        <v>581</v>
      </c>
      <c r="C562" s="14" t="s">
        <v>202</v>
      </c>
      <c r="D562" s="15" t="s">
        <v>41</v>
      </c>
      <c r="E562" s="12">
        <v>1068</v>
      </c>
      <c r="F562" s="12">
        <v>2028</v>
      </c>
      <c r="G562" s="12">
        <v>1156</v>
      </c>
      <c r="H562" s="12">
        <v>2236</v>
      </c>
      <c r="U562" s="9" t="s">
        <v>32</v>
      </c>
    </row>
    <row r="563" spans="2:21" ht="9.75">
      <c r="B563" s="2" t="s">
        <v>581</v>
      </c>
      <c r="C563" s="14" t="s">
        <v>589</v>
      </c>
      <c r="D563" s="15" t="s">
        <v>41</v>
      </c>
      <c r="E563" s="12">
        <v>1254</v>
      </c>
      <c r="F563" s="12">
        <v>1614</v>
      </c>
      <c r="G563" s="12">
        <v>1464</v>
      </c>
      <c r="H563" s="12">
        <v>1788</v>
      </c>
      <c r="U563" s="9" t="s">
        <v>32</v>
      </c>
    </row>
    <row r="564" spans="2:21" ht="9.75">
      <c r="B564" s="2" t="s">
        <v>581</v>
      </c>
      <c r="C564" s="14" t="s">
        <v>362</v>
      </c>
      <c r="D564" s="15" t="s">
        <v>41</v>
      </c>
      <c r="E564" s="12">
        <v>1320</v>
      </c>
      <c r="F564" s="12">
        <v>1985</v>
      </c>
      <c r="G564" s="12">
        <v>1530</v>
      </c>
      <c r="H564" s="12">
        <v>1786</v>
      </c>
      <c r="U564" s="9" t="s">
        <v>32</v>
      </c>
    </row>
    <row r="565" spans="2:21" ht="9.75">
      <c r="B565" s="2" t="s">
        <v>581</v>
      </c>
      <c r="C565" s="14" t="s">
        <v>590</v>
      </c>
      <c r="D565" s="15" t="s">
        <v>41</v>
      </c>
      <c r="E565" s="12">
        <v>1152</v>
      </c>
      <c r="F565" s="12">
        <v>1612</v>
      </c>
      <c r="G565" s="12">
        <v>1272</v>
      </c>
      <c r="H565" s="12">
        <v>1728</v>
      </c>
      <c r="U565" s="9" t="s">
        <v>32</v>
      </c>
    </row>
    <row r="566" spans="2:21" ht="9.75">
      <c r="B566" s="2" t="s">
        <v>581</v>
      </c>
      <c r="C566" s="14" t="s">
        <v>591</v>
      </c>
      <c r="D566" s="15" t="s">
        <v>41</v>
      </c>
      <c r="E566" s="12">
        <v>1180</v>
      </c>
      <c r="F566" s="12">
        <v>1765</v>
      </c>
      <c r="G566" s="12">
        <v>1054</v>
      </c>
      <c r="H566" s="12">
        <v>1576</v>
      </c>
      <c r="U566" s="9" t="s">
        <v>32</v>
      </c>
    </row>
    <row r="567" spans="2:21" ht="9.75">
      <c r="B567" s="2" t="s">
        <v>581</v>
      </c>
      <c r="C567" s="14" t="s">
        <v>592</v>
      </c>
      <c r="D567" s="15" t="s">
        <v>41</v>
      </c>
      <c r="E567" s="12">
        <v>1413</v>
      </c>
      <c r="F567" s="12">
        <v>1413</v>
      </c>
      <c r="G567" s="12">
        <v>1263</v>
      </c>
      <c r="H567" s="12">
        <v>1263</v>
      </c>
      <c r="U567" s="9" t="s">
        <v>32</v>
      </c>
    </row>
    <row r="568" spans="2:21" ht="9.75">
      <c r="B568" s="2" t="s">
        <v>581</v>
      </c>
      <c r="C568" s="14" t="s">
        <v>593</v>
      </c>
      <c r="D568" s="15" t="s">
        <v>45</v>
      </c>
      <c r="E568" s="12">
        <v>1080</v>
      </c>
      <c r="F568" s="12">
        <v>2160</v>
      </c>
      <c r="U568" s="9" t="s">
        <v>32</v>
      </c>
    </row>
    <row r="569" spans="2:21" ht="9.75">
      <c r="B569" s="2" t="s">
        <v>581</v>
      </c>
      <c r="C569" s="14" t="s">
        <v>594</v>
      </c>
      <c r="D569" s="15" t="s">
        <v>48</v>
      </c>
      <c r="E569" s="12">
        <v>600</v>
      </c>
      <c r="F569" s="12">
        <v>1050</v>
      </c>
      <c r="U569" s="9" t="s">
        <v>32</v>
      </c>
    </row>
    <row r="570" spans="2:21" ht="9.75">
      <c r="B570" s="2" t="s">
        <v>581</v>
      </c>
      <c r="C570" s="14" t="s">
        <v>595</v>
      </c>
      <c r="D570" s="15" t="s">
        <v>59</v>
      </c>
      <c r="E570" s="12">
        <v>600</v>
      </c>
      <c r="F570" s="12">
        <v>1050</v>
      </c>
      <c r="U570" s="9" t="s">
        <v>32</v>
      </c>
    </row>
    <row r="571" spans="1:37" ht="9.75">
      <c r="A571" s="3" t="s">
        <v>3</v>
      </c>
      <c r="B571" s="3" t="s">
        <v>3</v>
      </c>
      <c r="C571" s="3" t="s">
        <v>3</v>
      </c>
      <c r="D571" s="3" t="s">
        <v>3</v>
      </c>
      <c r="E571" s="3" t="s">
        <v>3</v>
      </c>
      <c r="F571" s="3" t="s">
        <v>3</v>
      </c>
      <c r="G571" s="3" t="s">
        <v>3</v>
      </c>
      <c r="H571" s="3" t="s">
        <v>3</v>
      </c>
      <c r="I571" s="3" t="s">
        <v>3</v>
      </c>
      <c r="J571" s="3" t="s">
        <v>3</v>
      </c>
      <c r="K571" s="3" t="s">
        <v>3</v>
      </c>
      <c r="L571" s="3" t="s">
        <v>3</v>
      </c>
      <c r="M571" s="3" t="s">
        <v>3</v>
      </c>
      <c r="N571" s="3" t="s">
        <v>3</v>
      </c>
      <c r="O571" s="3" t="s">
        <v>3</v>
      </c>
      <c r="P571" s="3" t="s">
        <v>3</v>
      </c>
      <c r="Q571" s="3" t="s">
        <v>3</v>
      </c>
      <c r="R571" s="3" t="s">
        <v>3</v>
      </c>
      <c r="S571" s="3" t="s">
        <v>3</v>
      </c>
      <c r="T571" s="3" t="s">
        <v>3</v>
      </c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</row>
    <row r="572" spans="2:37" ht="9.75">
      <c r="B572" s="7">
        <v>16</v>
      </c>
      <c r="C572" s="7">
        <v>7</v>
      </c>
      <c r="D572" s="7">
        <v>7</v>
      </c>
      <c r="E572" s="7">
        <v>7</v>
      </c>
      <c r="F572" s="7">
        <v>7</v>
      </c>
      <c r="G572" s="7">
        <v>7</v>
      </c>
      <c r="H572" s="7">
        <v>7</v>
      </c>
      <c r="I572" s="7">
        <v>7</v>
      </c>
      <c r="J572" s="7">
        <v>7</v>
      </c>
      <c r="K572" s="7">
        <v>7</v>
      </c>
      <c r="L572" s="7">
        <v>7</v>
      </c>
      <c r="M572" s="7">
        <v>7</v>
      </c>
      <c r="N572" s="7">
        <v>7</v>
      </c>
      <c r="O572" s="7">
        <v>7</v>
      </c>
      <c r="P572" s="7">
        <v>7</v>
      </c>
      <c r="X572" s="5"/>
      <c r="Y572" s="5"/>
      <c r="Z572" s="5"/>
      <c r="AA572" s="5"/>
      <c r="AB572" s="5"/>
      <c r="AC572" s="5"/>
      <c r="AD572" s="5"/>
      <c r="AE572" s="5"/>
      <c r="AK572" s="17" t="s">
        <v>32</v>
      </c>
    </row>
    <row r="573" spans="17:37" ht="9.75">
      <c r="Q573" s="7">
        <f>SUM(B572:P577)</f>
        <v>115</v>
      </c>
      <c r="X573" s="5"/>
      <c r="Y573" s="5"/>
      <c r="Z573" s="5"/>
      <c r="AA573" s="5"/>
      <c r="AB573" s="5"/>
      <c r="AC573" s="5"/>
      <c r="AD573" s="5"/>
      <c r="AE573" s="5"/>
      <c r="AK573" s="17" t="s">
        <v>32</v>
      </c>
    </row>
    <row r="574" spans="2:37" ht="9.75">
      <c r="B574" s="7">
        <f>((0-0)/2)+0</f>
        <v>0</v>
      </c>
      <c r="X574" s="5"/>
      <c r="AA574" s="5"/>
      <c r="AC574" s="5"/>
      <c r="AD574" s="5"/>
      <c r="AE574" s="5"/>
      <c r="AK574" s="17" t="s">
        <v>32</v>
      </c>
    </row>
    <row r="575" spans="2:37" ht="9.75">
      <c r="B575" s="2" t="s">
        <v>596</v>
      </c>
      <c r="C575" s="2" t="s">
        <v>14</v>
      </c>
      <c r="AK575" s="17" t="s">
        <v>32</v>
      </c>
    </row>
    <row r="576" spans="2:37" ht="9.75">
      <c r="B576" s="7">
        <f>COUNT(#VALUE!)</f>
        <v>1</v>
      </c>
      <c r="C576" s="2" t="s">
        <v>597</v>
      </c>
      <c r="X576" s="5"/>
      <c r="AA576" s="5"/>
      <c r="AD576" s="5"/>
      <c r="AE576" s="5"/>
      <c r="AK576" s="17" t="s">
        <v>32</v>
      </c>
    </row>
    <row r="577" spans="23:37" ht="9.75">
      <c r="W577" s="6"/>
      <c r="X577" s="5"/>
      <c r="Y577" s="21"/>
      <c r="Z577" s="6"/>
      <c r="AA577" s="5"/>
      <c r="AD577" s="5"/>
      <c r="AE577" s="5"/>
      <c r="AK577" s="17" t="s">
        <v>32</v>
      </c>
    </row>
    <row r="578" spans="1:37" ht="9.75">
      <c r="A578" s="2" t="s">
        <v>598</v>
      </c>
      <c r="D578" s="2" t="s">
        <v>599</v>
      </c>
      <c r="X578" s="5"/>
      <c r="AA578" s="5"/>
      <c r="AD578" s="5"/>
      <c r="AE578" s="5"/>
      <c r="AK578" s="17" t="s">
        <v>32</v>
      </c>
    </row>
    <row r="579" spans="22:37" ht="9.75">
      <c r="V579" s="3" t="s">
        <v>600</v>
      </c>
      <c r="W579" s="3" t="s">
        <v>600</v>
      </c>
      <c r="X579" s="3" t="s">
        <v>600</v>
      </c>
      <c r="Y579" s="3" t="s">
        <v>600</v>
      </c>
      <c r="Z579" s="3" t="s">
        <v>600</v>
      </c>
      <c r="AA579" s="3" t="s">
        <v>600</v>
      </c>
      <c r="AB579" s="3" t="s">
        <v>600</v>
      </c>
      <c r="AC579" s="3" t="s">
        <v>600</v>
      </c>
      <c r="AD579" s="3" t="s">
        <v>600</v>
      </c>
      <c r="AE579" s="3" t="s">
        <v>600</v>
      </c>
      <c r="AF579" s="3" t="s">
        <v>600</v>
      </c>
      <c r="AG579" s="3" t="s">
        <v>600</v>
      </c>
      <c r="AH579" s="3" t="s">
        <v>600</v>
      </c>
      <c r="AI579" s="3" t="s">
        <v>600</v>
      </c>
      <c r="AJ579" s="3" t="s">
        <v>600</v>
      </c>
      <c r="AK579" s="17" t="s">
        <v>32</v>
      </c>
    </row>
    <row r="580" spans="1:37" ht="9.75">
      <c r="A580" s="2" t="s">
        <v>601</v>
      </c>
      <c r="B580" s="2" t="s">
        <v>602</v>
      </c>
      <c r="D580" s="2" t="s">
        <v>603</v>
      </c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17" t="s">
        <v>32</v>
      </c>
    </row>
    <row r="581" spans="2:37" ht="9.75">
      <c r="B581" s="2" t="s">
        <v>604</v>
      </c>
      <c r="W581" s="10" t="s">
        <v>605</v>
      </c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17" t="s">
        <v>32</v>
      </c>
    </row>
    <row r="582" spans="2:37" ht="9.75">
      <c r="B582" s="2" t="s">
        <v>606</v>
      </c>
      <c r="T582" s="2" t="s">
        <v>326</v>
      </c>
      <c r="AK582" s="17" t="s">
        <v>32</v>
      </c>
    </row>
    <row r="583" spans="23:37" ht="9.75">
      <c r="W583" s="8" t="s">
        <v>15</v>
      </c>
      <c r="X583" s="8" t="s">
        <v>15</v>
      </c>
      <c r="Y583" s="8" t="s">
        <v>15</v>
      </c>
      <c r="Z583" s="8" t="s">
        <v>15</v>
      </c>
      <c r="AA583" s="8" t="s">
        <v>15</v>
      </c>
      <c r="AB583" s="8" t="s">
        <v>15</v>
      </c>
      <c r="AC583" s="8" t="s">
        <v>15</v>
      </c>
      <c r="AD583" s="8" t="s">
        <v>15</v>
      </c>
      <c r="AE583" s="8" t="s">
        <v>15</v>
      </c>
      <c r="AF583" s="8" t="s">
        <v>15</v>
      </c>
      <c r="AG583" s="8" t="s">
        <v>15</v>
      </c>
      <c r="AI583" s="5"/>
      <c r="AJ583" s="5"/>
      <c r="AK583" s="17" t="s">
        <v>32</v>
      </c>
    </row>
    <row r="584" spans="1:37" ht="9.75">
      <c r="A584" s="2" t="s">
        <v>607</v>
      </c>
      <c r="W584" s="2" t="s">
        <v>35</v>
      </c>
      <c r="X584" s="2" t="s">
        <v>66</v>
      </c>
      <c r="Y584" s="2" t="s">
        <v>68</v>
      </c>
      <c r="Z584" s="2" t="s">
        <v>37</v>
      </c>
      <c r="AA584" s="2" t="s">
        <v>41</v>
      </c>
      <c r="AB584" s="2" t="s">
        <v>45</v>
      </c>
      <c r="AC584" s="2" t="s">
        <v>48</v>
      </c>
      <c r="AD584" s="2" t="s">
        <v>59</v>
      </c>
      <c r="AE584" s="2" t="s">
        <v>608</v>
      </c>
      <c r="AF584" s="2" t="s">
        <v>609</v>
      </c>
      <c r="AH584" s="5"/>
      <c r="AI584" s="5"/>
      <c r="AJ584" s="5"/>
      <c r="AK584" s="17" t="s">
        <v>32</v>
      </c>
    </row>
    <row r="585" ht="9.75">
      <c r="AK585" s="17" t="s">
        <v>32</v>
      </c>
    </row>
    <row r="586" spans="1:37" ht="9.75">
      <c r="A586" s="2" t="s">
        <v>610</v>
      </c>
      <c r="B586" s="2" t="s">
        <v>611</v>
      </c>
      <c r="V586" s="2" t="s">
        <v>612</v>
      </c>
      <c r="AK586" s="17" t="s">
        <v>32</v>
      </c>
    </row>
    <row r="587" spans="2:37" ht="9.75">
      <c r="B587" s="2" t="s">
        <v>613</v>
      </c>
      <c r="W587" s="5"/>
      <c r="X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17" t="s">
        <v>32</v>
      </c>
    </row>
    <row r="588" spans="2:37" ht="9.75">
      <c r="B588" s="2" t="s">
        <v>614</v>
      </c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17" t="s">
        <v>32</v>
      </c>
    </row>
    <row r="589" spans="29:37" ht="9.75">
      <c r="AC589" s="8" t="s">
        <v>15</v>
      </c>
      <c r="AK589" s="17" t="s">
        <v>32</v>
      </c>
    </row>
    <row r="590" spans="23:37" ht="9.75">
      <c r="W590" s="5"/>
      <c r="Y590" s="5"/>
      <c r="Z590" s="5"/>
      <c r="AA590" s="5"/>
      <c r="AB590" s="5"/>
      <c r="AC590" s="2" t="s">
        <v>37</v>
      </c>
      <c r="AD590" s="5"/>
      <c r="AE590" s="5"/>
      <c r="AF590" s="5"/>
      <c r="AG590" s="5"/>
      <c r="AH590" s="5"/>
      <c r="AI590" s="5"/>
      <c r="AJ590" s="5"/>
      <c r="AK590" s="17" t="s">
        <v>32</v>
      </c>
    </row>
    <row r="591" spans="1:37" ht="9.75">
      <c r="A591" s="2" t="s">
        <v>615</v>
      </c>
      <c r="B591" s="2" t="s">
        <v>616</v>
      </c>
      <c r="F591" s="2" t="s">
        <v>617</v>
      </c>
      <c r="G591" s="2" t="s">
        <v>616</v>
      </c>
      <c r="W591" s="7">
        <v>3</v>
      </c>
      <c r="X591" s="7">
        <v>4</v>
      </c>
      <c r="Y591" s="7">
        <v>5</v>
      </c>
      <c r="Z591" s="7">
        <v>6</v>
      </c>
      <c r="AC591" s="2" t="s">
        <v>41</v>
      </c>
      <c r="AK591" s="17" t="s">
        <v>32</v>
      </c>
    </row>
    <row r="592" spans="2:37" ht="9.75">
      <c r="B592" s="2" t="s">
        <v>618</v>
      </c>
      <c r="G592" s="2" t="s">
        <v>619</v>
      </c>
      <c r="W592" s="10" t="s">
        <v>620</v>
      </c>
      <c r="AA592" s="10" t="s">
        <v>621</v>
      </c>
      <c r="AC592" s="2" t="s">
        <v>45</v>
      </c>
      <c r="AK592" s="17" t="s">
        <v>32</v>
      </c>
    </row>
    <row r="593" spans="2:37" ht="9.75">
      <c r="B593" s="2" t="s">
        <v>622</v>
      </c>
      <c r="G593" s="2" t="s">
        <v>623</v>
      </c>
      <c r="W593" s="2" t="s">
        <v>624</v>
      </c>
      <c r="X593" s="2" t="s">
        <v>625</v>
      </c>
      <c r="Y593" s="2" t="s">
        <v>624</v>
      </c>
      <c r="Z593" s="2" t="s">
        <v>625</v>
      </c>
      <c r="AA593" s="2" t="s">
        <v>624</v>
      </c>
      <c r="AB593" s="2" t="s">
        <v>625</v>
      </c>
      <c r="AC593" s="2" t="s">
        <v>624</v>
      </c>
      <c r="AD593" s="2" t="s">
        <v>625</v>
      </c>
      <c r="AK593" s="17" t="s">
        <v>32</v>
      </c>
    </row>
    <row r="594" spans="2:37" ht="9.75">
      <c r="B594" s="2" t="s">
        <v>626</v>
      </c>
      <c r="G594" s="2" t="s">
        <v>626</v>
      </c>
      <c r="W594" s="2" t="s">
        <v>627</v>
      </c>
      <c r="X594" s="2" t="s">
        <v>627</v>
      </c>
      <c r="Y594" s="2" t="s">
        <v>628</v>
      </c>
      <c r="Z594" s="2" t="s">
        <v>628</v>
      </c>
      <c r="AA594" s="2" t="s">
        <v>627</v>
      </c>
      <c r="AB594" s="2" t="s">
        <v>627</v>
      </c>
      <c r="AC594" s="2" t="s">
        <v>628</v>
      </c>
      <c r="AD594" s="2" t="s">
        <v>628</v>
      </c>
      <c r="AK594" s="17" t="s">
        <v>32</v>
      </c>
    </row>
    <row r="595" spans="2:37" ht="9.75">
      <c r="B595" s="2" t="s">
        <v>629</v>
      </c>
      <c r="G595" s="2" t="s">
        <v>629</v>
      </c>
      <c r="W595" s="21"/>
      <c r="AA595" s="21"/>
      <c r="AK595" s="17" t="s">
        <v>32</v>
      </c>
    </row>
    <row r="596" spans="2:37" ht="9.75">
      <c r="B596" s="2" t="s">
        <v>630</v>
      </c>
      <c r="G596" s="2" t="s">
        <v>630</v>
      </c>
      <c r="W596" s="21">
        <f>DAVERAGE(B22:F551,4,W583:W584)</f>
        <v>1578.8095238095239</v>
      </c>
      <c r="X596" s="7" t="e">
        <f>DAVERAGE(B22:F551,6,W583:W584)</f>
        <v>#VALUE!</v>
      </c>
      <c r="Y596" s="7">
        <f>DAVERAGE(B22:F551,5,W583:W584)</f>
        <v>4774.523809523809</v>
      </c>
      <c r="Z596" s="7" t="e">
        <f>DAVERAGE(B22:F551,7,W583:W584)</f>
        <v>#VALUE!</v>
      </c>
      <c r="AA596" s="22">
        <f>AM646/1000</f>
        <v>1.599</v>
      </c>
      <c r="AB596" s="22">
        <f>BD684/1000</f>
        <v>1.8385</v>
      </c>
      <c r="AC596" s="22">
        <f>AN646/1000</f>
        <v>4.50575</v>
      </c>
      <c r="AD596" s="22">
        <f>BE684/1000</f>
        <v>4.806</v>
      </c>
      <c r="AK596" s="17" t="s">
        <v>32</v>
      </c>
    </row>
    <row r="597" spans="22:37" ht="9.75">
      <c r="V597" s="2" t="s">
        <v>631</v>
      </c>
      <c r="W597" s="21">
        <f>DAVERAGE(B22:F551,4,X583:X584)</f>
        <v>1778.375</v>
      </c>
      <c r="X597" s="7" t="e">
        <f>DAVERAGE(B22:F551,6,X583:X584)</f>
        <v>#VALUE!</v>
      </c>
      <c r="Y597" s="7">
        <f>DAVERAGE(B22:F551,5,X583:X584)</f>
        <v>4817.3125</v>
      </c>
      <c r="Z597" s="7" t="e">
        <f>DAVERAGE(B22:F551,7,X583:X584)</f>
        <v>#VALUE!</v>
      </c>
      <c r="AA597" s="22">
        <f>AO646/1000</f>
        <v>1.6545</v>
      </c>
      <c r="AB597" s="22">
        <f>BF684/1000</f>
        <v>1.7955</v>
      </c>
      <c r="AC597" s="22">
        <f>AP646/1000</f>
        <v>4.327</v>
      </c>
      <c r="AD597" s="22">
        <f>BG684/1000</f>
        <v>4.689</v>
      </c>
      <c r="AK597" s="17" t="s">
        <v>32</v>
      </c>
    </row>
    <row r="598" spans="23:37" ht="9.75">
      <c r="W598" s="21">
        <f>DAVERAGE(B22:F551,4,Y583:Y584)</f>
        <v>1435.551724137931</v>
      </c>
      <c r="X598" s="7" t="e">
        <f>DAVERAGE(B22:F551,6,Y583:Y584)</f>
        <v>#VALUE!</v>
      </c>
      <c r="Y598" s="7">
        <f>DAVERAGE(B22:F551,5,Y583:Y584)</f>
        <v>4019.7586206896553</v>
      </c>
      <c r="Z598" s="7" t="e">
        <f>DAVERAGE(B22:F551,7,Y583:Y584)</f>
        <v>#VALUE!</v>
      </c>
      <c r="AA598" s="22">
        <f>AQ646/1000</f>
        <v>1.6575</v>
      </c>
      <c r="AB598" s="22">
        <f>BH684/1000</f>
        <v>1.663</v>
      </c>
      <c r="AC598" s="22">
        <f>AR646/1000</f>
        <v>4.04</v>
      </c>
      <c r="AD598" s="22">
        <f>BI684/1000</f>
        <v>3.9345</v>
      </c>
      <c r="AK598" s="17" t="s">
        <v>32</v>
      </c>
    </row>
    <row r="599" spans="23:37" ht="9.75">
      <c r="W599" s="21"/>
      <c r="AA599" s="22"/>
      <c r="AB599" s="22"/>
      <c r="AC599" s="22"/>
      <c r="AD599" s="22"/>
      <c r="AK599" s="17" t="s">
        <v>32</v>
      </c>
    </row>
    <row r="600" spans="22:37" ht="9.75">
      <c r="V600" s="2" t="s">
        <v>632</v>
      </c>
      <c r="W600" s="21">
        <f>DAVERAGE(B22:F551,4,Z583:Z584)</f>
        <v>1214.84</v>
      </c>
      <c r="X600" s="7" t="e">
        <f>DAVERAGE(B22:F551,6,Z583:Z584)</f>
        <v>#VALUE!</v>
      </c>
      <c r="Y600" s="7">
        <f>DAVERAGE(B22:F551,5,Z583:Z584)</f>
        <v>4092.08</v>
      </c>
      <c r="Z600" s="7" t="e">
        <f>DAVERAGE(B22:F551,7,Z583:Z584)</f>
        <v>#VALUE!</v>
      </c>
      <c r="AA600" s="22">
        <f>AS646/1000</f>
        <v>1.209</v>
      </c>
      <c r="AB600" s="22">
        <f>BJ684/1000</f>
        <v>1.4215</v>
      </c>
      <c r="AC600" s="22">
        <f>AT646/1000</f>
        <v>3.556</v>
      </c>
      <c r="AD600" s="22">
        <f>BK684/1000</f>
        <v>3.422</v>
      </c>
      <c r="AK600" s="17" t="s">
        <v>32</v>
      </c>
    </row>
    <row r="601" spans="23:37" ht="9.75">
      <c r="W601" s="21">
        <f>DAVERAGE(B22:F551,4,AA583:AA584)</f>
        <v>1478.1791044776119</v>
      </c>
      <c r="X601" s="7" t="e">
        <f>DAVERAGE(B22:F551,6,AA583:AA584)</f>
        <v>#VALUE!</v>
      </c>
      <c r="Y601" s="7">
        <f>DAVERAGE(B22:F551,5,AA583:AA584)</f>
        <v>3720.9402985074626</v>
      </c>
      <c r="Z601" s="7" t="e">
        <f>DAVERAGE(B22:F551,7,AA583:AA584)</f>
        <v>#VALUE!</v>
      </c>
      <c r="AA601" s="22">
        <f>AU646/1000</f>
        <v>1.2345</v>
      </c>
      <c r="AB601" s="22">
        <f>BL684/1000</f>
        <v>1.422</v>
      </c>
      <c r="AC601" s="22">
        <f>AV646/1000</f>
        <v>3.508</v>
      </c>
      <c r="AD601" s="22">
        <f>BM684/1000</f>
        <v>3.268</v>
      </c>
      <c r="AK601" s="17" t="s">
        <v>32</v>
      </c>
    </row>
    <row r="602" spans="27:37" ht="9.75">
      <c r="AA602" s="22"/>
      <c r="AB602" s="22"/>
      <c r="AC602" s="22"/>
      <c r="AD602" s="22"/>
      <c r="AK602" s="17" t="s">
        <v>32</v>
      </c>
    </row>
    <row r="603" spans="22:37" ht="9.75">
      <c r="V603" s="2" t="s">
        <v>633</v>
      </c>
      <c r="W603" s="21">
        <f>DAVERAGE(B22:F551,4,AB583:AB584)</f>
        <v>1343.0416666666667</v>
      </c>
      <c r="Y603" s="7">
        <f>DAVERAGE(B22:F551,5,AB583:AB584)</f>
        <v>3540.3333333333335</v>
      </c>
      <c r="AA603" s="22">
        <f>AW646/1000</f>
        <v>1.238</v>
      </c>
      <c r="AB603" s="23" t="s">
        <v>634</v>
      </c>
      <c r="AC603" s="22">
        <f>AX646/1000</f>
        <v>3.5585</v>
      </c>
      <c r="AD603" s="23" t="s">
        <v>425</v>
      </c>
      <c r="AK603" s="17" t="s">
        <v>32</v>
      </c>
    </row>
    <row r="604" spans="23:37" ht="9.75">
      <c r="W604" s="21"/>
      <c r="AA604" s="22"/>
      <c r="AB604" s="22"/>
      <c r="AC604" s="22"/>
      <c r="AD604" s="22"/>
      <c r="AK604" s="17" t="s">
        <v>32</v>
      </c>
    </row>
    <row r="605" spans="22:37" ht="9.75">
      <c r="V605" s="2" t="s">
        <v>635</v>
      </c>
      <c r="W605" s="21">
        <f>DAVERAGE(B22:F551,4,AC583:AC584)</f>
        <v>630.5477443609022</v>
      </c>
      <c r="Y605" s="7">
        <f>DAVERAGE(B22:F551,5,AC583:AC584)</f>
        <v>2056.1045112781953</v>
      </c>
      <c r="AA605" s="22">
        <f>AY646/1000</f>
        <v>0.69</v>
      </c>
      <c r="AB605" s="23" t="s">
        <v>634</v>
      </c>
      <c r="AC605" s="22">
        <f>AZ646/1000</f>
        <v>1.837</v>
      </c>
      <c r="AD605" s="23" t="s">
        <v>425</v>
      </c>
      <c r="AK605" s="17" t="s">
        <v>32</v>
      </c>
    </row>
    <row r="606" spans="23:37" ht="9.75">
      <c r="W606" s="21">
        <f>DAVERAGE(B22:F551,4,AD583:AD584)</f>
        <v>403</v>
      </c>
      <c r="Y606" s="7">
        <f>DAVERAGE(B22:F551,5,AD583:AD584)</f>
        <v>1042.4545454545455</v>
      </c>
      <c r="AA606" s="22">
        <f>BA646/1000</f>
        <v>0.4125</v>
      </c>
      <c r="AB606" s="23" t="s">
        <v>634</v>
      </c>
      <c r="AC606" s="22">
        <f>BB646/1000</f>
        <v>0.96</v>
      </c>
      <c r="AD606" s="23" t="s">
        <v>425</v>
      </c>
      <c r="AK606" s="17" t="s">
        <v>32</v>
      </c>
    </row>
    <row r="607" spans="23:37" ht="9.75">
      <c r="W607" s="21"/>
      <c r="AA607" s="13"/>
      <c r="AK607" s="17" t="s">
        <v>32</v>
      </c>
    </row>
    <row r="608" spans="23:37" ht="9.75">
      <c r="W608" s="21"/>
      <c r="AA608" s="21"/>
      <c r="AK608" s="17" t="s">
        <v>32</v>
      </c>
    </row>
    <row r="609" spans="22:37" ht="9.75">
      <c r="V609" s="2" t="s">
        <v>544</v>
      </c>
      <c r="W609" s="21">
        <f>DAVERAGE(B22:F551,4,AG583:AG584)</f>
        <v>921.7782778864971</v>
      </c>
      <c r="X609" s="7" t="e">
        <f>DAVERAGE(B22:F551,6,AG583:AG584)</f>
        <v>#VALUE!</v>
      </c>
      <c r="Y609" s="7">
        <f>DAVERAGE(B22:F551,5,AG583:AG584)</f>
        <v>2691.6623529411763</v>
      </c>
      <c r="Z609" s="7" t="e">
        <f>DAVERAGE(B22:F551,7,AG583:AG584)</f>
        <v>#VALUE!</v>
      </c>
      <c r="AA609" s="21"/>
      <c r="AK609" s="17" t="s">
        <v>32</v>
      </c>
    </row>
    <row r="610" spans="27:37" ht="9.75">
      <c r="AA610" s="21"/>
      <c r="AK610" s="17" t="s">
        <v>32</v>
      </c>
    </row>
    <row r="611" spans="22:37" ht="9.75">
      <c r="V611" s="2" t="s">
        <v>636</v>
      </c>
      <c r="AK611" s="17" t="s">
        <v>32</v>
      </c>
    </row>
    <row r="612" spans="23:37" ht="9.75">
      <c r="W612" s="2" t="s">
        <v>637</v>
      </c>
      <c r="X612" s="2" t="s">
        <v>638</v>
      </c>
      <c r="Y612" s="2" t="s">
        <v>639</v>
      </c>
      <c r="Z612" s="2" t="s">
        <v>640</v>
      </c>
      <c r="AA612" s="2" t="s">
        <v>641</v>
      </c>
      <c r="AB612" s="8" t="s">
        <v>642</v>
      </c>
      <c r="AD612" s="2" t="s">
        <v>637</v>
      </c>
      <c r="AE612" s="2" t="s">
        <v>643</v>
      </c>
      <c r="AF612" s="2" t="s">
        <v>644</v>
      </c>
      <c r="AK612" s="17" t="s">
        <v>32</v>
      </c>
    </row>
    <row r="613" ht="9.75">
      <c r="AK613" s="17" t="s">
        <v>32</v>
      </c>
    </row>
    <row r="614" spans="30:37" ht="9.75">
      <c r="AD614" s="24"/>
      <c r="AE614" s="24"/>
      <c r="AF614" s="24"/>
      <c r="AK614" s="17" t="s">
        <v>32</v>
      </c>
    </row>
    <row r="615" spans="22:37" ht="9.75">
      <c r="V615" s="2" t="s">
        <v>581</v>
      </c>
      <c r="AB615" s="7">
        <v>11336</v>
      </c>
      <c r="AC615" s="2" t="s">
        <v>581</v>
      </c>
      <c r="AD615" s="24">
        <f aca="true" t="shared" si="0" ref="AD615:AD629">(W615/AB615)</f>
        <v>0</v>
      </c>
      <c r="AE615" s="24">
        <f aca="true" t="shared" si="1" ref="AE615:AE629">X615/AB615</f>
        <v>0</v>
      </c>
      <c r="AF615" s="24">
        <f aca="true" t="shared" si="2" ref="AF615:AF629">Y615/AB615</f>
        <v>0</v>
      </c>
      <c r="AK615" s="17" t="s">
        <v>32</v>
      </c>
    </row>
    <row r="616" spans="22:37" ht="9.75">
      <c r="V616" s="2" t="s">
        <v>33</v>
      </c>
      <c r="AB616" s="7">
        <v>11073</v>
      </c>
      <c r="AC616" s="2" t="s">
        <v>33</v>
      </c>
      <c r="AD616" s="24">
        <f t="shared" si="0"/>
        <v>0</v>
      </c>
      <c r="AE616" s="24">
        <f t="shared" si="1"/>
        <v>0</v>
      </c>
      <c r="AF616" s="24">
        <f t="shared" si="2"/>
        <v>0</v>
      </c>
      <c r="AK616" s="17" t="s">
        <v>32</v>
      </c>
    </row>
    <row r="617" spans="22:37" ht="9.75">
      <c r="V617" s="2" t="s">
        <v>62</v>
      </c>
      <c r="AB617" s="7">
        <v>14646</v>
      </c>
      <c r="AC617" s="2" t="s">
        <v>62</v>
      </c>
      <c r="AD617" s="24">
        <f t="shared" si="0"/>
        <v>0</v>
      </c>
      <c r="AE617" s="24">
        <f t="shared" si="1"/>
        <v>0</v>
      </c>
      <c r="AF617" s="24">
        <f t="shared" si="2"/>
        <v>0</v>
      </c>
      <c r="AK617" s="17" t="s">
        <v>32</v>
      </c>
    </row>
    <row r="618" spans="22:37" ht="9.75">
      <c r="V618" s="2" t="s">
        <v>102</v>
      </c>
      <c r="AB618" s="7">
        <v>13446</v>
      </c>
      <c r="AC618" s="2" t="s">
        <v>102</v>
      </c>
      <c r="AD618" s="24">
        <f t="shared" si="0"/>
        <v>0</v>
      </c>
      <c r="AE618" s="24">
        <f t="shared" si="1"/>
        <v>0</v>
      </c>
      <c r="AF618" s="24">
        <f t="shared" si="2"/>
        <v>0</v>
      </c>
      <c r="AK618" s="17" t="s">
        <v>32</v>
      </c>
    </row>
    <row r="619" spans="22:37" ht="9.75">
      <c r="V619" s="2" t="s">
        <v>138</v>
      </c>
      <c r="AB619" s="7">
        <v>11238</v>
      </c>
      <c r="AC619" s="2" t="s">
        <v>138</v>
      </c>
      <c r="AD619" s="24">
        <f t="shared" si="0"/>
        <v>0</v>
      </c>
      <c r="AE619" s="24">
        <f t="shared" si="1"/>
        <v>0</v>
      </c>
      <c r="AF619" s="24">
        <f t="shared" si="2"/>
        <v>0</v>
      </c>
      <c r="AK619" s="17" t="s">
        <v>32</v>
      </c>
    </row>
    <row r="620" spans="22:37" ht="9.75">
      <c r="V620" s="2" t="s">
        <v>175</v>
      </c>
      <c r="AB620" s="7">
        <v>11193</v>
      </c>
      <c r="AC620" s="2" t="s">
        <v>175</v>
      </c>
      <c r="AD620" s="24">
        <f t="shared" si="0"/>
        <v>0</v>
      </c>
      <c r="AE620" s="24">
        <f t="shared" si="1"/>
        <v>0</v>
      </c>
      <c r="AF620" s="24">
        <f t="shared" si="2"/>
        <v>0</v>
      </c>
      <c r="AK620" s="17" t="s">
        <v>32</v>
      </c>
    </row>
    <row r="621" spans="22:37" ht="9.75">
      <c r="V621" s="2" t="s">
        <v>518</v>
      </c>
      <c r="AB621" s="7">
        <v>16864</v>
      </c>
      <c r="AC621" s="2" t="s">
        <v>518</v>
      </c>
      <c r="AD621" s="24">
        <f t="shared" si="0"/>
        <v>0</v>
      </c>
      <c r="AE621" s="24">
        <f t="shared" si="1"/>
        <v>0</v>
      </c>
      <c r="AF621" s="24">
        <f t="shared" si="2"/>
        <v>0</v>
      </c>
      <c r="AK621" s="17" t="s">
        <v>32</v>
      </c>
    </row>
    <row r="622" spans="22:37" ht="9.75">
      <c r="V622" s="2" t="s">
        <v>196</v>
      </c>
      <c r="AB622" s="7">
        <v>9716</v>
      </c>
      <c r="AC622" s="2" t="s">
        <v>196</v>
      </c>
      <c r="AD622" s="24">
        <f t="shared" si="0"/>
        <v>0</v>
      </c>
      <c r="AE622" s="24">
        <f t="shared" si="1"/>
        <v>0</v>
      </c>
      <c r="AF622" s="24">
        <f t="shared" si="2"/>
        <v>0</v>
      </c>
      <c r="AK622" s="17" t="s">
        <v>32</v>
      </c>
    </row>
    <row r="623" spans="22:37" ht="9.75">
      <c r="V623" s="2" t="s">
        <v>221</v>
      </c>
      <c r="AB623" s="7">
        <v>12438</v>
      </c>
      <c r="AC623" s="2" t="s">
        <v>221</v>
      </c>
      <c r="AD623" s="24">
        <f t="shared" si="0"/>
        <v>0</v>
      </c>
      <c r="AE623" s="24">
        <f t="shared" si="1"/>
        <v>0</v>
      </c>
      <c r="AF623" s="24">
        <f t="shared" si="2"/>
        <v>0</v>
      </c>
      <c r="AK623" s="17" t="s">
        <v>32</v>
      </c>
    </row>
    <row r="624" spans="22:37" ht="9.75">
      <c r="V624" s="2" t="s">
        <v>293</v>
      </c>
      <c r="AB624" s="7">
        <v>12283</v>
      </c>
      <c r="AC624" s="2" t="s">
        <v>293</v>
      </c>
      <c r="AD624" s="24">
        <f t="shared" si="0"/>
        <v>0</v>
      </c>
      <c r="AE624" s="24">
        <f t="shared" si="1"/>
        <v>0</v>
      </c>
      <c r="AF624" s="24">
        <f t="shared" si="2"/>
        <v>0</v>
      </c>
      <c r="AK624" s="17" t="s">
        <v>32</v>
      </c>
    </row>
    <row r="625" spans="22:37" ht="9.75">
      <c r="V625" s="2" t="s">
        <v>324</v>
      </c>
      <c r="AB625" s="7">
        <v>11299</v>
      </c>
      <c r="AC625" s="2" t="s">
        <v>324</v>
      </c>
      <c r="AD625" s="24">
        <f t="shared" si="0"/>
        <v>0</v>
      </c>
      <c r="AE625" s="24">
        <f t="shared" si="1"/>
        <v>0</v>
      </c>
      <c r="AF625" s="24">
        <f t="shared" si="2"/>
        <v>0</v>
      </c>
      <c r="AK625" s="17" t="s">
        <v>32</v>
      </c>
    </row>
    <row r="626" spans="22:37" ht="9.75">
      <c r="V626" s="2" t="s">
        <v>359</v>
      </c>
      <c r="AB626" s="7">
        <v>12002</v>
      </c>
      <c r="AC626" s="2" t="s">
        <v>359</v>
      </c>
      <c r="AD626" s="24">
        <f t="shared" si="0"/>
        <v>0</v>
      </c>
      <c r="AE626" s="24">
        <f t="shared" si="1"/>
        <v>0</v>
      </c>
      <c r="AF626" s="24">
        <f t="shared" si="2"/>
        <v>0</v>
      </c>
      <c r="AK626" s="17" t="s">
        <v>32</v>
      </c>
    </row>
    <row r="627" spans="22:37" ht="9.75">
      <c r="V627" s="2" t="s">
        <v>386</v>
      </c>
      <c r="AB627" s="7">
        <v>13478</v>
      </c>
      <c r="AC627" s="2" t="s">
        <v>386</v>
      </c>
      <c r="AD627" s="24">
        <f t="shared" si="0"/>
        <v>0</v>
      </c>
      <c r="AE627" s="24">
        <f t="shared" si="1"/>
        <v>0</v>
      </c>
      <c r="AF627" s="24">
        <f t="shared" si="2"/>
        <v>0</v>
      </c>
      <c r="AK627" s="17" t="s">
        <v>32</v>
      </c>
    </row>
    <row r="628" spans="22:37" ht="9.75">
      <c r="V628" s="2" t="s">
        <v>483</v>
      </c>
      <c r="AB628" s="7">
        <v>15408</v>
      </c>
      <c r="AC628" s="2" t="s">
        <v>483</v>
      </c>
      <c r="AD628" s="24">
        <f t="shared" si="0"/>
        <v>0</v>
      </c>
      <c r="AE628" s="24">
        <f t="shared" si="1"/>
        <v>0</v>
      </c>
      <c r="AF628" s="24">
        <f t="shared" si="2"/>
        <v>0</v>
      </c>
      <c r="AK628" s="17" t="s">
        <v>32</v>
      </c>
    </row>
    <row r="629" spans="22:37" ht="9.75">
      <c r="V629" s="2" t="s">
        <v>501</v>
      </c>
      <c r="AB629" s="7">
        <v>10576</v>
      </c>
      <c r="AC629" s="2" t="s">
        <v>501</v>
      </c>
      <c r="AD629" s="24">
        <f t="shared" si="0"/>
        <v>0</v>
      </c>
      <c r="AE629" s="24">
        <f t="shared" si="1"/>
        <v>0</v>
      </c>
      <c r="AF629" s="24">
        <f t="shared" si="2"/>
        <v>0</v>
      </c>
      <c r="AK629" s="17" t="s">
        <v>32</v>
      </c>
    </row>
    <row r="630" spans="28:37" ht="9.75">
      <c r="AB630" s="24">
        <v>0.123425355132672</v>
      </c>
      <c r="AC630" s="24">
        <v>0.0979181369089626</v>
      </c>
      <c r="AD630" s="24">
        <v>0.0533681214421252</v>
      </c>
      <c r="AK630" s="17" t="s">
        <v>32</v>
      </c>
    </row>
    <row r="631" spans="22:54" ht="9.75">
      <c r="V631" s="2" t="s">
        <v>645</v>
      </c>
      <c r="AB631" s="5"/>
      <c r="AC631" s="5"/>
      <c r="AD631" s="5"/>
      <c r="AE631" s="5"/>
      <c r="AF631" s="5"/>
      <c r="AG631" s="5"/>
      <c r="AK631" s="17" t="s">
        <v>32</v>
      </c>
      <c r="AL631" s="7">
        <v>18</v>
      </c>
      <c r="AM631" s="7">
        <v>8</v>
      </c>
      <c r="AN631" s="7">
        <v>7</v>
      </c>
      <c r="AO631" s="7">
        <v>7</v>
      </c>
      <c r="AP631" s="7">
        <v>7</v>
      </c>
      <c r="AQ631" s="7">
        <v>7</v>
      </c>
      <c r="AR631" s="7">
        <v>7</v>
      </c>
      <c r="AS631" s="7">
        <v>7</v>
      </c>
      <c r="AT631" s="7">
        <v>7</v>
      </c>
      <c r="AU631" s="7">
        <v>7</v>
      </c>
      <c r="AV631" s="7">
        <v>7</v>
      </c>
      <c r="AW631" s="7">
        <v>7</v>
      </c>
      <c r="AX631" s="7">
        <v>7</v>
      </c>
      <c r="AY631" s="7">
        <v>7</v>
      </c>
      <c r="AZ631" s="7">
        <v>7</v>
      </c>
      <c r="BA631" s="7">
        <v>7</v>
      </c>
      <c r="BB631" s="7">
        <v>7</v>
      </c>
    </row>
    <row r="632" spans="24:38" ht="9.75"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L632" s="7">
        <f>SUM(AL631:BB631)</f>
        <v>131</v>
      </c>
    </row>
    <row r="633" spans="24:35" ht="9.75">
      <c r="X633" s="5"/>
      <c r="Y633" s="5"/>
      <c r="Z633" s="5"/>
      <c r="AA633" s="5"/>
      <c r="AH633" s="5"/>
      <c r="AI633" s="5"/>
    </row>
    <row r="634" spans="24:38" ht="9.75"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L634" s="8" t="s">
        <v>646</v>
      </c>
    </row>
    <row r="635" spans="24:35" ht="9.75"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</row>
    <row r="636" ht="9.75">
      <c r="AL636" s="8" t="s">
        <v>647</v>
      </c>
    </row>
    <row r="637" ht="9.75">
      <c r="AL637" s="8" t="s">
        <v>648</v>
      </c>
    </row>
    <row r="638" ht="9.75">
      <c r="AL638" s="8" t="s">
        <v>649</v>
      </c>
    </row>
    <row r="639" ht="9.75">
      <c r="AL639" s="8" t="s">
        <v>650</v>
      </c>
    </row>
    <row r="642" spans="39:51" ht="9.75">
      <c r="AM642" s="8" t="s">
        <v>637</v>
      </c>
      <c r="AS642" s="8" t="s">
        <v>651</v>
      </c>
      <c r="AY642" s="8" t="s">
        <v>652</v>
      </c>
    </row>
    <row r="643" spans="39:53" ht="9.75">
      <c r="AM643" s="8" t="s">
        <v>653</v>
      </c>
      <c r="AO643" s="8" t="s">
        <v>654</v>
      </c>
      <c r="AQ643" s="8" t="s">
        <v>655</v>
      </c>
      <c r="AS643" s="8" t="s">
        <v>653</v>
      </c>
      <c r="AU643" s="8" t="s">
        <v>654</v>
      </c>
      <c r="AW643" s="8" t="s">
        <v>633</v>
      </c>
      <c r="AY643" s="8" t="s">
        <v>653</v>
      </c>
      <c r="BA643" s="8" t="s">
        <v>654</v>
      </c>
    </row>
    <row r="644" spans="39:54" ht="9.75">
      <c r="AM644" s="8" t="s">
        <v>656</v>
      </c>
      <c r="AN644" s="8" t="s">
        <v>657</v>
      </c>
      <c r="AO644" s="8" t="s">
        <v>656</v>
      </c>
      <c r="AP644" s="8" t="s">
        <v>657</v>
      </c>
      <c r="AQ644" s="8" t="s">
        <v>656</v>
      </c>
      <c r="AR644" s="8" t="s">
        <v>657</v>
      </c>
      <c r="AS644" s="8" t="s">
        <v>656</v>
      </c>
      <c r="AT644" s="8" t="s">
        <v>657</v>
      </c>
      <c r="AU644" s="8" t="s">
        <v>656</v>
      </c>
      <c r="AV644" s="8" t="s">
        <v>657</v>
      </c>
      <c r="AW644" s="8" t="s">
        <v>656</v>
      </c>
      <c r="AX644" s="8" t="s">
        <v>657</v>
      </c>
      <c r="AY644" s="8" t="s">
        <v>656</v>
      </c>
      <c r="AZ644" s="8" t="s">
        <v>657</v>
      </c>
      <c r="BA644" s="8" t="s">
        <v>656</v>
      </c>
      <c r="BB644" s="8" t="s">
        <v>657</v>
      </c>
    </row>
    <row r="645" spans="39:54" ht="9.75">
      <c r="AM645" s="8" t="s">
        <v>658</v>
      </c>
      <c r="AN645" s="8" t="s">
        <v>658</v>
      </c>
      <c r="AO645" s="8" t="s">
        <v>658</v>
      </c>
      <c r="AP645" s="8" t="s">
        <v>658</v>
      </c>
      <c r="AQ645" s="8" t="s">
        <v>658</v>
      </c>
      <c r="AR645" s="8" t="s">
        <v>658</v>
      </c>
      <c r="AS645" s="8" t="s">
        <v>658</v>
      </c>
      <c r="AT645" s="8" t="s">
        <v>658</v>
      </c>
      <c r="AU645" s="8" t="s">
        <v>658</v>
      </c>
      <c r="AV645" s="8" t="s">
        <v>658</v>
      </c>
      <c r="AW645" s="8" t="s">
        <v>658</v>
      </c>
      <c r="AX645" s="8" t="s">
        <v>658</v>
      </c>
      <c r="AY645" s="8" t="s">
        <v>658</v>
      </c>
      <c r="AZ645" s="8" t="s">
        <v>658</v>
      </c>
      <c r="BA645" s="8" t="s">
        <v>658</v>
      </c>
      <c r="BB645" s="8" t="s">
        <v>658</v>
      </c>
    </row>
    <row r="646" spans="38:54" ht="9.75">
      <c r="AL646" s="25" t="s">
        <v>659</v>
      </c>
      <c r="AM646" s="21">
        <v>1599</v>
      </c>
      <c r="AN646" s="21">
        <v>4505.75</v>
      </c>
      <c r="AO646" s="21">
        <v>1654.5</v>
      </c>
      <c r="AP646" s="21">
        <v>4327</v>
      </c>
      <c r="AQ646" s="21">
        <v>1657.5</v>
      </c>
      <c r="AR646" s="21">
        <v>4040</v>
      </c>
      <c r="AS646" s="21">
        <v>1209</v>
      </c>
      <c r="AT646" s="21">
        <v>3556</v>
      </c>
      <c r="AU646" s="21">
        <v>1234.5</v>
      </c>
      <c r="AV646" s="21">
        <v>3508</v>
      </c>
      <c r="AW646" s="21">
        <v>1238</v>
      </c>
      <c r="AX646" s="21">
        <v>3558.5</v>
      </c>
      <c r="AY646" s="21">
        <v>690</v>
      </c>
      <c r="AZ646" s="21">
        <v>1837</v>
      </c>
      <c r="BA646" s="21">
        <v>412.5</v>
      </c>
      <c r="BB646" s="21">
        <v>960</v>
      </c>
    </row>
    <row r="647" spans="39:54" ht="9.75"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</row>
    <row r="648" spans="38:54" ht="9.75">
      <c r="AL648" s="2" t="s">
        <v>660</v>
      </c>
      <c r="AM648" s="5">
        <v>1600</v>
      </c>
      <c r="AN648" s="5">
        <v>4344</v>
      </c>
      <c r="AO648" s="5">
        <v>1823</v>
      </c>
      <c r="AP648" s="5">
        <v>3473</v>
      </c>
      <c r="AQ648" s="5">
        <v>1836</v>
      </c>
      <c r="AR648" s="5">
        <v>3088.5</v>
      </c>
      <c r="AS648" s="5">
        <v>1224</v>
      </c>
      <c r="AT648" s="5">
        <v>2018</v>
      </c>
      <c r="AU648" s="7">
        <v>1234.5</v>
      </c>
      <c r="AV648" s="7">
        <v>1875</v>
      </c>
      <c r="AW648" s="5">
        <v>1080</v>
      </c>
      <c r="AX648" s="5">
        <v>2160</v>
      </c>
      <c r="AY648" s="5">
        <v>600</v>
      </c>
      <c r="AZ648" s="5">
        <v>1050</v>
      </c>
      <c r="BA648" s="5">
        <v>600</v>
      </c>
      <c r="BB648" s="5">
        <v>1050</v>
      </c>
    </row>
    <row r="649" spans="38:54" ht="9.75">
      <c r="AL649" s="2" t="s">
        <v>661</v>
      </c>
      <c r="AM649" s="5">
        <v>1598</v>
      </c>
      <c r="AN649" s="5">
        <v>3950</v>
      </c>
      <c r="AO649" s="5"/>
      <c r="AP649" s="5"/>
      <c r="AQ649" s="5"/>
      <c r="AR649" s="5"/>
      <c r="AS649" s="5">
        <v>1410</v>
      </c>
      <c r="AT649" s="5">
        <v>2660</v>
      </c>
      <c r="AU649" s="5">
        <f>E29</f>
        <v>1220</v>
      </c>
      <c r="AV649" s="5">
        <v>2420</v>
      </c>
      <c r="AW649" s="5">
        <v>1385</v>
      </c>
      <c r="AX649" s="5">
        <v>3205</v>
      </c>
      <c r="AY649" s="7">
        <v>624</v>
      </c>
      <c r="AZ649" s="7">
        <v>1250</v>
      </c>
      <c r="BA649" s="5">
        <v>450</v>
      </c>
      <c r="BB649" s="5">
        <v>450</v>
      </c>
    </row>
    <row r="650" spans="38:54" ht="9.75">
      <c r="AL650" s="2" t="s">
        <v>662</v>
      </c>
      <c r="AM650" s="5">
        <v>1228</v>
      </c>
      <c r="AN650" s="5">
        <v>3987</v>
      </c>
      <c r="AO650" s="5">
        <v>1320</v>
      </c>
      <c r="AP650" s="5">
        <v>4079</v>
      </c>
      <c r="AQ650" s="7">
        <v>1261</v>
      </c>
      <c r="AR650" s="7">
        <v>4020</v>
      </c>
      <c r="AS650" s="5">
        <v>1194</v>
      </c>
      <c r="AT650" s="5">
        <v>3953</v>
      </c>
      <c r="AU650" s="5">
        <v>1216</v>
      </c>
      <c r="AV650" s="5">
        <v>3975</v>
      </c>
      <c r="AW650" s="5"/>
      <c r="AX650" s="5"/>
      <c r="AY650" s="7">
        <v>637.5</v>
      </c>
      <c r="AZ650" s="7">
        <v>1314.75</v>
      </c>
      <c r="BA650" s="5"/>
      <c r="BB650" s="5"/>
    </row>
    <row r="652" spans="38:54" ht="9.75">
      <c r="AL652" s="2" t="s">
        <v>663</v>
      </c>
      <c r="AM652" s="5">
        <v>1917</v>
      </c>
      <c r="AN652" s="5">
        <v>5085</v>
      </c>
      <c r="AO652" s="5">
        <v>1821</v>
      </c>
      <c r="AP652" s="5">
        <v>5590.5</v>
      </c>
      <c r="AQ652" s="5"/>
      <c r="AR652" s="5"/>
      <c r="AS652" s="5"/>
      <c r="AT652" s="5"/>
      <c r="AU652" s="5">
        <v>1431</v>
      </c>
      <c r="AV652" s="7">
        <v>3813</v>
      </c>
      <c r="AW652" s="5">
        <v>1266</v>
      </c>
      <c r="AX652" s="5">
        <v>3648</v>
      </c>
      <c r="AY652" s="5">
        <v>948</v>
      </c>
      <c r="AZ652" s="5">
        <v>2658</v>
      </c>
      <c r="BA652" s="7">
        <v>454.5</v>
      </c>
      <c r="BB652" s="7">
        <v>742.5</v>
      </c>
    </row>
    <row r="653" spans="38:54" ht="9.75">
      <c r="AL653" s="2" t="s">
        <v>664</v>
      </c>
      <c r="AM653" s="5">
        <v>1560</v>
      </c>
      <c r="AN653" s="5">
        <v>4320</v>
      </c>
      <c r="AO653" s="5">
        <v>1488</v>
      </c>
      <c r="AP653" s="5">
        <v>4248</v>
      </c>
      <c r="AQ653" s="5"/>
      <c r="AR653" s="5"/>
      <c r="AS653" s="5">
        <v>1170</v>
      </c>
      <c r="AT653" s="5">
        <v>3290</v>
      </c>
      <c r="AU653" s="5">
        <v>1180</v>
      </c>
      <c r="AV653" s="5">
        <v>3300</v>
      </c>
      <c r="AW653" s="5"/>
      <c r="AX653" s="5"/>
      <c r="AY653" s="5">
        <v>600</v>
      </c>
      <c r="AZ653" s="5">
        <v>1800</v>
      </c>
      <c r="BA653" s="5">
        <v>176</v>
      </c>
      <c r="BB653" s="5">
        <v>960</v>
      </c>
    </row>
    <row r="654" spans="38:54" ht="9.75">
      <c r="AL654" s="2" t="s">
        <v>665</v>
      </c>
      <c r="AM654" s="5">
        <v>2014</v>
      </c>
      <c r="AN654" s="5">
        <v>5214</v>
      </c>
      <c r="AO654" s="5"/>
      <c r="AP654" s="5"/>
      <c r="AQ654" s="7">
        <v>1760</v>
      </c>
      <c r="AR654" s="7">
        <v>3241</v>
      </c>
      <c r="AS654" s="5"/>
      <c r="AT654" s="5"/>
      <c r="AU654" s="7">
        <v>1499</v>
      </c>
      <c r="AV654" s="7">
        <v>3074</v>
      </c>
      <c r="AW654" s="5"/>
      <c r="AX654" s="5"/>
      <c r="AY654" s="7">
        <v>770</v>
      </c>
      <c r="AZ654" s="7">
        <v>1837</v>
      </c>
      <c r="BA654" s="5">
        <v>240</v>
      </c>
      <c r="BB654" s="5">
        <v>480</v>
      </c>
    </row>
    <row r="656" spans="24:54" ht="9.75"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L656" s="2" t="s">
        <v>666</v>
      </c>
      <c r="AM656" s="5">
        <v>2097</v>
      </c>
      <c r="AN656" s="5">
        <v>5754</v>
      </c>
      <c r="AO656" s="5"/>
      <c r="AP656" s="5"/>
      <c r="AQ656" s="5">
        <v>2002</v>
      </c>
      <c r="AR656" s="5">
        <v>5479</v>
      </c>
      <c r="AS656" s="5">
        <v>2014</v>
      </c>
      <c r="AT656" s="5">
        <v>3554</v>
      </c>
      <c r="AU656" s="5">
        <v>1966</v>
      </c>
      <c r="AV656" s="5">
        <v>3508</v>
      </c>
      <c r="AW656" s="5">
        <v>2500</v>
      </c>
      <c r="AX656" s="5">
        <v>4100</v>
      </c>
      <c r="AY656" s="7">
        <v>1092</v>
      </c>
      <c r="AZ656" s="7">
        <v>3338</v>
      </c>
      <c r="BA656" s="5"/>
      <c r="BB656" s="5"/>
    </row>
    <row r="657" spans="24:54" ht="9.75"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L657" s="2" t="s">
        <v>667</v>
      </c>
      <c r="AM657" s="5"/>
      <c r="AN657" s="5"/>
      <c r="AO657" s="5">
        <v>1910.5</v>
      </c>
      <c r="AP657" s="5">
        <v>3092.5</v>
      </c>
      <c r="AQ657" s="5">
        <v>1665</v>
      </c>
      <c r="AR657" s="5">
        <v>2847</v>
      </c>
      <c r="AS657" s="5"/>
      <c r="AT657" s="5"/>
      <c r="AU657" s="5">
        <v>1740</v>
      </c>
      <c r="AV657" s="5">
        <v>2371</v>
      </c>
      <c r="AW657" s="5"/>
      <c r="AX657" s="5"/>
      <c r="AY657" s="5">
        <v>690</v>
      </c>
      <c r="AZ657" s="5">
        <v>1600</v>
      </c>
      <c r="BA657" s="5"/>
      <c r="BB657" s="5"/>
    </row>
    <row r="658" spans="38:54" ht="9.75">
      <c r="AL658" s="2" t="s">
        <v>668</v>
      </c>
      <c r="AM658" s="5">
        <v>1010</v>
      </c>
      <c r="AN658" s="5">
        <v>5512</v>
      </c>
      <c r="AO658" s="5">
        <v>1269</v>
      </c>
      <c r="AP658" s="5">
        <v>5771</v>
      </c>
      <c r="AQ658" s="5">
        <v>978</v>
      </c>
      <c r="AR658" s="5">
        <v>5350</v>
      </c>
      <c r="AS658" s="5">
        <v>1004</v>
      </c>
      <c r="AT658" s="5">
        <v>5376</v>
      </c>
      <c r="AU658" s="5">
        <v>910</v>
      </c>
      <c r="AV658" s="5">
        <v>5282</v>
      </c>
      <c r="AW658" s="5">
        <v>902</v>
      </c>
      <c r="AX658" s="5">
        <v>4744</v>
      </c>
      <c r="AY658" s="5">
        <v>270</v>
      </c>
      <c r="AZ658" s="5">
        <v>2520</v>
      </c>
      <c r="BA658" s="5"/>
      <c r="BB658" s="5"/>
    </row>
    <row r="660" spans="24:54" ht="9.75"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L660" s="2" t="s">
        <v>669</v>
      </c>
      <c r="AM660" s="5">
        <v>1521</v>
      </c>
      <c r="AN660" s="5">
        <v>4477.5</v>
      </c>
      <c r="AO660" s="5"/>
      <c r="AP660" s="5"/>
      <c r="AQ660" s="5"/>
      <c r="AR660" s="5"/>
      <c r="AS660" s="5">
        <v>1187</v>
      </c>
      <c r="AT660" s="5">
        <v>3067</v>
      </c>
      <c r="AU660" s="7">
        <v>1203</v>
      </c>
      <c r="AV660" s="7">
        <v>3083</v>
      </c>
      <c r="AW660" s="5">
        <v>1210</v>
      </c>
      <c r="AX660" s="5">
        <v>3090</v>
      </c>
      <c r="AY660" s="7">
        <v>864</v>
      </c>
      <c r="AZ660" s="7">
        <v>2342</v>
      </c>
      <c r="BA660" s="5">
        <v>1091.5</v>
      </c>
      <c r="BB660" s="5">
        <v>3881.5</v>
      </c>
    </row>
    <row r="661" spans="24:54" ht="9.75"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L661" s="2" t="s">
        <v>670</v>
      </c>
      <c r="AM661" s="5">
        <v>2448</v>
      </c>
      <c r="AN661" s="5">
        <v>5548</v>
      </c>
      <c r="AO661" s="5">
        <v>2364</v>
      </c>
      <c r="AP661" s="5">
        <v>6326</v>
      </c>
      <c r="AQ661" s="5">
        <v>1650</v>
      </c>
      <c r="AR661" s="5">
        <v>3350</v>
      </c>
      <c r="AS661" s="5"/>
      <c r="AT661" s="5"/>
      <c r="AU661" s="7">
        <v>2110</v>
      </c>
      <c r="AV661" s="7">
        <v>4118</v>
      </c>
      <c r="AW661" s="7">
        <v>1725</v>
      </c>
      <c r="AX661" s="5">
        <v>3715</v>
      </c>
      <c r="AY661" s="7">
        <v>675</v>
      </c>
      <c r="AZ661" s="7">
        <v>1143</v>
      </c>
      <c r="BA661" s="5"/>
      <c r="BB661" s="5"/>
    </row>
    <row r="662" spans="38:54" ht="9.75">
      <c r="AL662" s="2" t="s">
        <v>671</v>
      </c>
      <c r="AM662" s="5">
        <v>1582</v>
      </c>
      <c r="AN662" s="5">
        <v>4534</v>
      </c>
      <c r="AO662" s="5">
        <v>1452</v>
      </c>
      <c r="AP662" s="5">
        <v>4406</v>
      </c>
      <c r="AQ662" s="7">
        <v>1285</v>
      </c>
      <c r="AR662" s="7">
        <v>4239</v>
      </c>
      <c r="AS662" s="5"/>
      <c r="AT662" s="5"/>
      <c r="AU662" s="5">
        <v>1376</v>
      </c>
      <c r="AV662" s="5">
        <v>4328</v>
      </c>
      <c r="AW662" s="5"/>
      <c r="AX662" s="5"/>
      <c r="AY662" s="7">
        <v>778</v>
      </c>
      <c r="AZ662" s="7">
        <v>3208</v>
      </c>
      <c r="BA662" s="5">
        <f>E232</f>
        <v>270</v>
      </c>
      <c r="BB662" s="26" t="s">
        <v>425</v>
      </c>
    </row>
    <row r="664" spans="24:54" ht="9.75"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L664" s="2" t="s">
        <v>672</v>
      </c>
      <c r="AM664" s="5">
        <v>1022</v>
      </c>
      <c r="AN664" s="5">
        <v>4142</v>
      </c>
      <c r="AO664" s="5">
        <v>964</v>
      </c>
      <c r="AP664" s="5">
        <v>4084</v>
      </c>
      <c r="AQ664" s="7">
        <v>940</v>
      </c>
      <c r="AR664" s="7">
        <v>4060</v>
      </c>
      <c r="AS664" s="7">
        <v>960</v>
      </c>
      <c r="AT664" s="7">
        <v>4080</v>
      </c>
      <c r="AU664" s="7">
        <v>965</v>
      </c>
      <c r="AV664" s="7">
        <v>4085</v>
      </c>
      <c r="AW664" s="5">
        <v>969</v>
      </c>
      <c r="AX664" s="5">
        <v>4089</v>
      </c>
      <c r="AY664" s="7">
        <v>495.5</v>
      </c>
      <c r="AZ664" s="7">
        <v>1270</v>
      </c>
      <c r="BA664" s="7">
        <v>375</v>
      </c>
      <c r="BB664" s="7">
        <v>2535</v>
      </c>
    </row>
    <row r="665" spans="24:54" ht="9.75"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L665" s="2" t="s">
        <v>673</v>
      </c>
      <c r="AM665" s="5">
        <v>2719</v>
      </c>
      <c r="AN665" s="5">
        <v>6397</v>
      </c>
      <c r="AO665" s="5">
        <v>2547</v>
      </c>
      <c r="AP665" s="5">
        <v>6042</v>
      </c>
      <c r="AQ665" s="5">
        <v>2292</v>
      </c>
      <c r="AR665" s="5">
        <v>5076</v>
      </c>
      <c r="AS665" s="5">
        <v>2834</v>
      </c>
      <c r="AT665" s="5">
        <v>5426</v>
      </c>
      <c r="AU665" s="5">
        <v>2304</v>
      </c>
      <c r="AV665" s="5">
        <v>4950</v>
      </c>
      <c r="AW665" s="5">
        <v>1870</v>
      </c>
      <c r="AX665" s="5">
        <v>3469</v>
      </c>
      <c r="AY665" s="5">
        <v>798</v>
      </c>
      <c r="AZ665" s="5">
        <v>3960</v>
      </c>
      <c r="BA665" s="5"/>
      <c r="BB665" s="5"/>
    </row>
    <row r="666" spans="38:54" ht="9.75">
      <c r="AL666" s="2" t="s">
        <v>674</v>
      </c>
      <c r="AM666" s="5">
        <v>1692</v>
      </c>
      <c r="AN666" s="5">
        <v>4222</v>
      </c>
      <c r="AO666" s="5"/>
      <c r="AP666" s="5"/>
      <c r="AQ666" s="5"/>
      <c r="AR666" s="5"/>
      <c r="AS666" s="5">
        <v>1488</v>
      </c>
      <c r="AT666" s="5">
        <v>3558</v>
      </c>
      <c r="AU666" s="5">
        <v>1232</v>
      </c>
      <c r="AV666" s="5">
        <v>3082</v>
      </c>
      <c r="AW666" s="5">
        <v>1190</v>
      </c>
      <c r="AX666" s="5">
        <v>2980</v>
      </c>
      <c r="AY666" s="5">
        <v>752</v>
      </c>
      <c r="AZ666" s="5">
        <v>2341</v>
      </c>
      <c r="BA666" s="5"/>
      <c r="BB666" s="5"/>
    </row>
    <row r="667" spans="24:38" ht="9.75"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L667" s="17" t="s">
        <v>675</v>
      </c>
    </row>
    <row r="668" ht="9.75">
      <c r="AL668" s="17" t="s">
        <v>676</v>
      </c>
    </row>
    <row r="669" spans="38:55" ht="9.75">
      <c r="AL669" s="17" t="s">
        <v>677</v>
      </c>
      <c r="BC669" s="7">
        <f>SUM(BC670:BM670)</f>
        <v>93</v>
      </c>
    </row>
    <row r="670" spans="38:65" ht="9.75">
      <c r="AL670" s="17" t="s">
        <v>678</v>
      </c>
      <c r="BC670" s="7">
        <v>18</v>
      </c>
      <c r="BD670" s="7">
        <v>8</v>
      </c>
      <c r="BE670" s="7">
        <v>7</v>
      </c>
      <c r="BF670" s="7">
        <v>8</v>
      </c>
      <c r="BG670" s="7">
        <v>7</v>
      </c>
      <c r="BH670" s="7">
        <v>8</v>
      </c>
      <c r="BI670" s="7">
        <v>7</v>
      </c>
      <c r="BJ670" s="7">
        <v>8</v>
      </c>
      <c r="BK670" s="7">
        <v>7</v>
      </c>
      <c r="BL670" s="7">
        <v>8</v>
      </c>
      <c r="BM670" s="7">
        <v>7</v>
      </c>
    </row>
    <row r="672" ht="9.75">
      <c r="BC672" s="8" t="s">
        <v>679</v>
      </c>
    </row>
    <row r="674" ht="9.75">
      <c r="BC674" s="8" t="s">
        <v>647</v>
      </c>
    </row>
    <row r="675" ht="9.75">
      <c r="BC675" s="8" t="s">
        <v>680</v>
      </c>
    </row>
    <row r="676" spans="17:55" ht="9.75">
      <c r="Q676" s="21"/>
      <c r="R676" s="21"/>
      <c r="S676" s="21"/>
      <c r="T676" s="21"/>
      <c r="BC676" s="8" t="s">
        <v>681</v>
      </c>
    </row>
    <row r="677" ht="9.75">
      <c r="BC677" s="8" t="s">
        <v>650</v>
      </c>
    </row>
    <row r="680" spans="56:62" ht="9.75">
      <c r="BD680" s="8" t="s">
        <v>637</v>
      </c>
      <c r="BJ680" s="8" t="s">
        <v>651</v>
      </c>
    </row>
    <row r="681" spans="56:64" ht="9.75">
      <c r="BD681" s="8" t="s">
        <v>653</v>
      </c>
      <c r="BF681" s="8" t="s">
        <v>654</v>
      </c>
      <c r="BH681" s="8" t="s">
        <v>655</v>
      </c>
      <c r="BJ681" s="8" t="s">
        <v>653</v>
      </c>
      <c r="BL681" s="8" t="s">
        <v>654</v>
      </c>
    </row>
    <row r="682" spans="56:65" ht="9.75">
      <c r="BD682" s="8" t="s">
        <v>656</v>
      </c>
      <c r="BE682" s="8" t="s">
        <v>657</v>
      </c>
      <c r="BF682" s="8" t="s">
        <v>656</v>
      </c>
      <c r="BG682" s="8" t="s">
        <v>657</v>
      </c>
      <c r="BH682" s="8" t="s">
        <v>656</v>
      </c>
      <c r="BI682" s="8" t="s">
        <v>657</v>
      </c>
      <c r="BJ682" s="8" t="s">
        <v>656</v>
      </c>
      <c r="BK682" s="8" t="s">
        <v>657</v>
      </c>
      <c r="BL682" s="8" t="s">
        <v>656</v>
      </c>
      <c r="BM682" s="8" t="s">
        <v>657</v>
      </c>
    </row>
    <row r="683" spans="56:65" ht="9.75">
      <c r="BD683" s="8" t="s">
        <v>658</v>
      </c>
      <c r="BE683" s="8" t="s">
        <v>658</v>
      </c>
      <c r="BF683" s="8" t="s">
        <v>658</v>
      </c>
      <c r="BG683" s="8" t="s">
        <v>658</v>
      </c>
      <c r="BH683" s="8" t="s">
        <v>658</v>
      </c>
      <c r="BI683" s="8" t="s">
        <v>658</v>
      </c>
      <c r="BJ683" s="8" t="s">
        <v>658</v>
      </c>
      <c r="BK683" s="8" t="s">
        <v>658</v>
      </c>
      <c r="BL683" s="8" t="s">
        <v>658</v>
      </c>
      <c r="BM683" s="8" t="s">
        <v>658</v>
      </c>
    </row>
    <row r="684" spans="55:65" ht="9.75">
      <c r="BC684" s="25" t="s">
        <v>659</v>
      </c>
      <c r="BD684" s="21">
        <v>1838.5</v>
      </c>
      <c r="BE684" s="21">
        <v>4806</v>
      </c>
      <c r="BF684" s="21">
        <v>1795.5</v>
      </c>
      <c r="BG684" s="21">
        <v>4689</v>
      </c>
      <c r="BH684" s="21">
        <v>1663</v>
      </c>
      <c r="BI684" s="21">
        <v>3934.5</v>
      </c>
      <c r="BJ684" s="21">
        <v>1421.5</v>
      </c>
      <c r="BK684" s="21">
        <v>3422</v>
      </c>
      <c r="BL684" s="21">
        <v>1422</v>
      </c>
      <c r="BM684" s="21">
        <v>3268</v>
      </c>
    </row>
    <row r="686" spans="55:65" ht="9.75">
      <c r="BC686" s="2" t="s">
        <v>660</v>
      </c>
      <c r="BD686" s="5">
        <v>1600</v>
      </c>
      <c r="BE686" s="5">
        <v>4344</v>
      </c>
      <c r="BF686" s="5">
        <v>1973</v>
      </c>
      <c r="BG686" s="5">
        <v>3773</v>
      </c>
      <c r="BH686" s="5">
        <v>1656</v>
      </c>
      <c r="BI686" s="5">
        <v>2782.5</v>
      </c>
      <c r="BJ686" s="5">
        <v>1573</v>
      </c>
      <c r="BK686" s="5">
        <v>2137.5</v>
      </c>
      <c r="BL686" s="7">
        <v>1267.5</v>
      </c>
      <c r="BM686" s="7">
        <v>1787</v>
      </c>
    </row>
    <row r="687" spans="55:65" ht="9.75">
      <c r="BC687" s="2" t="s">
        <v>661</v>
      </c>
      <c r="BD687" s="5">
        <v>1895</v>
      </c>
      <c r="BE687" s="5">
        <v>4010</v>
      </c>
      <c r="BF687" s="5"/>
      <c r="BG687" s="5"/>
      <c r="BH687" s="5"/>
      <c r="BI687" s="5"/>
      <c r="BJ687" s="5">
        <v>1263</v>
      </c>
      <c r="BK687" s="5">
        <v>2496</v>
      </c>
      <c r="BL687" s="5">
        <v>1050</v>
      </c>
      <c r="BM687" s="5">
        <v>2040</v>
      </c>
    </row>
    <row r="688" spans="55:65" ht="9.75">
      <c r="BC688" s="2" t="s">
        <v>662</v>
      </c>
      <c r="BD688" s="5">
        <v>1696.5</v>
      </c>
      <c r="BE688" s="5">
        <v>4935</v>
      </c>
      <c r="BF688" s="5">
        <v>1770</v>
      </c>
      <c r="BG688" s="5">
        <v>5009</v>
      </c>
      <c r="BH688" s="7">
        <v>1739</v>
      </c>
      <c r="BI688" s="7">
        <v>4978</v>
      </c>
      <c r="BJ688" s="5">
        <v>1668</v>
      </c>
      <c r="BK688" s="5">
        <v>4907</v>
      </c>
      <c r="BL688" s="5">
        <v>1265</v>
      </c>
      <c r="BM688" s="5">
        <v>3694</v>
      </c>
    </row>
    <row r="690" spans="55:65" ht="9.75">
      <c r="BC690" s="2" t="s">
        <v>663</v>
      </c>
      <c r="BD690" s="5">
        <v>1917</v>
      </c>
      <c r="BE690" s="5">
        <v>5085</v>
      </c>
      <c r="BF690" s="5">
        <v>1821</v>
      </c>
      <c r="BG690" s="5">
        <v>5590.5</v>
      </c>
      <c r="BH690" s="5"/>
      <c r="BI690" s="5"/>
      <c r="BJ690" s="5"/>
      <c r="BK690" s="5"/>
      <c r="BL690" s="5">
        <v>1431</v>
      </c>
      <c r="BM690" s="5">
        <v>3813</v>
      </c>
    </row>
    <row r="691" spans="55:65" ht="9.75">
      <c r="BC691" s="2" t="s">
        <v>664</v>
      </c>
      <c r="BD691" s="5">
        <v>1700</v>
      </c>
      <c r="BE691" s="5">
        <v>4740</v>
      </c>
      <c r="BF691" s="5">
        <v>1628</v>
      </c>
      <c r="BG691" s="5">
        <v>4668</v>
      </c>
      <c r="BH691" s="5"/>
      <c r="BI691" s="5"/>
      <c r="BJ691" s="5">
        <v>1270</v>
      </c>
      <c r="BK691" s="5">
        <v>3580</v>
      </c>
      <c r="BL691" s="5">
        <v>1280</v>
      </c>
      <c r="BM691" s="5">
        <v>3600</v>
      </c>
    </row>
    <row r="692" spans="55:65" ht="9.75">
      <c r="BC692" s="2" t="s">
        <v>665</v>
      </c>
      <c r="BD692" s="5">
        <v>2020</v>
      </c>
      <c r="BE692" s="5">
        <v>5220</v>
      </c>
      <c r="BF692" s="5"/>
      <c r="BG692" s="5"/>
      <c r="BH692" s="7">
        <v>1661</v>
      </c>
      <c r="BI692" s="7">
        <v>3120</v>
      </c>
      <c r="BJ692" s="5"/>
      <c r="BK692" s="5"/>
      <c r="BL692" s="7">
        <v>1508</v>
      </c>
      <c r="BM692" s="7">
        <v>2936</v>
      </c>
    </row>
    <row r="694" spans="55:65" ht="9.75">
      <c r="BC694" s="2" t="s">
        <v>666</v>
      </c>
      <c r="BD694" s="7">
        <v>3051</v>
      </c>
      <c r="BE694" s="5">
        <v>5211</v>
      </c>
      <c r="BF694" s="5"/>
      <c r="BG694" s="5"/>
      <c r="BH694" s="5">
        <v>2760</v>
      </c>
      <c r="BI694" s="5">
        <v>4896</v>
      </c>
      <c r="BJ694" s="5">
        <v>2343</v>
      </c>
      <c r="BK694" s="5">
        <v>2363</v>
      </c>
      <c r="BL694" s="7">
        <v>2206</v>
      </c>
      <c r="BM694" s="7">
        <v>2206</v>
      </c>
    </row>
    <row r="695" spans="55:65" ht="9.75">
      <c r="BC695" s="2" t="s">
        <v>667</v>
      </c>
      <c r="BD695" s="5"/>
      <c r="BE695" s="5"/>
      <c r="BF695" s="5">
        <v>1910.5</v>
      </c>
      <c r="BG695" s="5">
        <v>3092.5</v>
      </c>
      <c r="BH695" s="5">
        <v>1665</v>
      </c>
      <c r="BI695" s="5">
        <v>2847</v>
      </c>
      <c r="BJ695" s="5"/>
      <c r="BK695" s="5"/>
      <c r="BL695" s="5">
        <v>1700</v>
      </c>
      <c r="BM695" s="5">
        <v>2882</v>
      </c>
    </row>
    <row r="696" spans="55:65" ht="9.75">
      <c r="BC696" s="2" t="s">
        <v>668</v>
      </c>
      <c r="BD696" s="7">
        <v>1011</v>
      </c>
      <c r="BE696" s="7">
        <v>5513</v>
      </c>
      <c r="BF696" s="7">
        <v>1269</v>
      </c>
      <c r="BG696" s="7">
        <v>5771</v>
      </c>
      <c r="BH696" s="7">
        <v>978</v>
      </c>
      <c r="BI696" s="7">
        <v>5350</v>
      </c>
      <c r="BJ696" s="7">
        <v>1007</v>
      </c>
      <c r="BK696" s="7">
        <v>5379</v>
      </c>
      <c r="BL696" s="7">
        <v>910</v>
      </c>
      <c r="BM696" s="7">
        <v>5282</v>
      </c>
    </row>
    <row r="698" spans="55:65" ht="9.75">
      <c r="BC698" s="2" t="s">
        <v>669</v>
      </c>
      <c r="BD698" s="5">
        <v>1607</v>
      </c>
      <c r="BE698" s="5">
        <v>4700</v>
      </c>
      <c r="BJ698" s="5">
        <v>1223</v>
      </c>
      <c r="BK698" s="5">
        <v>3050</v>
      </c>
      <c r="BL698" s="7">
        <v>1235</v>
      </c>
      <c r="BM698" s="7">
        <v>3062</v>
      </c>
    </row>
    <row r="699" spans="55:65" ht="9.75">
      <c r="BC699" s="2" t="s">
        <v>670</v>
      </c>
      <c r="BD699" s="5">
        <v>2448</v>
      </c>
      <c r="BE699" s="5">
        <v>2448</v>
      </c>
      <c r="BF699" s="5">
        <v>2364</v>
      </c>
      <c r="BG699" s="5">
        <v>2364</v>
      </c>
      <c r="BH699" s="5">
        <v>1650</v>
      </c>
      <c r="BI699" s="5">
        <v>1650</v>
      </c>
      <c r="BJ699" s="5"/>
      <c r="BK699" s="5"/>
      <c r="BL699" s="7">
        <v>2110</v>
      </c>
      <c r="BM699" s="7">
        <v>2110</v>
      </c>
    </row>
    <row r="700" spans="55:65" ht="9.75">
      <c r="BC700" s="2" t="s">
        <v>671</v>
      </c>
      <c r="BD700" s="5">
        <v>1920</v>
      </c>
      <c r="BE700" s="5">
        <v>4872</v>
      </c>
      <c r="BF700" s="5">
        <v>1756</v>
      </c>
      <c r="BG700" s="5">
        <v>4710</v>
      </c>
      <c r="BH700" s="7">
        <v>1667</v>
      </c>
      <c r="BI700" s="7">
        <v>4621</v>
      </c>
      <c r="BJ700" s="5"/>
      <c r="BK700" s="5"/>
      <c r="BL700" s="5">
        <v>1776</v>
      </c>
      <c r="BM700" s="5">
        <v>4728</v>
      </c>
    </row>
    <row r="702" spans="55:65" ht="9.75">
      <c r="BC702" s="2" t="s">
        <v>672</v>
      </c>
      <c r="BD702" s="7">
        <v>818</v>
      </c>
      <c r="BE702" s="7">
        <v>3314</v>
      </c>
      <c r="BF702" s="7">
        <v>771</v>
      </c>
      <c r="BG702" s="7">
        <v>3267</v>
      </c>
      <c r="BH702" s="7">
        <v>752</v>
      </c>
      <c r="BI702" s="7">
        <v>3248</v>
      </c>
      <c r="BJ702" s="7">
        <v>768</v>
      </c>
      <c r="BK702" s="7">
        <v>3264</v>
      </c>
      <c r="BL702" s="7">
        <v>772</v>
      </c>
      <c r="BM702" s="7">
        <v>3268</v>
      </c>
    </row>
    <row r="703" spans="55:65" ht="9.75">
      <c r="BC703" s="2" t="s">
        <v>673</v>
      </c>
      <c r="BD703" s="5">
        <v>2947</v>
      </c>
      <c r="BE703" s="5">
        <v>5344</v>
      </c>
      <c r="BF703" s="5">
        <v>2888</v>
      </c>
      <c r="BG703" s="5">
        <v>6590</v>
      </c>
      <c r="BH703" s="5">
        <v>2292</v>
      </c>
      <c r="BI703" s="5">
        <v>5076</v>
      </c>
      <c r="BJ703" s="5">
        <v>2328</v>
      </c>
      <c r="BK703" s="5">
        <v>5520</v>
      </c>
      <c r="BL703" s="7">
        <v>2234</v>
      </c>
      <c r="BM703" s="7">
        <v>4284</v>
      </c>
    </row>
    <row r="704" spans="55:65" ht="9.75">
      <c r="BC704" s="2" t="s">
        <v>674</v>
      </c>
      <c r="BD704" s="5">
        <v>1782</v>
      </c>
      <c r="BE704" s="5">
        <v>4422</v>
      </c>
      <c r="BF704" s="5"/>
      <c r="BG704" s="5"/>
      <c r="BH704" s="5"/>
      <c r="BI704" s="5"/>
      <c r="BJ704" s="5">
        <v>1598</v>
      </c>
      <c r="BK704" s="5">
        <v>3888</v>
      </c>
      <c r="BL704" s="5">
        <v>1422</v>
      </c>
      <c r="BM704" s="5">
        <v>3582</v>
      </c>
    </row>
    <row r="705" ht="9.75">
      <c r="BC705" s="17" t="s">
        <v>682</v>
      </c>
    </row>
    <row r="706" ht="9.75">
      <c r="BC706" s="17" t="s">
        <v>683</v>
      </c>
    </row>
    <row r="708" spans="67:81" ht="9.75">
      <c r="BO708" s="7">
        <v>18</v>
      </c>
      <c r="BP708" s="7">
        <v>7</v>
      </c>
      <c r="BQ708" s="7">
        <v>7</v>
      </c>
      <c r="BR708" s="7">
        <v>8</v>
      </c>
      <c r="BS708" s="7">
        <v>8</v>
      </c>
      <c r="BT708" s="7">
        <v>8</v>
      </c>
      <c r="BU708" s="7">
        <v>8</v>
      </c>
      <c r="BV708" s="7">
        <v>8</v>
      </c>
      <c r="BW708" s="7">
        <v>7</v>
      </c>
      <c r="BX708" s="7">
        <v>8</v>
      </c>
      <c r="BY708" s="7">
        <v>7</v>
      </c>
      <c r="BZ708" s="7">
        <v>8</v>
      </c>
      <c r="CA708" s="7">
        <v>7</v>
      </c>
      <c r="CB708" s="7">
        <v>8</v>
      </c>
      <c r="CC708" s="7">
        <v>8</v>
      </c>
    </row>
    <row r="709" spans="24:67" ht="9.75"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BO709" s="7">
        <f>SUM(BO708:CC708)</f>
        <v>125</v>
      </c>
    </row>
    <row r="711" ht="9.75">
      <c r="BO711" s="8" t="s">
        <v>684</v>
      </c>
    </row>
    <row r="712" spans="24:35" ht="9.75"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</row>
    <row r="713" spans="24:67" ht="9.75"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BO713" s="8" t="s">
        <v>647</v>
      </c>
    </row>
    <row r="714" spans="24:67" ht="9.75"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BO714" s="8" t="s">
        <v>685</v>
      </c>
    </row>
    <row r="715" spans="24:67" ht="9.75"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BO715" s="8" t="s">
        <v>649</v>
      </c>
    </row>
    <row r="716" spans="24:67" ht="9.75"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BO716" s="8" t="s">
        <v>650</v>
      </c>
    </row>
    <row r="719" spans="68:80" ht="9.75">
      <c r="BP719" s="8" t="s">
        <v>686</v>
      </c>
      <c r="BR719" s="8" t="s">
        <v>687</v>
      </c>
      <c r="BT719" s="8" t="s">
        <v>688</v>
      </c>
      <c r="BV719" s="8" t="s">
        <v>689</v>
      </c>
      <c r="BX719" s="8" t="s">
        <v>690</v>
      </c>
      <c r="BZ719" s="8" t="s">
        <v>691</v>
      </c>
      <c r="CB719" s="8" t="s">
        <v>692</v>
      </c>
    </row>
    <row r="720" spans="68:81" ht="9.75">
      <c r="BP720" s="8" t="s">
        <v>656</v>
      </c>
      <c r="BQ720" s="8" t="s">
        <v>657</v>
      </c>
      <c r="BR720" s="8" t="s">
        <v>656</v>
      </c>
      <c r="BS720" s="8" t="s">
        <v>657</v>
      </c>
      <c r="BT720" s="8" t="s">
        <v>656</v>
      </c>
      <c r="BU720" s="8" t="s">
        <v>657</v>
      </c>
      <c r="BV720" s="8" t="s">
        <v>656</v>
      </c>
      <c r="BW720" s="8" t="s">
        <v>657</v>
      </c>
      <c r="BX720" s="8" t="s">
        <v>656</v>
      </c>
      <c r="BY720" s="8" t="s">
        <v>657</v>
      </c>
      <c r="BZ720" s="8" t="s">
        <v>656</v>
      </c>
      <c r="CA720" s="8" t="s">
        <v>657</v>
      </c>
      <c r="CB720" s="8" t="s">
        <v>656</v>
      </c>
      <c r="CC720" s="8" t="s">
        <v>657</v>
      </c>
    </row>
    <row r="721" spans="68:81" ht="9.75">
      <c r="BP721" s="8" t="s">
        <v>658</v>
      </c>
      <c r="BQ721" s="8" t="s">
        <v>658</v>
      </c>
      <c r="BR721" s="8" t="s">
        <v>658</v>
      </c>
      <c r="BS721" s="8" t="s">
        <v>658</v>
      </c>
      <c r="BT721" s="8" t="s">
        <v>658</v>
      </c>
      <c r="BU721" s="8" t="s">
        <v>658</v>
      </c>
      <c r="BV721" s="8" t="s">
        <v>658</v>
      </c>
      <c r="BW721" s="8" t="s">
        <v>658</v>
      </c>
      <c r="BX721" s="8" t="s">
        <v>658</v>
      </c>
      <c r="BY721" s="8" t="s">
        <v>658</v>
      </c>
      <c r="BZ721" s="8" t="s">
        <v>658</v>
      </c>
      <c r="CA721" s="8" t="s">
        <v>658</v>
      </c>
      <c r="CB721" s="8" t="s">
        <v>658</v>
      </c>
      <c r="CC721" s="8" t="s">
        <v>658</v>
      </c>
    </row>
    <row r="722" spans="67:81" ht="9.75">
      <c r="BO722" s="2" t="s">
        <v>659</v>
      </c>
      <c r="BP722" s="21">
        <v>2354</v>
      </c>
      <c r="BQ722" s="21">
        <v>5873</v>
      </c>
      <c r="BR722" s="21">
        <v>5370</v>
      </c>
      <c r="BS722" s="21">
        <v>12464.75</v>
      </c>
      <c r="BT722" s="21">
        <v>4046</v>
      </c>
      <c r="BU722" s="21">
        <v>11267</v>
      </c>
      <c r="BV722" s="21">
        <v>2959</v>
      </c>
      <c r="BW722" s="21">
        <v>7211</v>
      </c>
      <c r="BX722" s="21">
        <v>3035.5</v>
      </c>
      <c r="BY722" s="21">
        <v>10416.5</v>
      </c>
      <c r="BZ722" s="21">
        <v>2163</v>
      </c>
      <c r="CA722" s="21">
        <v>5420</v>
      </c>
      <c r="CB722" s="21">
        <v>5566</v>
      </c>
      <c r="CC722" s="21">
        <v>11466</v>
      </c>
    </row>
    <row r="724" spans="67:79" ht="9.75">
      <c r="BO724" s="2" t="s">
        <v>660</v>
      </c>
      <c r="BP724" s="5">
        <v>2354</v>
      </c>
      <c r="BQ724" s="5">
        <v>4890</v>
      </c>
      <c r="BR724" s="7">
        <v>4740</v>
      </c>
      <c r="BS724" s="7">
        <v>13452.5</v>
      </c>
      <c r="BT724" s="5">
        <v>3850</v>
      </c>
      <c r="BU724" s="5">
        <v>6648</v>
      </c>
      <c r="BV724" s="5">
        <v>2959</v>
      </c>
      <c r="BW724" s="5">
        <v>7357</v>
      </c>
      <c r="BX724" s="5">
        <v>1875</v>
      </c>
      <c r="BY724" s="5">
        <v>5625</v>
      </c>
      <c r="BZ724" s="7">
        <v>1806</v>
      </c>
      <c r="CA724" s="7">
        <v>4758</v>
      </c>
    </row>
    <row r="725" spans="67:79" ht="9.75">
      <c r="BO725" s="2" t="s">
        <v>661</v>
      </c>
      <c r="BP725" s="5">
        <v>1876</v>
      </c>
      <c r="BQ725" s="5">
        <v>3986</v>
      </c>
      <c r="BR725" s="5">
        <v>5720</v>
      </c>
      <c r="BS725" s="5">
        <v>11440</v>
      </c>
      <c r="BT725" s="5"/>
      <c r="BU725" s="5"/>
      <c r="BV725" s="5"/>
      <c r="BW725" s="5"/>
      <c r="BX725" s="5"/>
      <c r="BY725" s="5"/>
      <c r="BZ725" s="5">
        <v>2600</v>
      </c>
      <c r="CA725" s="5">
        <v>5200</v>
      </c>
    </row>
    <row r="726" spans="67:79" ht="9.75">
      <c r="BO726" s="2" t="s">
        <v>662</v>
      </c>
      <c r="BP726" s="5">
        <v>1696.5</v>
      </c>
      <c r="BQ726" s="5">
        <v>4935</v>
      </c>
      <c r="BR726" s="5">
        <v>5119</v>
      </c>
      <c r="BS726" s="5">
        <v>12353.5</v>
      </c>
      <c r="BT726" s="5">
        <v>5108</v>
      </c>
      <c r="BU726" s="5">
        <v>12342</v>
      </c>
      <c r="BV726" s="5"/>
      <c r="BW726" s="5"/>
      <c r="BX726" s="5">
        <v>5108</v>
      </c>
      <c r="BY726" s="5">
        <v>12342</v>
      </c>
      <c r="BZ726" s="7">
        <v>1719</v>
      </c>
      <c r="CA726" s="7">
        <v>4958</v>
      </c>
    </row>
    <row r="728" spans="67:79" ht="9.75">
      <c r="BO728" s="2" t="s">
        <v>663</v>
      </c>
      <c r="BP728" s="5">
        <v>2706.5</v>
      </c>
      <c r="BQ728" s="5">
        <v>7617.5</v>
      </c>
      <c r="BR728" s="5">
        <v>4007</v>
      </c>
      <c r="BS728" s="5">
        <v>11585</v>
      </c>
      <c r="BT728" s="5">
        <v>4007</v>
      </c>
      <c r="BU728" s="5">
        <v>11585</v>
      </c>
      <c r="BV728" s="5"/>
      <c r="BW728" s="5"/>
      <c r="BX728" s="5">
        <v>2496</v>
      </c>
      <c r="BY728" s="26" t="s">
        <v>104</v>
      </c>
      <c r="BZ728" s="5">
        <v>2169</v>
      </c>
      <c r="CA728" s="5">
        <v>5841</v>
      </c>
    </row>
    <row r="729" spans="67:77" ht="9.75">
      <c r="BO729" s="2" t="s">
        <v>664</v>
      </c>
      <c r="BP729" s="5">
        <v>2210</v>
      </c>
      <c r="BQ729" s="5">
        <v>6970</v>
      </c>
      <c r="BR729" s="5">
        <v>4614</v>
      </c>
      <c r="BS729" s="5">
        <v>16984</v>
      </c>
      <c r="BT729" s="5">
        <v>3954</v>
      </c>
      <c r="BU729" s="5">
        <v>15834</v>
      </c>
      <c r="BV729" s="5"/>
      <c r="BW729" s="5"/>
      <c r="BX729" s="5"/>
      <c r="BY729" s="5"/>
    </row>
    <row r="730" spans="67:77" ht="9.75">
      <c r="BO730" s="2" t="s">
        <v>665</v>
      </c>
      <c r="BP730" s="5">
        <v>3510</v>
      </c>
      <c r="BQ730" s="5">
        <v>7710</v>
      </c>
      <c r="BR730" s="5">
        <v>4776</v>
      </c>
      <c r="BS730" s="5">
        <v>12576</v>
      </c>
      <c r="BT730" s="5">
        <v>3736</v>
      </c>
      <c r="BU730" s="5">
        <v>8336</v>
      </c>
      <c r="BV730" s="5"/>
      <c r="BW730" s="5"/>
      <c r="BX730" s="5">
        <v>3060</v>
      </c>
      <c r="BY730" s="5">
        <v>11110</v>
      </c>
    </row>
    <row r="732" spans="67:79" ht="9.75">
      <c r="BO732" s="2" t="s">
        <v>666</v>
      </c>
      <c r="BP732" s="5">
        <v>4139</v>
      </c>
      <c r="BQ732" s="5">
        <v>7365.5</v>
      </c>
      <c r="BR732" s="5">
        <v>7240</v>
      </c>
      <c r="BS732" s="5">
        <v>14652</v>
      </c>
      <c r="BT732" s="5">
        <v>6228</v>
      </c>
      <c r="BU732" s="5">
        <v>14204</v>
      </c>
      <c r="BV732" s="5"/>
      <c r="BW732" s="5"/>
      <c r="BX732" s="5"/>
      <c r="BY732" s="5"/>
      <c r="BZ732" s="7">
        <v>2746</v>
      </c>
      <c r="CA732" s="7">
        <v>6742</v>
      </c>
    </row>
    <row r="733" spans="67:79" ht="9.75">
      <c r="BO733" s="2" t="s">
        <v>667</v>
      </c>
      <c r="BP733" s="5">
        <v>2287</v>
      </c>
      <c r="BQ733" s="5">
        <v>3469</v>
      </c>
      <c r="BR733" s="5">
        <v>6085</v>
      </c>
      <c r="BS733" s="5">
        <v>12085</v>
      </c>
      <c r="BT733" s="5">
        <v>4085</v>
      </c>
      <c r="BU733" s="5">
        <v>10085</v>
      </c>
      <c r="BV733" s="5"/>
      <c r="BW733" s="5"/>
      <c r="BX733" s="5">
        <v>2600</v>
      </c>
      <c r="BY733" s="5">
        <v>5720</v>
      </c>
      <c r="BZ733" s="7">
        <v>2157</v>
      </c>
      <c r="CA733" s="7">
        <v>3339</v>
      </c>
    </row>
    <row r="734" spans="67:79" ht="9.75">
      <c r="BO734" s="2" t="s">
        <v>668</v>
      </c>
      <c r="BP734" s="5">
        <v>1003</v>
      </c>
      <c r="BQ734" s="5">
        <v>6582</v>
      </c>
      <c r="BR734" s="5">
        <v>1765</v>
      </c>
      <c r="BS734" s="5">
        <v>12269</v>
      </c>
      <c r="BT734" s="5">
        <v>1978</v>
      </c>
      <c r="BU734" s="5">
        <v>11084</v>
      </c>
      <c r="BV734" s="5"/>
      <c r="BW734" s="5"/>
      <c r="BX734" s="5">
        <v>1777</v>
      </c>
      <c r="BY734" s="5">
        <v>10463</v>
      </c>
      <c r="BZ734" s="7">
        <v>1719</v>
      </c>
      <c r="CA734" s="7">
        <v>6703</v>
      </c>
    </row>
    <row r="736" spans="67:81" ht="9.75">
      <c r="BO736" s="2" t="s">
        <v>669</v>
      </c>
      <c r="BP736" s="5">
        <v>1899</v>
      </c>
      <c r="BQ736" s="5">
        <v>5873</v>
      </c>
      <c r="BR736" s="5">
        <v>5370</v>
      </c>
      <c r="BS736" s="5">
        <v>12840</v>
      </c>
      <c r="BT736" s="5">
        <v>4990</v>
      </c>
      <c r="BU736" s="5">
        <v>12190</v>
      </c>
      <c r="BV736" s="5">
        <v>3051</v>
      </c>
      <c r="BW736" s="5">
        <v>7211</v>
      </c>
      <c r="BX736" s="5">
        <v>3750</v>
      </c>
      <c r="BY736" s="5">
        <v>10370</v>
      </c>
      <c r="CB736" s="5">
        <v>5330</v>
      </c>
      <c r="CC736" s="5">
        <v>12800</v>
      </c>
    </row>
    <row r="737" spans="67:77" ht="9.75">
      <c r="BO737" s="2" t="s">
        <v>670</v>
      </c>
      <c r="BP737" s="5">
        <v>3128</v>
      </c>
      <c r="BQ737" s="5">
        <v>6618</v>
      </c>
      <c r="BR737" s="5">
        <v>4360</v>
      </c>
      <c r="BS737" s="5">
        <v>9420</v>
      </c>
      <c r="BT737" s="5">
        <v>2800</v>
      </c>
      <c r="BU737" s="5">
        <v>5600</v>
      </c>
      <c r="BV737" s="5"/>
      <c r="BW737" s="5"/>
      <c r="BX737" s="5"/>
      <c r="BY737" s="5"/>
    </row>
    <row r="738" spans="67:79" ht="9.75">
      <c r="BO738" s="2" t="s">
        <v>671</v>
      </c>
      <c r="BP738" s="5">
        <v>2190</v>
      </c>
      <c r="BQ738" s="5">
        <v>5199</v>
      </c>
      <c r="BR738" s="5">
        <v>6584.5</v>
      </c>
      <c r="BS738" s="5">
        <v>10472.5</v>
      </c>
      <c r="BT738" s="5">
        <v>4464</v>
      </c>
      <c r="BU738" s="5">
        <v>8352</v>
      </c>
      <c r="BV738" s="5"/>
      <c r="BW738" s="5"/>
      <c r="BX738" s="5">
        <v>3011</v>
      </c>
      <c r="BY738" s="5">
        <v>5963</v>
      </c>
      <c r="BZ738" s="7">
        <v>2688</v>
      </c>
      <c r="CA738" s="7">
        <v>5640</v>
      </c>
    </row>
    <row r="740" spans="67:77" ht="9.75">
      <c r="BO740" s="2" t="s">
        <v>672</v>
      </c>
      <c r="BP740" s="7">
        <v>3155.5</v>
      </c>
      <c r="BQ740" s="7">
        <v>5855.5</v>
      </c>
      <c r="BR740" s="7">
        <v>5643</v>
      </c>
      <c r="BS740" s="7">
        <v>22032</v>
      </c>
      <c r="BT740" s="7">
        <v>4574</v>
      </c>
      <c r="BU740" s="7">
        <v>18157</v>
      </c>
      <c r="BV740" s="5">
        <v>1382</v>
      </c>
      <c r="BW740" s="5">
        <v>4886</v>
      </c>
      <c r="BX740" s="5">
        <v>5460</v>
      </c>
      <c r="BY740" s="5">
        <v>19860</v>
      </c>
    </row>
    <row r="741" spans="67:77" ht="9.75">
      <c r="BO741" s="2" t="s">
        <v>673</v>
      </c>
      <c r="BP741" s="5">
        <v>3780</v>
      </c>
      <c r="BQ741" s="5">
        <v>8976</v>
      </c>
      <c r="BR741" s="5">
        <v>6624</v>
      </c>
      <c r="BS741" s="5">
        <v>13209</v>
      </c>
      <c r="BT741" s="5">
        <v>6000</v>
      </c>
      <c r="BU741" s="5">
        <v>11450</v>
      </c>
      <c r="BX741" s="5">
        <v>5578</v>
      </c>
      <c r="BY741" s="5">
        <v>20578</v>
      </c>
    </row>
    <row r="742" spans="67:81" ht="9.75">
      <c r="BO742" s="2" t="s">
        <v>674</v>
      </c>
      <c r="BP742" s="5">
        <v>2482</v>
      </c>
      <c r="BQ742" s="5">
        <v>5522</v>
      </c>
      <c r="BR742" s="5">
        <v>5375</v>
      </c>
      <c r="BS742" s="5">
        <v>8940</v>
      </c>
      <c r="BT742" s="5">
        <v>3152</v>
      </c>
      <c r="BU742" s="5">
        <v>6872</v>
      </c>
      <c r="BV742" s="5"/>
      <c r="BW742" s="5"/>
      <c r="BX742" s="5"/>
      <c r="BY742" s="5"/>
      <c r="CB742" s="5">
        <v>5802</v>
      </c>
      <c r="CC742" s="5">
        <v>10132</v>
      </c>
    </row>
    <row r="743" ht="9.75">
      <c r="BO743" s="17" t="s">
        <v>675</v>
      </c>
    </row>
    <row r="744" ht="9.75">
      <c r="BO744" s="17" t="s">
        <v>693</v>
      </c>
    </row>
    <row r="746" ht="9.75">
      <c r="CD746" s="2" t="s">
        <v>694</v>
      </c>
    </row>
    <row r="748" ht="9.75">
      <c r="CE748" s="8" t="s">
        <v>695</v>
      </c>
    </row>
    <row r="749" ht="9.75">
      <c r="CE749" s="8" t="s">
        <v>696</v>
      </c>
    </row>
    <row r="750" ht="9.75">
      <c r="CE750" s="8" t="s">
        <v>697</v>
      </c>
    </row>
    <row r="829" ht="9.75">
      <c r="CG829" s="2" t="s">
        <v>698</v>
      </c>
    </row>
    <row r="831" ht="9.75">
      <c r="CH831" s="8" t="s">
        <v>699</v>
      </c>
    </row>
    <row r="832" ht="9.75">
      <c r="CH832" s="8" t="s">
        <v>696</v>
      </c>
    </row>
    <row r="833" ht="9.75">
      <c r="CH833" s="8" t="s">
        <v>697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&amp;LSREB-State Data Exchange&amp;C&amp;RApril 1989</oddHeader>
    <oddFooter>&amp;C-  -&amp;R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jmarks</dc:creator>
  <cp:keywords/>
  <dc:description/>
  <cp:lastModifiedBy>jmarks</cp:lastModifiedBy>
  <dcterms:created xsi:type="dcterms:W3CDTF">2000-07-24T14:57:32Z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