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codeName="ThisWorkbook" defaultThemeVersion="124226"/>
  <mc:AlternateContent xmlns:mc="http://schemas.openxmlformats.org/markup-compatibility/2006">
    <mc:Choice Requires="x15">
      <x15ac:absPath xmlns:x15ac="http://schemas.microsoft.com/office/spreadsheetml/2010/11/ac" url="I:\FactBooks\2_Participation\"/>
    </mc:Choice>
  </mc:AlternateContent>
  <xr:revisionPtr revIDLastSave="0" documentId="13_ncr:1_{DF995B2F-C056-4B2D-889B-CD39434E4C4F}" xr6:coauthVersionLast="43" xr6:coauthVersionMax="43" xr10:uidLastSave="{00000000-0000-0000-0000-000000000000}"/>
  <bookViews>
    <workbookView xWindow="-120" yWindow="-120" windowWidth="29040" windowHeight="15840" tabRatio="607" xr2:uid="{00000000-000D-0000-FFFF-FFFF00000000}"/>
  </bookViews>
  <sheets>
    <sheet name="TABLE 19" sheetId="2" r:id="rId1"/>
    <sheet name="Migration of 1st Time Freshmen" sheetId="1" r:id="rId2"/>
  </sheets>
  <definedNames>
    <definedName name="A">#REF!</definedName>
    <definedName name="_xlnm.Print_Area" localSheetId="0">'TABLE 19'!$A$1:$J$73</definedName>
    <definedName name="Print_Area_MI" localSheetId="0">'TABLE 19'!$A$1:$AZ$131</definedName>
    <definedName name="TABLE">'TABLE 19'!$A$1:$D$72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5" i="2" l="1"/>
  <c r="I64" i="2"/>
  <c r="I63" i="2"/>
  <c r="I62" i="2"/>
  <c r="I61" i="2"/>
  <c r="I60" i="2"/>
  <c r="I59" i="2"/>
  <c r="I58" i="2"/>
  <c r="I57" i="2"/>
  <c r="I56" i="2"/>
  <c r="I54" i="2"/>
  <c r="I53" i="2"/>
  <c r="I52" i="2"/>
  <c r="I51" i="2"/>
  <c r="I50" i="2"/>
  <c r="I49" i="2"/>
  <c r="I48" i="2"/>
  <c r="I47" i="2"/>
  <c r="I46" i="2"/>
  <c r="I45" i="2"/>
  <c r="I44" i="2"/>
  <c r="I43" i="2"/>
  <c r="I42" i="2"/>
  <c r="I40" i="2"/>
  <c r="I39" i="2"/>
  <c r="I38" i="2"/>
  <c r="I37" i="2"/>
  <c r="I36" i="2"/>
  <c r="I35" i="2"/>
  <c r="I34" i="2"/>
  <c r="I33" i="2"/>
  <c r="I32" i="2"/>
  <c r="I31" i="2"/>
  <c r="I30" i="2"/>
  <c r="I29" i="2"/>
  <c r="I28" i="2"/>
  <c r="I27" i="2"/>
  <c r="I25" i="2"/>
  <c r="I24" i="2"/>
  <c r="I23" i="2"/>
  <c r="I22" i="2"/>
  <c r="I21" i="2"/>
  <c r="I20" i="2"/>
  <c r="I19" i="2"/>
  <c r="I18" i="2"/>
  <c r="I17" i="2"/>
  <c r="I16" i="2"/>
  <c r="I15" i="2"/>
  <c r="I14" i="2"/>
  <c r="I13" i="2"/>
  <c r="I12" i="2"/>
  <c r="I11" i="2"/>
  <c r="I10" i="2"/>
  <c r="I9" i="2"/>
  <c r="I7" i="2"/>
  <c r="I6" i="2"/>
  <c r="G65" i="2"/>
  <c r="G64" i="2"/>
  <c r="G63" i="2"/>
  <c r="G62" i="2"/>
  <c r="G61" i="2"/>
  <c r="G60" i="2"/>
  <c r="G59" i="2"/>
  <c r="G58" i="2"/>
  <c r="G57" i="2"/>
  <c r="G56" i="2"/>
  <c r="G54" i="2"/>
  <c r="G53" i="2"/>
  <c r="G52" i="2"/>
  <c r="G51" i="2"/>
  <c r="G50" i="2"/>
  <c r="G49" i="2"/>
  <c r="G48" i="2"/>
  <c r="G47" i="2"/>
  <c r="G46" i="2"/>
  <c r="G45" i="2"/>
  <c r="G44" i="2"/>
  <c r="G43" i="2"/>
  <c r="G42" i="2"/>
  <c r="G40" i="2"/>
  <c r="G39" i="2"/>
  <c r="G38" i="2"/>
  <c r="G37" i="2"/>
  <c r="G36" i="2"/>
  <c r="G35" i="2"/>
  <c r="G34" i="2"/>
  <c r="G33" i="2"/>
  <c r="G32" i="2"/>
  <c r="G31" i="2"/>
  <c r="G30" i="2"/>
  <c r="G29" i="2"/>
  <c r="G28" i="2"/>
  <c r="G27" i="2"/>
  <c r="G25" i="2"/>
  <c r="G24" i="2"/>
  <c r="G23" i="2"/>
  <c r="G22" i="2"/>
  <c r="G21" i="2"/>
  <c r="G20" i="2"/>
  <c r="G19" i="2"/>
  <c r="G18" i="2"/>
  <c r="G17" i="2"/>
  <c r="G16" i="2"/>
  <c r="G15" i="2"/>
  <c r="G14" i="2"/>
  <c r="G13" i="2"/>
  <c r="G12" i="2"/>
  <c r="G11" i="2"/>
  <c r="G10" i="2"/>
  <c r="G9" i="2"/>
  <c r="G7" i="2"/>
  <c r="G6" i="2"/>
  <c r="E6" i="2"/>
  <c r="D65" i="2"/>
  <c r="D64" i="2"/>
  <c r="D63" i="2"/>
  <c r="D62" i="2"/>
  <c r="D61" i="2"/>
  <c r="D60" i="2"/>
  <c r="D59" i="2"/>
  <c r="D58" i="2"/>
  <c r="D57" i="2"/>
  <c r="D56" i="2"/>
  <c r="D54" i="2"/>
  <c r="D53" i="2"/>
  <c r="D52" i="2"/>
  <c r="D51" i="2"/>
  <c r="D50" i="2"/>
  <c r="D49" i="2"/>
  <c r="D48" i="2"/>
  <c r="D47" i="2"/>
  <c r="D46" i="2"/>
  <c r="D45" i="2"/>
  <c r="D44" i="2"/>
  <c r="D43" i="2"/>
  <c r="D42" i="2"/>
  <c r="D40" i="2"/>
  <c r="D39" i="2"/>
  <c r="D38" i="2"/>
  <c r="D37" i="2"/>
  <c r="D36" i="2"/>
  <c r="D35" i="2"/>
  <c r="D34" i="2"/>
  <c r="D33" i="2"/>
  <c r="D32" i="2"/>
  <c r="D31" i="2"/>
  <c r="D30" i="2"/>
  <c r="D29" i="2"/>
  <c r="D28" i="2"/>
  <c r="D27" i="2"/>
  <c r="D25" i="2"/>
  <c r="D24" i="2"/>
  <c r="D23" i="2"/>
  <c r="D22" i="2"/>
  <c r="D21" i="2"/>
  <c r="D20" i="2"/>
  <c r="D19" i="2"/>
  <c r="D18" i="2"/>
  <c r="D17" i="2"/>
  <c r="D16" i="2"/>
  <c r="D15" i="2"/>
  <c r="D14" i="2"/>
  <c r="D13" i="2"/>
  <c r="D12" i="2"/>
  <c r="D11" i="2"/>
  <c r="D10" i="2"/>
  <c r="D9" i="2"/>
  <c r="D7" i="2"/>
  <c r="D6" i="2"/>
  <c r="C65" i="2"/>
  <c r="C64" i="2"/>
  <c r="C63" i="2"/>
  <c r="C62" i="2"/>
  <c r="C61" i="2"/>
  <c r="C60" i="2"/>
  <c r="C59" i="2"/>
  <c r="C58" i="2"/>
  <c r="C57" i="2"/>
  <c r="C56" i="2"/>
  <c r="C54" i="2"/>
  <c r="C53" i="2"/>
  <c r="C52" i="2"/>
  <c r="C51" i="2"/>
  <c r="C50" i="2"/>
  <c r="C49" i="2"/>
  <c r="C48" i="2"/>
  <c r="C47" i="2"/>
  <c r="C46" i="2"/>
  <c r="C45" i="2"/>
  <c r="C44" i="2"/>
  <c r="C43" i="2"/>
  <c r="C42" i="2"/>
  <c r="C40" i="2"/>
  <c r="C39" i="2"/>
  <c r="C38" i="2"/>
  <c r="C37" i="2"/>
  <c r="C36" i="2"/>
  <c r="C35" i="2"/>
  <c r="C34" i="2"/>
  <c r="C33" i="2"/>
  <c r="C32" i="2"/>
  <c r="C31" i="2"/>
  <c r="C30" i="2"/>
  <c r="C29" i="2"/>
  <c r="C28" i="2"/>
  <c r="C27" i="2"/>
  <c r="C25" i="2"/>
  <c r="C24" i="2"/>
  <c r="C23" i="2"/>
  <c r="C22" i="2"/>
  <c r="C21" i="2"/>
  <c r="C20" i="2"/>
  <c r="C19" i="2"/>
  <c r="C18" i="2"/>
  <c r="C17" i="2"/>
  <c r="C16" i="2"/>
  <c r="C15" i="2"/>
  <c r="C14" i="2"/>
  <c r="C13" i="2"/>
  <c r="C12" i="2"/>
  <c r="C11" i="2"/>
  <c r="C10" i="2"/>
  <c r="C9" i="2"/>
  <c r="C7" i="2"/>
  <c r="C6" i="2"/>
  <c r="DC64" i="1"/>
  <c r="DC63" i="1"/>
  <c r="DC62" i="1"/>
  <c r="DC61" i="1"/>
  <c r="DC60" i="1"/>
  <c r="DC59" i="1"/>
  <c r="DC58" i="1"/>
  <c r="DC57" i="1"/>
  <c r="DC56" i="1"/>
  <c r="DC55" i="1"/>
  <c r="DC53" i="1"/>
  <c r="DC52" i="1"/>
  <c r="DC51" i="1"/>
  <c r="DC50" i="1"/>
  <c r="DC49" i="1"/>
  <c r="DC48" i="1"/>
  <c r="DC47" i="1"/>
  <c r="DC46" i="1"/>
  <c r="DC45" i="1"/>
  <c r="DC44" i="1"/>
  <c r="DC43" i="1"/>
  <c r="DC42" i="1"/>
  <c r="DC41" i="1"/>
  <c r="DC39" i="1"/>
  <c r="DC38" i="1"/>
  <c r="DC37" i="1"/>
  <c r="DC36" i="1"/>
  <c r="DC35" i="1"/>
  <c r="DC34" i="1"/>
  <c r="DC33" i="1"/>
  <c r="DC32" i="1"/>
  <c r="DC31" i="1"/>
  <c r="DC30" i="1"/>
  <c r="DC29" i="1"/>
  <c r="DC28" i="1"/>
  <c r="DC27" i="1"/>
  <c r="DC26" i="1"/>
  <c r="DC24" i="1"/>
  <c r="DC23" i="1"/>
  <c r="DC22" i="1"/>
  <c r="DC21" i="1"/>
  <c r="DC20" i="1"/>
  <c r="DC19" i="1"/>
  <c r="DC18" i="1"/>
  <c r="DC17" i="1"/>
  <c r="DC16" i="1"/>
  <c r="DC15" i="1"/>
  <c r="DC14" i="1"/>
  <c r="DC13" i="1"/>
  <c r="DC12" i="1"/>
  <c r="DC11" i="1"/>
  <c r="DC10" i="1"/>
  <c r="DC9" i="1"/>
  <c r="DC8" i="1"/>
  <c r="DC6" i="1"/>
  <c r="DC5" i="1"/>
  <c r="DB64" i="1"/>
  <c r="DB63" i="1"/>
  <c r="DB62" i="1"/>
  <c r="DB61" i="1"/>
  <c r="DB60" i="1"/>
  <c r="DB59" i="1"/>
  <c r="DB58" i="1"/>
  <c r="DB57" i="1"/>
  <c r="DB56" i="1"/>
  <c r="DB55" i="1"/>
  <c r="DB53" i="1"/>
  <c r="DB52" i="1"/>
  <c r="DB51" i="1"/>
  <c r="DB50" i="1"/>
  <c r="DB49" i="1"/>
  <c r="DB48" i="1"/>
  <c r="DB47" i="1"/>
  <c r="DB46" i="1"/>
  <c r="DB45" i="1"/>
  <c r="DB44" i="1"/>
  <c r="DB43" i="1"/>
  <c r="DB42" i="1"/>
  <c r="DB41" i="1"/>
  <c r="DB39" i="1"/>
  <c r="DB38" i="1"/>
  <c r="DB37" i="1"/>
  <c r="DB36" i="1"/>
  <c r="DB35" i="1"/>
  <c r="DB34" i="1"/>
  <c r="DB33" i="1"/>
  <c r="DB32" i="1"/>
  <c r="DB31" i="1"/>
  <c r="DB30" i="1"/>
  <c r="DB29" i="1"/>
  <c r="DB28" i="1"/>
  <c r="DB27" i="1"/>
  <c r="DB26" i="1"/>
  <c r="DB24" i="1"/>
  <c r="DB23" i="1"/>
  <c r="DB22" i="1"/>
  <c r="DB21" i="1"/>
  <c r="DB20" i="1"/>
  <c r="DB19" i="1"/>
  <c r="DB18" i="1"/>
  <c r="DB17" i="1"/>
  <c r="DB16" i="1"/>
  <c r="DB15" i="1"/>
  <c r="DB14" i="1"/>
  <c r="DB13" i="1"/>
  <c r="DB12" i="1"/>
  <c r="DB11" i="1"/>
  <c r="DB10" i="1"/>
  <c r="DB9" i="1"/>
  <c r="DB8" i="1"/>
  <c r="DB6" i="1"/>
  <c r="DB5" i="1"/>
  <c r="BA5" i="1"/>
  <c r="BA6" i="1"/>
  <c r="BA8" i="1"/>
  <c r="BA9" i="1"/>
  <c r="BA10" i="1"/>
  <c r="BA11" i="1"/>
  <c r="BA12" i="1"/>
  <c r="BA13" i="1"/>
  <c r="BA14" i="1"/>
  <c r="BA15" i="1"/>
  <c r="BA16" i="1"/>
  <c r="BA17" i="1"/>
  <c r="BA18" i="1"/>
  <c r="BA19" i="1"/>
  <c r="BA20" i="1"/>
  <c r="BA21" i="1"/>
  <c r="BA22" i="1"/>
  <c r="BA23" i="1"/>
  <c r="BA24" i="1"/>
  <c r="BA26" i="1"/>
  <c r="BA27" i="1"/>
  <c r="BA28" i="1"/>
  <c r="BA29" i="1"/>
  <c r="BA30" i="1"/>
  <c r="BA31" i="1"/>
  <c r="BA32" i="1"/>
  <c r="BA33" i="1"/>
  <c r="BA34" i="1"/>
  <c r="BA35" i="1"/>
  <c r="BA36" i="1"/>
  <c r="BA37" i="1"/>
  <c r="BA38" i="1"/>
  <c r="BA39" i="1"/>
  <c r="BA41" i="1"/>
  <c r="BA42" i="1"/>
  <c r="BA43" i="1"/>
  <c r="BA44" i="1"/>
  <c r="BA45" i="1"/>
  <c r="BA46" i="1"/>
  <c r="BA47" i="1"/>
  <c r="BA48" i="1"/>
  <c r="BA49" i="1"/>
  <c r="BA50" i="1"/>
  <c r="BA51" i="1"/>
  <c r="BA52" i="1"/>
  <c r="BA53" i="1"/>
  <c r="BA55" i="1"/>
  <c r="BA56" i="1"/>
  <c r="BA57" i="1"/>
  <c r="BA58" i="1"/>
  <c r="BA59" i="1"/>
  <c r="BA60" i="1"/>
  <c r="BA61" i="1"/>
  <c r="BA62" i="1"/>
  <c r="BA63" i="1"/>
  <c r="BA64" i="1"/>
  <c r="AN5" i="1"/>
  <c r="AN8" i="1"/>
  <c r="AN9" i="1"/>
  <c r="AN10" i="1"/>
  <c r="AN11" i="1"/>
  <c r="AN6" i="1" s="1"/>
  <c r="AN12" i="1"/>
  <c r="AN13" i="1"/>
  <c r="AN14" i="1"/>
  <c r="AN15" i="1"/>
  <c r="AN16" i="1"/>
  <c r="AN17" i="1"/>
  <c r="AN18" i="1"/>
  <c r="AN19" i="1"/>
  <c r="AN20" i="1"/>
  <c r="AN21" i="1"/>
  <c r="AN22" i="1"/>
  <c r="AN23" i="1"/>
  <c r="AN26" i="1"/>
  <c r="AN24" i="1" s="1"/>
  <c r="AN27" i="1"/>
  <c r="AN28" i="1"/>
  <c r="AN29" i="1"/>
  <c r="AN30" i="1"/>
  <c r="AN31" i="1"/>
  <c r="AN32" i="1"/>
  <c r="AN33" i="1"/>
  <c r="AN34" i="1"/>
  <c r="AN35" i="1"/>
  <c r="AN36" i="1"/>
  <c r="AN37" i="1"/>
  <c r="AN38" i="1"/>
  <c r="AN41" i="1"/>
  <c r="AN39" i="1" s="1"/>
  <c r="AN42" i="1"/>
  <c r="AN43" i="1"/>
  <c r="AN44" i="1"/>
  <c r="AN45" i="1"/>
  <c r="AN46" i="1"/>
  <c r="AN47" i="1"/>
  <c r="AN48" i="1"/>
  <c r="AN49" i="1"/>
  <c r="AN50" i="1"/>
  <c r="AN51" i="1"/>
  <c r="AN52" i="1"/>
  <c r="AN53" i="1"/>
  <c r="AN55" i="1"/>
  <c r="AN56" i="1"/>
  <c r="AN57" i="1"/>
  <c r="AN58" i="1"/>
  <c r="AN59" i="1"/>
  <c r="AN60" i="1"/>
  <c r="AN61" i="1"/>
  <c r="AN62" i="1"/>
  <c r="AN63" i="1"/>
  <c r="AN64" i="1"/>
  <c r="AA5" i="1"/>
  <c r="AA6" i="1"/>
  <c r="AA8" i="1"/>
  <c r="AA9" i="1"/>
  <c r="AA10" i="1"/>
  <c r="AA11" i="1"/>
  <c r="AA12" i="1"/>
  <c r="AA13" i="1"/>
  <c r="AA14" i="1"/>
  <c r="AA15" i="1"/>
  <c r="AA16" i="1"/>
  <c r="AA17" i="1"/>
  <c r="AA18" i="1"/>
  <c r="AA19" i="1"/>
  <c r="AA20" i="1"/>
  <c r="AA21" i="1"/>
  <c r="AA22" i="1"/>
  <c r="AA23" i="1"/>
  <c r="AA24" i="1"/>
  <c r="AA26" i="1"/>
  <c r="AA27" i="1"/>
  <c r="AA28" i="1"/>
  <c r="AA29" i="1"/>
  <c r="AA30" i="1"/>
  <c r="AA31" i="1"/>
  <c r="AA32" i="1"/>
  <c r="AA33" i="1"/>
  <c r="AA34" i="1"/>
  <c r="AA35" i="1"/>
  <c r="AA36" i="1"/>
  <c r="AA37" i="1"/>
  <c r="AA38" i="1"/>
  <c r="AA39" i="1"/>
  <c r="AA41" i="1"/>
  <c r="AA42" i="1"/>
  <c r="AA43" i="1"/>
  <c r="AA44" i="1"/>
  <c r="AA45" i="1"/>
  <c r="AA46" i="1"/>
  <c r="AA47" i="1"/>
  <c r="AA48" i="1"/>
  <c r="AA49" i="1"/>
  <c r="AA50" i="1"/>
  <c r="AA51" i="1"/>
  <c r="AA52" i="1"/>
  <c r="AA53" i="1"/>
  <c r="AA55" i="1"/>
  <c r="AA56" i="1"/>
  <c r="AA57" i="1"/>
  <c r="AA58" i="1"/>
  <c r="AA59" i="1"/>
  <c r="AA60" i="1"/>
  <c r="AA61" i="1"/>
  <c r="AA62" i="1"/>
  <c r="AA63" i="1"/>
  <c r="AA64" i="1"/>
  <c r="N5" i="1"/>
  <c r="N6" i="1"/>
  <c r="N8" i="1"/>
  <c r="N9" i="1"/>
  <c r="N10" i="1"/>
  <c r="N11" i="1"/>
  <c r="N12" i="1"/>
  <c r="N13" i="1"/>
  <c r="N14" i="1"/>
  <c r="N15" i="1"/>
  <c r="N16" i="1"/>
  <c r="N17" i="1"/>
  <c r="N18" i="1"/>
  <c r="N19" i="1"/>
  <c r="N20" i="1"/>
  <c r="N21" i="1"/>
  <c r="N22" i="1"/>
  <c r="N23" i="1"/>
  <c r="N24" i="1"/>
  <c r="N26" i="1"/>
  <c r="N27" i="1"/>
  <c r="N28" i="1"/>
  <c r="N29" i="1"/>
  <c r="N30" i="1"/>
  <c r="N31" i="1"/>
  <c r="N32" i="1"/>
  <c r="N33" i="1"/>
  <c r="N34" i="1"/>
  <c r="N35" i="1"/>
  <c r="N36" i="1"/>
  <c r="N37" i="1"/>
  <c r="N38" i="1"/>
  <c r="N39" i="1"/>
  <c r="N41" i="1"/>
  <c r="N42" i="1"/>
  <c r="N43" i="1"/>
  <c r="N44" i="1"/>
  <c r="N45" i="1"/>
  <c r="N46" i="1"/>
  <c r="N47" i="1"/>
  <c r="N48" i="1"/>
  <c r="N49" i="1"/>
  <c r="N50" i="1"/>
  <c r="N51" i="1"/>
  <c r="N52" i="1"/>
  <c r="N53" i="1"/>
  <c r="N55" i="1"/>
  <c r="N56" i="1"/>
  <c r="N57" i="1"/>
  <c r="N58" i="1"/>
  <c r="N59" i="1"/>
  <c r="N60" i="1"/>
  <c r="N61" i="1"/>
  <c r="N62" i="1"/>
  <c r="N63" i="1"/>
  <c r="N64" i="1"/>
  <c r="DA5" i="1"/>
  <c r="DA6" i="1"/>
  <c r="DA8" i="1"/>
  <c r="DA9" i="1"/>
  <c r="DA10" i="1"/>
  <c r="DA11" i="1"/>
  <c r="DA12" i="1"/>
  <c r="DA13" i="1"/>
  <c r="DA14" i="1"/>
  <c r="DA15" i="1"/>
  <c r="DA16" i="1"/>
  <c r="DA17" i="1"/>
  <c r="DA18" i="1"/>
  <c r="DA19" i="1"/>
  <c r="DA20" i="1"/>
  <c r="DA21" i="1"/>
  <c r="DA22" i="1"/>
  <c r="DA23" i="1"/>
  <c r="DA24" i="1"/>
  <c r="DA26" i="1"/>
  <c r="DA27" i="1"/>
  <c r="DA28" i="1"/>
  <c r="DA29" i="1"/>
  <c r="DA30" i="1"/>
  <c r="DA31" i="1"/>
  <c r="DA32" i="1"/>
  <c r="DA33" i="1"/>
  <c r="DA34" i="1"/>
  <c r="DA35" i="1"/>
  <c r="DA36" i="1"/>
  <c r="DA37" i="1"/>
  <c r="DA38" i="1"/>
  <c r="DA39" i="1"/>
  <c r="DA41" i="1"/>
  <c r="DA42" i="1"/>
  <c r="DA43" i="1"/>
  <c r="DA44" i="1"/>
  <c r="DA45" i="1"/>
  <c r="DA46" i="1"/>
  <c r="DA47" i="1"/>
  <c r="DA48" i="1"/>
  <c r="DA49" i="1"/>
  <c r="DA50" i="1"/>
  <c r="DA51" i="1"/>
  <c r="DA52" i="1"/>
  <c r="DA53" i="1"/>
  <c r="DA55" i="1"/>
  <c r="DA56" i="1"/>
  <c r="DA57" i="1"/>
  <c r="DA58" i="1"/>
  <c r="DA59" i="1"/>
  <c r="DA60" i="1"/>
  <c r="DA61" i="1"/>
  <c r="DA62" i="1"/>
  <c r="DA63" i="1"/>
  <c r="DA64" i="1"/>
  <c r="CN6" i="1"/>
  <c r="CN5" i="1" s="1"/>
  <c r="CN39" i="1"/>
  <c r="CN53" i="1"/>
  <c r="CN24" i="1"/>
  <c r="CA5" i="1"/>
  <c r="CA6" i="1" l="1"/>
  <c r="CA24" i="1"/>
  <c r="CA39" i="1"/>
  <c r="CA53" i="1"/>
  <c r="BN53" i="1"/>
  <c r="BN39" i="1"/>
  <c r="BN24" i="1"/>
  <c r="BN6" i="1"/>
  <c r="BN5" i="1" l="1"/>
  <c r="M12" i="1"/>
  <c r="AU8" i="1" l="1"/>
  <c r="AU9" i="1"/>
  <c r="AU10" i="1"/>
  <c r="AU11" i="1"/>
  <c r="AU12" i="1"/>
  <c r="AU13" i="1"/>
  <c r="AU14" i="1"/>
  <c r="AU15" i="1"/>
  <c r="AU16" i="1"/>
  <c r="AU17" i="1"/>
  <c r="AU18" i="1"/>
  <c r="AU19" i="1"/>
  <c r="AU20" i="1"/>
  <c r="AU21" i="1"/>
  <c r="AU22" i="1"/>
  <c r="AU23" i="1"/>
  <c r="AU26" i="1"/>
  <c r="AU27" i="1"/>
  <c r="AU28" i="1"/>
  <c r="AU29" i="1"/>
  <c r="AU30" i="1"/>
  <c r="AU31" i="1"/>
  <c r="AU32" i="1"/>
  <c r="AU33" i="1"/>
  <c r="AU34" i="1"/>
  <c r="AU35" i="1"/>
  <c r="AU36" i="1"/>
  <c r="AU37" i="1"/>
  <c r="AU38" i="1"/>
  <c r="AU41" i="1"/>
  <c r="AU42" i="1"/>
  <c r="AU43" i="1"/>
  <c r="AU44" i="1"/>
  <c r="AU45" i="1"/>
  <c r="AU46" i="1"/>
  <c r="AU47" i="1"/>
  <c r="AU48" i="1"/>
  <c r="AU49" i="1"/>
  <c r="AU50" i="1"/>
  <c r="AU51" i="1"/>
  <c r="AU52" i="1"/>
  <c r="AU55" i="1"/>
  <c r="AU56" i="1"/>
  <c r="AU57" i="1"/>
  <c r="AU58" i="1"/>
  <c r="AU59" i="1"/>
  <c r="AU60" i="1"/>
  <c r="AU61" i="1"/>
  <c r="AU62" i="1"/>
  <c r="AU63" i="1"/>
  <c r="AU64" i="1"/>
  <c r="AZ8" i="1"/>
  <c r="AZ9" i="1"/>
  <c r="AZ10" i="1"/>
  <c r="AZ11" i="1"/>
  <c r="AZ12" i="1"/>
  <c r="AZ13" i="1"/>
  <c r="AZ14" i="1"/>
  <c r="AZ15" i="1"/>
  <c r="AZ16" i="1"/>
  <c r="AZ17" i="1"/>
  <c r="AZ18" i="1"/>
  <c r="AZ19" i="1"/>
  <c r="AZ20" i="1"/>
  <c r="AZ21" i="1"/>
  <c r="AZ22" i="1"/>
  <c r="AZ23" i="1"/>
  <c r="AZ26" i="1"/>
  <c r="AZ27" i="1"/>
  <c r="AZ28" i="1"/>
  <c r="AZ29" i="1"/>
  <c r="AZ30" i="1"/>
  <c r="AZ31" i="1"/>
  <c r="AZ32" i="1"/>
  <c r="AZ33" i="1"/>
  <c r="AZ34" i="1"/>
  <c r="AZ35" i="1"/>
  <c r="AZ36" i="1"/>
  <c r="AZ37" i="1"/>
  <c r="AZ38" i="1"/>
  <c r="AZ41" i="1"/>
  <c r="AZ42" i="1"/>
  <c r="AZ43" i="1"/>
  <c r="AZ44" i="1"/>
  <c r="AZ45" i="1"/>
  <c r="AZ46" i="1"/>
  <c r="AZ47" i="1"/>
  <c r="AZ48" i="1"/>
  <c r="AZ49" i="1"/>
  <c r="AZ50" i="1"/>
  <c r="AZ51" i="1"/>
  <c r="AZ52" i="1"/>
  <c r="AZ55" i="1"/>
  <c r="AZ56" i="1"/>
  <c r="AZ57" i="1"/>
  <c r="AZ58" i="1"/>
  <c r="AZ59" i="1"/>
  <c r="AZ60" i="1"/>
  <c r="AZ61" i="1"/>
  <c r="AZ62" i="1"/>
  <c r="AZ63" i="1"/>
  <c r="AZ64" i="1"/>
  <c r="DC66" i="1" l="1"/>
  <c r="DC67" i="1"/>
  <c r="DC68" i="1"/>
  <c r="DC69" i="1"/>
  <c r="DC70" i="1"/>
  <c r="CU8" i="1" l="1"/>
  <c r="CU9" i="1"/>
  <c r="CU10" i="1"/>
  <c r="CU11" i="1"/>
  <c r="CU12" i="1"/>
  <c r="CU13" i="1"/>
  <c r="CU14" i="1"/>
  <c r="CU15" i="1"/>
  <c r="CU16" i="1"/>
  <c r="CU17" i="1"/>
  <c r="CU18" i="1"/>
  <c r="CU19" i="1"/>
  <c r="CU20" i="1"/>
  <c r="CU21" i="1"/>
  <c r="CU22" i="1"/>
  <c r="CU23" i="1"/>
  <c r="CU26" i="1"/>
  <c r="CU27" i="1"/>
  <c r="CU28" i="1"/>
  <c r="CU29" i="1"/>
  <c r="CU30" i="1"/>
  <c r="CU31" i="1"/>
  <c r="CU32" i="1"/>
  <c r="CU33" i="1"/>
  <c r="CU34" i="1"/>
  <c r="CU35" i="1"/>
  <c r="CU36" i="1"/>
  <c r="CU37" i="1"/>
  <c r="CU38" i="1"/>
  <c r="CU41" i="1"/>
  <c r="CU42" i="1"/>
  <c r="CU43" i="1"/>
  <c r="CU44" i="1"/>
  <c r="CU45" i="1"/>
  <c r="CU46" i="1"/>
  <c r="CU47" i="1"/>
  <c r="CU48" i="1"/>
  <c r="CU49" i="1"/>
  <c r="CU50" i="1"/>
  <c r="CU51" i="1"/>
  <c r="CU52" i="1"/>
  <c r="CU55" i="1"/>
  <c r="CU56" i="1"/>
  <c r="CU57" i="1"/>
  <c r="CU58" i="1"/>
  <c r="CU59" i="1"/>
  <c r="CU60" i="1"/>
  <c r="CU61" i="1"/>
  <c r="CU62" i="1"/>
  <c r="CU63" i="1"/>
  <c r="CU64" i="1"/>
  <c r="CZ8" i="1"/>
  <c r="CZ9" i="1"/>
  <c r="CZ10" i="1"/>
  <c r="CZ11" i="1"/>
  <c r="CZ12" i="1"/>
  <c r="CZ13" i="1"/>
  <c r="CZ14" i="1"/>
  <c r="CZ15" i="1"/>
  <c r="CZ16" i="1"/>
  <c r="CZ17" i="1"/>
  <c r="CZ18" i="1"/>
  <c r="CZ19" i="1"/>
  <c r="CZ20" i="1"/>
  <c r="CZ21" i="1"/>
  <c r="CZ22" i="1"/>
  <c r="CZ23" i="1"/>
  <c r="CZ26" i="1"/>
  <c r="CZ27" i="1"/>
  <c r="CZ28" i="1"/>
  <c r="CZ29" i="1"/>
  <c r="CZ30" i="1"/>
  <c r="CZ31" i="1"/>
  <c r="CZ32" i="1"/>
  <c r="CZ33" i="1"/>
  <c r="CZ34" i="1"/>
  <c r="CZ35" i="1"/>
  <c r="CZ36" i="1"/>
  <c r="CZ37" i="1"/>
  <c r="CZ38" i="1"/>
  <c r="CZ41" i="1"/>
  <c r="CZ42" i="1"/>
  <c r="CZ43" i="1"/>
  <c r="CZ44" i="1"/>
  <c r="CZ45" i="1"/>
  <c r="CZ46" i="1"/>
  <c r="CZ47" i="1"/>
  <c r="CZ48" i="1"/>
  <c r="CZ49" i="1"/>
  <c r="CZ50" i="1"/>
  <c r="CZ51" i="1"/>
  <c r="CZ52" i="1"/>
  <c r="CZ55" i="1"/>
  <c r="CZ56" i="1"/>
  <c r="CZ57" i="1"/>
  <c r="CZ58" i="1"/>
  <c r="CZ59" i="1"/>
  <c r="CZ60" i="1"/>
  <c r="CZ61" i="1"/>
  <c r="CZ62" i="1"/>
  <c r="CZ63" i="1"/>
  <c r="CZ64" i="1"/>
  <c r="AM14" i="1" l="1"/>
  <c r="AM21" i="1"/>
  <c r="AM32" i="1"/>
  <c r="AM50" i="1"/>
  <c r="Z8" i="1"/>
  <c r="Z9" i="1"/>
  <c r="Z10" i="1"/>
  <c r="Z11" i="1"/>
  <c r="Z12" i="1"/>
  <c r="F13" i="2" s="1"/>
  <c r="Z13" i="1"/>
  <c r="Z14" i="1"/>
  <c r="Z15" i="1"/>
  <c r="Z16" i="1"/>
  <c r="Z17" i="1"/>
  <c r="Z18" i="1"/>
  <c r="Z19" i="1"/>
  <c r="Z20" i="1"/>
  <c r="Z21" i="1"/>
  <c r="Z22" i="1"/>
  <c r="Z23" i="1"/>
  <c r="Z26" i="1"/>
  <c r="Z27" i="1"/>
  <c r="Z28" i="1"/>
  <c r="F29" i="2" s="1"/>
  <c r="Z29" i="1"/>
  <c r="F30" i="2" s="1"/>
  <c r="Z30" i="1"/>
  <c r="Z31" i="1"/>
  <c r="AM31" i="1" s="1"/>
  <c r="Z32" i="1"/>
  <c r="Z33" i="1"/>
  <c r="AM33" i="1" s="1"/>
  <c r="Z34" i="1"/>
  <c r="Z35" i="1"/>
  <c r="Z36" i="1"/>
  <c r="F37" i="2" s="1"/>
  <c r="Z37" i="1"/>
  <c r="F38" i="2" s="1"/>
  <c r="Z38" i="1"/>
  <c r="Z41" i="1"/>
  <c r="AM41" i="1" s="1"/>
  <c r="Z42" i="1"/>
  <c r="AM42" i="1" s="1"/>
  <c r="Z43" i="1"/>
  <c r="AM43" i="1" s="1"/>
  <c r="Z44" i="1"/>
  <c r="Z45" i="1"/>
  <c r="Z46" i="1"/>
  <c r="F47" i="2" s="1"/>
  <c r="Z47" i="1"/>
  <c r="F48" i="2" s="1"/>
  <c r="Z48" i="1"/>
  <c r="Z49" i="1"/>
  <c r="AM49" i="1" s="1"/>
  <c r="Z50" i="1"/>
  <c r="Z51" i="1"/>
  <c r="AM51" i="1" s="1"/>
  <c r="Z52" i="1"/>
  <c r="Z55" i="1"/>
  <c r="Z56" i="1"/>
  <c r="F57" i="2" s="1"/>
  <c r="Z57" i="1"/>
  <c r="F58" i="2" s="1"/>
  <c r="Z58" i="1"/>
  <c r="Z59" i="1"/>
  <c r="AM59" i="1" s="1"/>
  <c r="Z60" i="1"/>
  <c r="AM60" i="1" s="1"/>
  <c r="Z61" i="1"/>
  <c r="AM61" i="1" s="1"/>
  <c r="Z62" i="1"/>
  <c r="Z63" i="1"/>
  <c r="Z64" i="1"/>
  <c r="F65" i="2" s="1"/>
  <c r="M8" i="1"/>
  <c r="M9" i="1"/>
  <c r="M10" i="1"/>
  <c r="M11" i="1"/>
  <c r="M13" i="1"/>
  <c r="M14" i="1"/>
  <c r="M15" i="1"/>
  <c r="AM15" i="1" s="1"/>
  <c r="M16" i="1"/>
  <c r="M17" i="1"/>
  <c r="M18" i="1"/>
  <c r="M19" i="1"/>
  <c r="M20" i="1"/>
  <c r="M21" i="1"/>
  <c r="M22" i="1"/>
  <c r="AM22" i="1" s="1"/>
  <c r="M23" i="1"/>
  <c r="AM23" i="1" s="1"/>
  <c r="M26" i="1"/>
  <c r="M27" i="1"/>
  <c r="M28" i="1"/>
  <c r="M29" i="1"/>
  <c r="M30" i="1"/>
  <c r="M31" i="1"/>
  <c r="M32" i="1"/>
  <c r="M33" i="1"/>
  <c r="M34" i="1"/>
  <c r="M35" i="1"/>
  <c r="M36" i="1"/>
  <c r="M37" i="1"/>
  <c r="M38" i="1"/>
  <c r="M41" i="1"/>
  <c r="M42" i="1"/>
  <c r="M43" i="1"/>
  <c r="M44" i="1"/>
  <c r="M45" i="1"/>
  <c r="M46" i="1"/>
  <c r="M47" i="1"/>
  <c r="M48" i="1"/>
  <c r="M49" i="1"/>
  <c r="M50" i="1"/>
  <c r="M51" i="1"/>
  <c r="M52" i="1"/>
  <c r="M55" i="1"/>
  <c r="M56" i="1"/>
  <c r="M57" i="1"/>
  <c r="M58" i="1"/>
  <c r="M59" i="1"/>
  <c r="M60" i="1"/>
  <c r="M61" i="1"/>
  <c r="M62" i="1"/>
  <c r="M63" i="1"/>
  <c r="M64" i="1"/>
  <c r="BZ24" i="1"/>
  <c r="BZ6" i="1"/>
  <c r="BZ39" i="1"/>
  <c r="BZ53" i="1"/>
  <c r="F59" i="2" l="1"/>
  <c r="F49" i="2"/>
  <c r="F39" i="2"/>
  <c r="F31" i="2"/>
  <c r="AM13" i="1"/>
  <c r="F21" i="2"/>
  <c r="F20" i="2"/>
  <c r="F12" i="2"/>
  <c r="F19" i="2"/>
  <c r="F11" i="2"/>
  <c r="F64" i="2"/>
  <c r="F56" i="2"/>
  <c r="F46" i="2"/>
  <c r="F36" i="2"/>
  <c r="F28" i="2"/>
  <c r="F18" i="2"/>
  <c r="F10" i="2"/>
  <c r="AM58" i="1"/>
  <c r="AM48" i="1"/>
  <c r="AM38" i="1"/>
  <c r="AM30" i="1"/>
  <c r="AM20" i="1"/>
  <c r="AM12" i="1"/>
  <c r="F63" i="2"/>
  <c r="F53" i="2"/>
  <c r="F45" i="2"/>
  <c r="F35" i="2"/>
  <c r="F27" i="2"/>
  <c r="F17" i="2"/>
  <c r="F9" i="2"/>
  <c r="AM57" i="1"/>
  <c r="AM47" i="1"/>
  <c r="AM37" i="1"/>
  <c r="AM29" i="1"/>
  <c r="AM19" i="1"/>
  <c r="AM11" i="1"/>
  <c r="F62" i="2"/>
  <c r="F52" i="2"/>
  <c r="F44" i="2"/>
  <c r="F34" i="2"/>
  <c r="F24" i="2"/>
  <c r="F16" i="2"/>
  <c r="AM64" i="1"/>
  <c r="AM56" i="1"/>
  <c r="AM46" i="1"/>
  <c r="AM36" i="1"/>
  <c r="AM28" i="1"/>
  <c r="AM18" i="1"/>
  <c r="AM10" i="1"/>
  <c r="F61" i="2"/>
  <c r="F51" i="2"/>
  <c r="F43" i="2"/>
  <c r="F33" i="2"/>
  <c r="F23" i="2"/>
  <c r="F15" i="2"/>
  <c r="AM63" i="1"/>
  <c r="AM55" i="1"/>
  <c r="AM45" i="1"/>
  <c r="AM35" i="1"/>
  <c r="AM27" i="1"/>
  <c r="AM17" i="1"/>
  <c r="AM9" i="1"/>
  <c r="F60" i="2"/>
  <c r="F50" i="2"/>
  <c r="F42" i="2"/>
  <c r="F32" i="2"/>
  <c r="F22" i="2"/>
  <c r="F14" i="2"/>
  <c r="AM62" i="1"/>
  <c r="AM52" i="1"/>
  <c r="AM44" i="1"/>
  <c r="AM34" i="1"/>
  <c r="AM26" i="1"/>
  <c r="AM16" i="1"/>
  <c r="AM8" i="1"/>
  <c r="BZ5" i="1"/>
  <c r="AM6" i="1" l="1"/>
  <c r="AM53" i="1"/>
  <c r="AM24" i="1"/>
  <c r="AM39" i="1"/>
  <c r="CM6" i="1"/>
  <c r="CM24" i="1"/>
  <c r="CM39" i="1"/>
  <c r="CM53" i="1"/>
  <c r="BM6" i="1"/>
  <c r="BM24" i="1"/>
  <c r="BM39" i="1"/>
  <c r="BM53" i="1"/>
  <c r="Z39" i="1" l="1"/>
  <c r="Z24" i="1"/>
  <c r="M53" i="1"/>
  <c r="AZ53" i="1"/>
  <c r="CZ53" i="1"/>
  <c r="M39" i="1"/>
  <c r="F40" i="2" s="1"/>
  <c r="AZ39" i="1"/>
  <c r="CZ39" i="1"/>
  <c r="M24" i="1"/>
  <c r="AZ24" i="1"/>
  <c r="CZ24" i="1"/>
  <c r="M6" i="1"/>
  <c r="AZ6" i="1"/>
  <c r="CZ6" i="1"/>
  <c r="CM5" i="1"/>
  <c r="Z5" i="1" s="1"/>
  <c r="Z6" i="1"/>
  <c r="F7" i="2" s="1"/>
  <c r="Z53" i="1"/>
  <c r="BM5" i="1"/>
  <c r="F54" i="2" l="1"/>
  <c r="F25" i="2"/>
  <c r="M5" i="1"/>
  <c r="F6" i="2" s="1"/>
  <c r="AZ5" i="1"/>
  <c r="CZ5" i="1"/>
  <c r="Y8" i="1"/>
  <c r="Y9" i="1"/>
  <c r="Y10" i="1"/>
  <c r="Y11" i="1"/>
  <c r="Y12" i="1"/>
  <c r="Y13" i="1"/>
  <c r="Y14" i="1"/>
  <c r="Y15" i="1"/>
  <c r="Y16" i="1"/>
  <c r="Y17" i="1"/>
  <c r="Y18" i="1"/>
  <c r="Y19" i="1"/>
  <c r="Y20" i="1"/>
  <c r="Y21" i="1"/>
  <c r="Y22" i="1"/>
  <c r="Y23" i="1"/>
  <c r="Y26" i="1"/>
  <c r="Y27" i="1"/>
  <c r="Y28" i="1"/>
  <c r="Y29" i="1"/>
  <c r="Y30" i="1"/>
  <c r="Y31" i="1"/>
  <c r="Y32" i="1"/>
  <c r="Y33" i="1"/>
  <c r="Y34" i="1"/>
  <c r="Y35" i="1"/>
  <c r="Y36" i="1"/>
  <c r="Y37" i="1"/>
  <c r="Y38" i="1"/>
  <c r="Y41" i="1"/>
  <c r="Y42" i="1"/>
  <c r="Y43" i="1"/>
  <c r="Y44" i="1"/>
  <c r="Y45" i="1"/>
  <c r="Y46" i="1"/>
  <c r="Y47" i="1"/>
  <c r="Y48" i="1"/>
  <c r="Y49" i="1"/>
  <c r="Y50" i="1"/>
  <c r="Y51" i="1"/>
  <c r="Y52" i="1"/>
  <c r="Y55" i="1"/>
  <c r="Y56" i="1"/>
  <c r="Y57" i="1"/>
  <c r="Y58" i="1"/>
  <c r="Y59" i="1"/>
  <c r="Y60" i="1"/>
  <c r="Y61" i="1"/>
  <c r="Y62" i="1"/>
  <c r="Y63" i="1"/>
  <c r="Y64" i="1"/>
  <c r="L8" i="1"/>
  <c r="L9" i="1"/>
  <c r="L10" i="1"/>
  <c r="L11" i="1"/>
  <c r="L12" i="1"/>
  <c r="L13" i="1"/>
  <c r="L14" i="1"/>
  <c r="L15" i="1"/>
  <c r="L16" i="1"/>
  <c r="L17" i="1"/>
  <c r="L18" i="1"/>
  <c r="L19" i="1"/>
  <c r="L20" i="1"/>
  <c r="AL20" i="1" s="1"/>
  <c r="L21" i="1"/>
  <c r="L22" i="1"/>
  <c r="L23" i="1"/>
  <c r="L26" i="1"/>
  <c r="L27" i="1"/>
  <c r="L28" i="1"/>
  <c r="L29" i="1"/>
  <c r="L30" i="1"/>
  <c r="AL30" i="1" s="1"/>
  <c r="L31" i="1"/>
  <c r="L32" i="1"/>
  <c r="L33" i="1"/>
  <c r="L34" i="1"/>
  <c r="L35" i="1"/>
  <c r="L36" i="1"/>
  <c r="L37" i="1"/>
  <c r="L38" i="1"/>
  <c r="AL38" i="1" s="1"/>
  <c r="L41" i="1"/>
  <c r="L42" i="1"/>
  <c r="L43" i="1"/>
  <c r="L44" i="1"/>
  <c r="L45" i="1"/>
  <c r="L46" i="1"/>
  <c r="L47" i="1"/>
  <c r="L48" i="1"/>
  <c r="L49" i="1"/>
  <c r="L50" i="1"/>
  <c r="L51" i="1"/>
  <c r="L52" i="1"/>
  <c r="L55" i="1"/>
  <c r="L56" i="1"/>
  <c r="L57" i="1"/>
  <c r="L58" i="1"/>
  <c r="L59" i="1"/>
  <c r="L60" i="1"/>
  <c r="L61" i="1"/>
  <c r="L62" i="1"/>
  <c r="L63" i="1"/>
  <c r="L64" i="1"/>
  <c r="AY8" i="1"/>
  <c r="AY9" i="1"/>
  <c r="AY10" i="1"/>
  <c r="AY11" i="1"/>
  <c r="AY12" i="1"/>
  <c r="AY13" i="1"/>
  <c r="AY14" i="1"/>
  <c r="AY15" i="1"/>
  <c r="AY16" i="1"/>
  <c r="AY17" i="1"/>
  <c r="AY18" i="1"/>
  <c r="AY19" i="1"/>
  <c r="AY20" i="1"/>
  <c r="AY21" i="1"/>
  <c r="AY22" i="1"/>
  <c r="AY23" i="1"/>
  <c r="AY26" i="1"/>
  <c r="AY27" i="1"/>
  <c r="AY28" i="1"/>
  <c r="AY29" i="1"/>
  <c r="AY30" i="1"/>
  <c r="AY31" i="1"/>
  <c r="AY32" i="1"/>
  <c r="AY33" i="1"/>
  <c r="AY34" i="1"/>
  <c r="AY35" i="1"/>
  <c r="AY36" i="1"/>
  <c r="AY37" i="1"/>
  <c r="AY38" i="1"/>
  <c r="AY41" i="1"/>
  <c r="AY42" i="1"/>
  <c r="AY43" i="1"/>
  <c r="AY44" i="1"/>
  <c r="AY45" i="1"/>
  <c r="AY46" i="1"/>
  <c r="AY47" i="1"/>
  <c r="AY48" i="1"/>
  <c r="AY49" i="1"/>
  <c r="AY50" i="1"/>
  <c r="AY51" i="1"/>
  <c r="AY52" i="1"/>
  <c r="AY55" i="1"/>
  <c r="AY56" i="1"/>
  <c r="AY57" i="1"/>
  <c r="AY58" i="1"/>
  <c r="AY59" i="1"/>
  <c r="AY60" i="1"/>
  <c r="AY61" i="1"/>
  <c r="AY62" i="1"/>
  <c r="AY63" i="1"/>
  <c r="AY64" i="1"/>
  <c r="CY8" i="1"/>
  <c r="CY9" i="1"/>
  <c r="CY10" i="1"/>
  <c r="CY11" i="1"/>
  <c r="CY12" i="1"/>
  <c r="CY13" i="1"/>
  <c r="CY14" i="1"/>
  <c r="CY15" i="1"/>
  <c r="CY16" i="1"/>
  <c r="CY17" i="1"/>
  <c r="CY18" i="1"/>
  <c r="CY19" i="1"/>
  <c r="CY20" i="1"/>
  <c r="CY21" i="1"/>
  <c r="CY22" i="1"/>
  <c r="CY23" i="1"/>
  <c r="CY26" i="1"/>
  <c r="CY27" i="1"/>
  <c r="CY28" i="1"/>
  <c r="CY29" i="1"/>
  <c r="CY30" i="1"/>
  <c r="CY31" i="1"/>
  <c r="CY32" i="1"/>
  <c r="CY33" i="1"/>
  <c r="CY34" i="1"/>
  <c r="CY35" i="1"/>
  <c r="CY36" i="1"/>
  <c r="CY37" i="1"/>
  <c r="CY38" i="1"/>
  <c r="CY41" i="1"/>
  <c r="CY42" i="1"/>
  <c r="CY43" i="1"/>
  <c r="CY44" i="1"/>
  <c r="CY45" i="1"/>
  <c r="CY46" i="1"/>
  <c r="CY47" i="1"/>
  <c r="CY48" i="1"/>
  <c r="CY49" i="1"/>
  <c r="CY50" i="1"/>
  <c r="CY51" i="1"/>
  <c r="CY52" i="1"/>
  <c r="CY55" i="1"/>
  <c r="CY56" i="1"/>
  <c r="CY57" i="1"/>
  <c r="CY58" i="1"/>
  <c r="CY59" i="1"/>
  <c r="CY60" i="1"/>
  <c r="CY61" i="1"/>
  <c r="CY62" i="1"/>
  <c r="CY63" i="1"/>
  <c r="CY64" i="1"/>
  <c r="CL53" i="1"/>
  <c r="CL39" i="1"/>
  <c r="CL24" i="1"/>
  <c r="CL6" i="1"/>
  <c r="BY53" i="1"/>
  <c r="BY39" i="1"/>
  <c r="BY24" i="1"/>
  <c r="BY6" i="1"/>
  <c r="AL61" i="1" l="1"/>
  <c r="AL51" i="1"/>
  <c r="AL43" i="1"/>
  <c r="AL33" i="1"/>
  <c r="AL60" i="1"/>
  <c r="AL50" i="1"/>
  <c r="AL42" i="1"/>
  <c r="AM5" i="1"/>
  <c r="AL12" i="1"/>
  <c r="AL62" i="1"/>
  <c r="AL52" i="1"/>
  <c r="AL44" i="1"/>
  <c r="AL34" i="1"/>
  <c r="AL26" i="1"/>
  <c r="AL16" i="1"/>
  <c r="AL59" i="1"/>
  <c r="AL21" i="1"/>
  <c r="AL13" i="1"/>
  <c r="AL58" i="1"/>
  <c r="AL48" i="1"/>
  <c r="AL57" i="1"/>
  <c r="AL47" i="1"/>
  <c r="AL37" i="1"/>
  <c r="AL29" i="1"/>
  <c r="AL64" i="1"/>
  <c r="AL56" i="1"/>
  <c r="AL46" i="1"/>
  <c r="AL63" i="1"/>
  <c r="AL55" i="1"/>
  <c r="AL17" i="1"/>
  <c r="AL23" i="1"/>
  <c r="AL19" i="1"/>
  <c r="AL15" i="1"/>
  <c r="AL11" i="1"/>
  <c r="AL49" i="1"/>
  <c r="AL45" i="1"/>
  <c r="AL41" i="1"/>
  <c r="AL36" i="1"/>
  <c r="AL32" i="1"/>
  <c r="AL28" i="1"/>
  <c r="AL22" i="1"/>
  <c r="AL18" i="1"/>
  <c r="AL14" i="1"/>
  <c r="AL10" i="1"/>
  <c r="AL35" i="1"/>
  <c r="AL31" i="1"/>
  <c r="AL27" i="1"/>
  <c r="CL5" i="1"/>
  <c r="AL9" i="1"/>
  <c r="AL8" i="1"/>
  <c r="BL53" i="1"/>
  <c r="BL39" i="1"/>
  <c r="Y39" i="1" s="1"/>
  <c r="BL24" i="1"/>
  <c r="Y24" i="1" s="1"/>
  <c r="BL6" i="1"/>
  <c r="AL53" i="1" l="1"/>
  <c r="L39" i="1"/>
  <c r="CY53" i="1"/>
  <c r="AY53" i="1"/>
  <c r="L53" i="1"/>
  <c r="CY6" i="1"/>
  <c r="AY6" i="1"/>
  <c r="L6" i="1"/>
  <c r="Y6" i="1"/>
  <c r="AY24" i="1"/>
  <c r="CY24" i="1"/>
  <c r="AL6" i="1"/>
  <c r="L24" i="1"/>
  <c r="CY39" i="1"/>
  <c r="AY39" i="1"/>
  <c r="AL39" i="1"/>
  <c r="AL24" i="1"/>
  <c r="Y53" i="1"/>
  <c r="BL5" i="1"/>
  <c r="Y5" i="1" s="1"/>
  <c r="AY5" i="1" l="1"/>
  <c r="L5" i="1"/>
  <c r="AL5" i="1" s="1"/>
  <c r="CY5" i="1"/>
  <c r="CO8" i="1"/>
  <c r="CP8" i="1"/>
  <c r="CQ8" i="1"/>
  <c r="CR8" i="1"/>
  <c r="CS8" i="1"/>
  <c r="BK53" i="1"/>
  <c r="BK39" i="1"/>
  <c r="BK24" i="1"/>
  <c r="X8" i="1" l="1"/>
  <c r="X9" i="1"/>
  <c r="X10" i="1"/>
  <c r="X11" i="1"/>
  <c r="X12" i="1"/>
  <c r="X13" i="1"/>
  <c r="X14" i="1"/>
  <c r="X15" i="1"/>
  <c r="X16" i="1"/>
  <c r="X17" i="1"/>
  <c r="X18" i="1"/>
  <c r="X19" i="1"/>
  <c r="X20" i="1"/>
  <c r="X21" i="1"/>
  <c r="X22" i="1"/>
  <c r="X23" i="1"/>
  <c r="X26" i="1"/>
  <c r="X27" i="1"/>
  <c r="X28" i="1"/>
  <c r="X29" i="1"/>
  <c r="X30" i="1"/>
  <c r="X31" i="1"/>
  <c r="X32" i="1"/>
  <c r="X33" i="1"/>
  <c r="X34" i="1"/>
  <c r="X35" i="1"/>
  <c r="X36" i="1"/>
  <c r="X37" i="1"/>
  <c r="X38" i="1"/>
  <c r="X41" i="1"/>
  <c r="X42" i="1"/>
  <c r="X43" i="1"/>
  <c r="X44" i="1"/>
  <c r="X45" i="1"/>
  <c r="X46" i="1"/>
  <c r="X47" i="1"/>
  <c r="X48" i="1"/>
  <c r="X49" i="1"/>
  <c r="X50" i="1"/>
  <c r="X51" i="1"/>
  <c r="X52" i="1"/>
  <c r="X55" i="1"/>
  <c r="X56" i="1"/>
  <c r="X57" i="1"/>
  <c r="X58" i="1"/>
  <c r="X59" i="1"/>
  <c r="X60" i="1"/>
  <c r="X61" i="1"/>
  <c r="X62" i="1"/>
  <c r="X63" i="1"/>
  <c r="X64" i="1"/>
  <c r="K8" i="1"/>
  <c r="K9" i="1"/>
  <c r="K10" i="1"/>
  <c r="K11" i="1"/>
  <c r="K12" i="1"/>
  <c r="K13" i="1"/>
  <c r="K14" i="1"/>
  <c r="K15" i="1"/>
  <c r="K16" i="1"/>
  <c r="K17" i="1"/>
  <c r="K18" i="1"/>
  <c r="K19" i="1"/>
  <c r="K20" i="1"/>
  <c r="K21" i="1"/>
  <c r="K22" i="1"/>
  <c r="K23" i="1"/>
  <c r="K26" i="1"/>
  <c r="K27" i="1"/>
  <c r="K28" i="1"/>
  <c r="K29" i="1"/>
  <c r="K30" i="1"/>
  <c r="K31" i="1"/>
  <c r="K32" i="1"/>
  <c r="K33" i="1"/>
  <c r="K34" i="1"/>
  <c r="K35" i="1"/>
  <c r="K36" i="1"/>
  <c r="K37" i="1"/>
  <c r="K38" i="1"/>
  <c r="K41" i="1"/>
  <c r="K42" i="1"/>
  <c r="K43" i="1"/>
  <c r="K44" i="1"/>
  <c r="K45" i="1"/>
  <c r="K46" i="1"/>
  <c r="K47" i="1"/>
  <c r="K48" i="1"/>
  <c r="K49" i="1"/>
  <c r="K50" i="1"/>
  <c r="K51" i="1"/>
  <c r="K52" i="1"/>
  <c r="K55" i="1"/>
  <c r="K56" i="1"/>
  <c r="K57" i="1"/>
  <c r="K58" i="1"/>
  <c r="K59" i="1"/>
  <c r="K60" i="1"/>
  <c r="K61" i="1"/>
  <c r="K62" i="1"/>
  <c r="K63" i="1"/>
  <c r="K64" i="1"/>
  <c r="AX8" i="1"/>
  <c r="AX9" i="1"/>
  <c r="AX10" i="1"/>
  <c r="AX11" i="1"/>
  <c r="AX12" i="1"/>
  <c r="AX13" i="1"/>
  <c r="AX14" i="1"/>
  <c r="AX15" i="1"/>
  <c r="AX16" i="1"/>
  <c r="AX17" i="1"/>
  <c r="AX18" i="1"/>
  <c r="AX19" i="1"/>
  <c r="AX20" i="1"/>
  <c r="AX21" i="1"/>
  <c r="AX22" i="1"/>
  <c r="AX23" i="1"/>
  <c r="AX26" i="1"/>
  <c r="AX27" i="1"/>
  <c r="AX28" i="1"/>
  <c r="AX29" i="1"/>
  <c r="AX30" i="1"/>
  <c r="AX31" i="1"/>
  <c r="AX32" i="1"/>
  <c r="AX33" i="1"/>
  <c r="AX34" i="1"/>
  <c r="AX35" i="1"/>
  <c r="AX36" i="1"/>
  <c r="AX37" i="1"/>
  <c r="AX38" i="1"/>
  <c r="AX41" i="1"/>
  <c r="AX42" i="1"/>
  <c r="AX43" i="1"/>
  <c r="AX44" i="1"/>
  <c r="AX45" i="1"/>
  <c r="AX46" i="1"/>
  <c r="AX47" i="1"/>
  <c r="AX48" i="1"/>
  <c r="AX49" i="1"/>
  <c r="AX50" i="1"/>
  <c r="AX51" i="1"/>
  <c r="AX52" i="1"/>
  <c r="AX55" i="1"/>
  <c r="AX56" i="1"/>
  <c r="AX57" i="1"/>
  <c r="AX58" i="1"/>
  <c r="AX59" i="1"/>
  <c r="AX60" i="1"/>
  <c r="AX61" i="1"/>
  <c r="AX62" i="1"/>
  <c r="AX63" i="1"/>
  <c r="AX64" i="1"/>
  <c r="CX8" i="1"/>
  <c r="CX9" i="1"/>
  <c r="CX10" i="1"/>
  <c r="CX11" i="1"/>
  <c r="CX12" i="1"/>
  <c r="CX13" i="1"/>
  <c r="CX14" i="1"/>
  <c r="CX15" i="1"/>
  <c r="CX16" i="1"/>
  <c r="CX17" i="1"/>
  <c r="CX18" i="1"/>
  <c r="CX19" i="1"/>
  <c r="CX20" i="1"/>
  <c r="CX21" i="1"/>
  <c r="CX22" i="1"/>
  <c r="CX23" i="1"/>
  <c r="CX26" i="1"/>
  <c r="CX27" i="1"/>
  <c r="CX28" i="1"/>
  <c r="CX29" i="1"/>
  <c r="CX30" i="1"/>
  <c r="CX31" i="1"/>
  <c r="CX32" i="1"/>
  <c r="CX33" i="1"/>
  <c r="CX34" i="1"/>
  <c r="CX35" i="1"/>
  <c r="CX36" i="1"/>
  <c r="CX37" i="1"/>
  <c r="CX38" i="1"/>
  <c r="CX41" i="1"/>
  <c r="CX42" i="1"/>
  <c r="CX43" i="1"/>
  <c r="CX44" i="1"/>
  <c r="CX45" i="1"/>
  <c r="CX46" i="1"/>
  <c r="CX47" i="1"/>
  <c r="CX48" i="1"/>
  <c r="CX49" i="1"/>
  <c r="CX50" i="1"/>
  <c r="CX51" i="1"/>
  <c r="CX52" i="1"/>
  <c r="CX55" i="1"/>
  <c r="CX56" i="1"/>
  <c r="CX57" i="1"/>
  <c r="CX58" i="1"/>
  <c r="CX59" i="1"/>
  <c r="CX60" i="1"/>
  <c r="CX61" i="1"/>
  <c r="CX62" i="1"/>
  <c r="CX63" i="1"/>
  <c r="CX64" i="1"/>
  <c r="CK53" i="1"/>
  <c r="CX53" i="1" s="1"/>
  <c r="CK39" i="1"/>
  <c r="X39" i="1" s="1"/>
  <c r="CK24" i="1"/>
  <c r="CK6" i="1"/>
  <c r="BX53" i="1"/>
  <c r="BX39" i="1"/>
  <c r="K39" i="1" s="1"/>
  <c r="BX24" i="1"/>
  <c r="AX24" i="1" s="1"/>
  <c r="BX6" i="1"/>
  <c r="BK6" i="1"/>
  <c r="BK5" i="1" s="1"/>
  <c r="CK5" i="1" l="1"/>
  <c r="AK64" i="1"/>
  <c r="AK35" i="1"/>
  <c r="AK27" i="1"/>
  <c r="AK17" i="1"/>
  <c r="AK9" i="1"/>
  <c r="AK52" i="1"/>
  <c r="AK51" i="1"/>
  <c r="AK34" i="1"/>
  <c r="AK57" i="1"/>
  <c r="AK63" i="1"/>
  <c r="AK55" i="1"/>
  <c r="AK47" i="1"/>
  <c r="AK45" i="1"/>
  <c r="AK29" i="1"/>
  <c r="AK36" i="1"/>
  <c r="AK28" i="1"/>
  <c r="AK19" i="1"/>
  <c r="AK11" i="1"/>
  <c r="AK18" i="1"/>
  <c r="AK10" i="1"/>
  <c r="AK43" i="1"/>
  <c r="AK44" i="1"/>
  <c r="AK26" i="1"/>
  <c r="AX6" i="1"/>
  <c r="AK22" i="1"/>
  <c r="AK14" i="1"/>
  <c r="AK59" i="1"/>
  <c r="AK21" i="1"/>
  <c r="AK13" i="1"/>
  <c r="AK58" i="1"/>
  <c r="AK48" i="1"/>
  <c r="AK38" i="1"/>
  <c r="AK30" i="1"/>
  <c r="AK20" i="1"/>
  <c r="AK12" i="1"/>
  <c r="AK62" i="1"/>
  <c r="AK37" i="1"/>
  <c r="AK61" i="1"/>
  <c r="AK33" i="1"/>
  <c r="X24" i="1"/>
  <c r="AK16" i="1"/>
  <c r="AK8" i="1"/>
  <c r="K6" i="1"/>
  <c r="AK56" i="1"/>
  <c r="AK46" i="1"/>
  <c r="AK60" i="1"/>
  <c r="AK50" i="1"/>
  <c r="AK42" i="1"/>
  <c r="K24" i="1"/>
  <c r="AK49" i="1"/>
  <c r="AK41" i="1"/>
  <c r="AK31" i="1"/>
  <c r="AX53" i="1"/>
  <c r="K53" i="1"/>
  <c r="AK32" i="1"/>
  <c r="AK23" i="1"/>
  <c r="AK15" i="1"/>
  <c r="X6" i="1"/>
  <c r="X53" i="1"/>
  <c r="AX39" i="1"/>
  <c r="CX24" i="1"/>
  <c r="CX39" i="1"/>
  <c r="CX6" i="1"/>
  <c r="BJ53" i="1"/>
  <c r="BI53" i="1"/>
  <c r="BH53" i="1"/>
  <c r="BG53" i="1"/>
  <c r="BF53" i="1"/>
  <c r="BE53" i="1"/>
  <c r="BD53" i="1"/>
  <c r="BC53" i="1"/>
  <c r="BB53" i="1"/>
  <c r="BJ39" i="1"/>
  <c r="BI39" i="1"/>
  <c r="BH39" i="1"/>
  <c r="BG39" i="1"/>
  <c r="BF39" i="1"/>
  <c r="BE39" i="1"/>
  <c r="BD39" i="1"/>
  <c r="BC39" i="1"/>
  <c r="BB39" i="1"/>
  <c r="BJ24" i="1"/>
  <c r="BI24" i="1"/>
  <c r="BH24" i="1"/>
  <c r="BG24" i="1"/>
  <c r="BF24" i="1"/>
  <c r="BE24" i="1"/>
  <c r="BD24" i="1"/>
  <c r="BC24" i="1"/>
  <c r="BB24" i="1"/>
  <c r="BJ6" i="1"/>
  <c r="BI6" i="1"/>
  <c r="BH6" i="1"/>
  <c r="BG6" i="1"/>
  <c r="BF6" i="1"/>
  <c r="BE6" i="1"/>
  <c r="BD6" i="1"/>
  <c r="BC6" i="1"/>
  <c r="BB6" i="1"/>
  <c r="BW53" i="1"/>
  <c r="BV53" i="1"/>
  <c r="BU53" i="1"/>
  <c r="BT53" i="1"/>
  <c r="BS53" i="1"/>
  <c r="BR53" i="1"/>
  <c r="BQ53" i="1"/>
  <c r="BP53" i="1"/>
  <c r="BO53" i="1"/>
  <c r="B53" i="1" s="1"/>
  <c r="BW39" i="1"/>
  <c r="BV39" i="1"/>
  <c r="BU39" i="1"/>
  <c r="BT39" i="1"/>
  <c r="BS39" i="1"/>
  <c r="BR39" i="1"/>
  <c r="BQ39" i="1"/>
  <c r="BP39" i="1"/>
  <c r="BO39" i="1"/>
  <c r="BW24" i="1"/>
  <c r="BV24" i="1"/>
  <c r="BU24" i="1"/>
  <c r="BT24" i="1"/>
  <c r="BS24" i="1"/>
  <c r="BR24" i="1"/>
  <c r="BQ24" i="1"/>
  <c r="BP24" i="1"/>
  <c r="BO24" i="1"/>
  <c r="BW6" i="1"/>
  <c r="BV6" i="1"/>
  <c r="BU6" i="1"/>
  <c r="BT6" i="1"/>
  <c r="BS6" i="1"/>
  <c r="BR6" i="1"/>
  <c r="BQ6" i="1"/>
  <c r="BP6" i="1"/>
  <c r="BO6" i="1"/>
  <c r="CJ53" i="1"/>
  <c r="W53" i="1" s="1"/>
  <c r="CI53" i="1"/>
  <c r="V53" i="1" s="1"/>
  <c r="CH53" i="1"/>
  <c r="U53" i="1" s="1"/>
  <c r="CG53" i="1"/>
  <c r="T53" i="1" s="1"/>
  <c r="CF53" i="1"/>
  <c r="S53" i="1" s="1"/>
  <c r="CE53" i="1"/>
  <c r="R53" i="1" s="1"/>
  <c r="CD53" i="1"/>
  <c r="Q53" i="1" s="1"/>
  <c r="CC53" i="1"/>
  <c r="P53" i="1" s="1"/>
  <c r="CB53" i="1"/>
  <c r="O53" i="1" s="1"/>
  <c r="CC39" i="1"/>
  <c r="CD39" i="1"/>
  <c r="CE39" i="1"/>
  <c r="CF39" i="1"/>
  <c r="CG39" i="1"/>
  <c r="CH39" i="1"/>
  <c r="CI39" i="1"/>
  <c r="CJ39" i="1"/>
  <c r="CB39" i="1"/>
  <c r="O39" i="1" s="1"/>
  <c r="CJ24" i="1"/>
  <c r="W24" i="1" s="1"/>
  <c r="CI24" i="1"/>
  <c r="V24" i="1" s="1"/>
  <c r="CH24" i="1"/>
  <c r="U24" i="1" s="1"/>
  <c r="CG24" i="1"/>
  <c r="T24" i="1" s="1"/>
  <c r="CF24" i="1"/>
  <c r="S24" i="1" s="1"/>
  <c r="CE24" i="1"/>
  <c r="R24" i="1" s="1"/>
  <c r="CD24" i="1"/>
  <c r="Q24" i="1" s="1"/>
  <c r="CC24" i="1"/>
  <c r="P24" i="1" s="1"/>
  <c r="CB24" i="1"/>
  <c r="O24" i="1" s="1"/>
  <c r="CJ6" i="1"/>
  <c r="CI6" i="1"/>
  <c r="CH6" i="1"/>
  <c r="CG6" i="1"/>
  <c r="CF6" i="1"/>
  <c r="CE6" i="1"/>
  <c r="CD6" i="1"/>
  <c r="CC6" i="1"/>
  <c r="CB6" i="1"/>
  <c r="AU6" i="1" l="1"/>
  <c r="CU6" i="1"/>
  <c r="AU24" i="1"/>
  <c r="CU24" i="1"/>
  <c r="AU39" i="1"/>
  <c r="CU39" i="1"/>
  <c r="E54" i="2"/>
  <c r="AU53" i="1"/>
  <c r="CU53" i="1"/>
  <c r="G24" i="1"/>
  <c r="F39" i="1"/>
  <c r="E53" i="1"/>
  <c r="CG5" i="1"/>
  <c r="CH5" i="1"/>
  <c r="CE5" i="1"/>
  <c r="CF5" i="1"/>
  <c r="CJ5" i="1"/>
  <c r="C24" i="1"/>
  <c r="B39" i="1"/>
  <c r="AW39" i="1"/>
  <c r="AV53" i="1"/>
  <c r="CI5" i="1"/>
  <c r="BJ5" i="1"/>
  <c r="AW5" i="1" s="1"/>
  <c r="BE5" i="1"/>
  <c r="E5" i="1" s="1"/>
  <c r="CS53" i="1"/>
  <c r="F53" i="1"/>
  <c r="H24" i="1"/>
  <c r="E25" i="2" s="1"/>
  <c r="G39" i="1"/>
  <c r="C39" i="1"/>
  <c r="AW53" i="1"/>
  <c r="CV39" i="1"/>
  <c r="I24" i="1"/>
  <c r="H39" i="1"/>
  <c r="G53" i="1"/>
  <c r="BF5" i="1"/>
  <c r="AR24" i="1"/>
  <c r="D39" i="1"/>
  <c r="C53" i="1"/>
  <c r="B24" i="1"/>
  <c r="BG5" i="1"/>
  <c r="G5" i="1" s="1"/>
  <c r="AS24" i="1"/>
  <c r="AR39" i="1"/>
  <c r="BH5" i="1"/>
  <c r="CT24" i="1"/>
  <c r="CR53" i="1"/>
  <c r="BI5" i="1"/>
  <c r="V5" i="1" s="1"/>
  <c r="CT53" i="1"/>
  <c r="CX5" i="1"/>
  <c r="X5" i="1"/>
  <c r="AX5" i="1"/>
  <c r="K5" i="1"/>
  <c r="J24" i="1"/>
  <c r="I39" i="1"/>
  <c r="H53" i="1"/>
  <c r="AK24" i="1"/>
  <c r="I53" i="1"/>
  <c r="S39" i="1"/>
  <c r="D24" i="1"/>
  <c r="J53" i="1"/>
  <c r="E24" i="1"/>
  <c r="AK39" i="1"/>
  <c r="AK53" i="1"/>
  <c r="AK6" i="1"/>
  <c r="W39" i="1"/>
  <c r="CV53" i="1"/>
  <c r="J39" i="1"/>
  <c r="F24" i="1"/>
  <c r="E39" i="1"/>
  <c r="D53" i="1"/>
  <c r="CW24" i="1"/>
  <c r="AV39" i="1"/>
  <c r="R39" i="1"/>
  <c r="AV24" i="1"/>
  <c r="AT53" i="1"/>
  <c r="AT39" i="1"/>
  <c r="AS53" i="1"/>
  <c r="CT39" i="1"/>
  <c r="AT24" i="1"/>
  <c r="AS39" i="1"/>
  <c r="AR53" i="1"/>
  <c r="CV24" i="1"/>
  <c r="CW53" i="1"/>
  <c r="CR24" i="1"/>
  <c r="CS24" i="1"/>
  <c r="P39" i="1"/>
  <c r="Q39" i="1"/>
  <c r="AW24" i="1"/>
  <c r="CW39" i="1"/>
  <c r="V39" i="1"/>
  <c r="CS39" i="1"/>
  <c r="CR39" i="1"/>
  <c r="U39" i="1"/>
  <c r="E40" i="2" s="1"/>
  <c r="T39" i="1"/>
  <c r="CW8" i="1"/>
  <c r="CW9" i="1"/>
  <c r="CW10" i="1"/>
  <c r="CW11" i="1"/>
  <c r="CW12" i="1"/>
  <c r="CW13" i="1"/>
  <c r="CW14" i="1"/>
  <c r="CW15" i="1"/>
  <c r="CW16" i="1"/>
  <c r="CW17" i="1"/>
  <c r="CW18" i="1"/>
  <c r="CW19" i="1"/>
  <c r="CW20" i="1"/>
  <c r="CW21" i="1"/>
  <c r="CW22" i="1"/>
  <c r="CW23" i="1"/>
  <c r="CW26" i="1"/>
  <c r="CW27" i="1"/>
  <c r="CW28" i="1"/>
  <c r="CW29" i="1"/>
  <c r="CW55" i="1"/>
  <c r="CW30" i="1"/>
  <c r="CW31" i="1"/>
  <c r="CW41" i="1"/>
  <c r="CW42" i="1"/>
  <c r="CW43" i="1"/>
  <c r="CW44" i="1"/>
  <c r="CW56" i="1"/>
  <c r="CW57" i="1"/>
  <c r="CW45" i="1"/>
  <c r="CW46" i="1"/>
  <c r="CW47" i="1"/>
  <c r="CW32" i="1"/>
  <c r="CW48" i="1"/>
  <c r="CW33" i="1"/>
  <c r="CW58" i="1"/>
  <c r="CW59" i="1"/>
  <c r="CW34" i="1"/>
  <c r="CW60" i="1"/>
  <c r="CW49" i="1"/>
  <c r="CW50" i="1"/>
  <c r="CW35" i="1"/>
  <c r="CW61" i="1"/>
  <c r="CW62" i="1"/>
  <c r="CW51" i="1"/>
  <c r="CW36" i="1"/>
  <c r="CW63" i="1"/>
  <c r="CW37" i="1"/>
  <c r="CW52" i="1"/>
  <c r="CW38" i="1"/>
  <c r="CW64" i="1"/>
  <c r="AW8" i="1"/>
  <c r="AW9" i="1"/>
  <c r="AW10" i="1"/>
  <c r="AW11" i="1"/>
  <c r="AW12" i="1"/>
  <c r="AW13" i="1"/>
  <c r="AW14" i="1"/>
  <c r="AW15" i="1"/>
  <c r="AW16" i="1"/>
  <c r="AW17" i="1"/>
  <c r="AW18" i="1"/>
  <c r="AW19" i="1"/>
  <c r="AW20" i="1"/>
  <c r="AW21" i="1"/>
  <c r="AW22" i="1"/>
  <c r="AW23" i="1"/>
  <c r="AW26" i="1"/>
  <c r="AW27" i="1"/>
  <c r="AW28" i="1"/>
  <c r="AW29" i="1"/>
  <c r="AW55" i="1"/>
  <c r="AW30" i="1"/>
  <c r="AW31" i="1"/>
  <c r="AW41" i="1"/>
  <c r="AW42" i="1"/>
  <c r="AW43" i="1"/>
  <c r="AW44" i="1"/>
  <c r="AW56" i="1"/>
  <c r="AW57" i="1"/>
  <c r="AW45" i="1"/>
  <c r="AW46" i="1"/>
  <c r="AW47" i="1"/>
  <c r="AW32" i="1"/>
  <c r="AW48" i="1"/>
  <c r="AW33" i="1"/>
  <c r="AW58" i="1"/>
  <c r="AW59" i="1"/>
  <c r="AW34" i="1"/>
  <c r="AW60" i="1"/>
  <c r="AW49" i="1"/>
  <c r="AW50" i="1"/>
  <c r="AW35" i="1"/>
  <c r="AW61" i="1"/>
  <c r="AW62" i="1"/>
  <c r="AW51" i="1"/>
  <c r="AW36" i="1"/>
  <c r="AW63" i="1"/>
  <c r="AW37" i="1"/>
  <c r="AW52" i="1"/>
  <c r="AW38" i="1"/>
  <c r="AW64" i="1"/>
  <c r="J6" i="1"/>
  <c r="J8" i="1"/>
  <c r="J9" i="1"/>
  <c r="J10" i="1"/>
  <c r="J11" i="1"/>
  <c r="J12" i="1"/>
  <c r="J13" i="1"/>
  <c r="J14" i="1"/>
  <c r="J15" i="1"/>
  <c r="J16" i="1"/>
  <c r="J17" i="1"/>
  <c r="J18" i="1"/>
  <c r="J19" i="1"/>
  <c r="J20" i="1"/>
  <c r="J21" i="1"/>
  <c r="J22" i="1"/>
  <c r="J23" i="1"/>
  <c r="J26" i="1"/>
  <c r="J27" i="1"/>
  <c r="J28" i="1"/>
  <c r="J29" i="1"/>
  <c r="J55" i="1"/>
  <c r="J30" i="1"/>
  <c r="J31" i="1"/>
  <c r="J41" i="1"/>
  <c r="J42" i="1"/>
  <c r="J43" i="1"/>
  <c r="J44" i="1"/>
  <c r="J56" i="1"/>
  <c r="J57" i="1"/>
  <c r="J45" i="1"/>
  <c r="J46" i="1"/>
  <c r="J47" i="1"/>
  <c r="J32" i="1"/>
  <c r="J48" i="1"/>
  <c r="J33" i="1"/>
  <c r="J58" i="1"/>
  <c r="J59" i="1"/>
  <c r="J34" i="1"/>
  <c r="J60" i="1"/>
  <c r="J49" i="1"/>
  <c r="J50" i="1"/>
  <c r="J35" i="1"/>
  <c r="J61" i="1"/>
  <c r="J62" i="1"/>
  <c r="J51" i="1"/>
  <c r="J36" i="1"/>
  <c r="J63" i="1"/>
  <c r="J37" i="1"/>
  <c r="J52" i="1"/>
  <c r="J38" i="1"/>
  <c r="J64" i="1"/>
  <c r="W6" i="1"/>
  <c r="W8" i="1"/>
  <c r="W9" i="1"/>
  <c r="W10" i="1"/>
  <c r="W11" i="1"/>
  <c r="W12" i="1"/>
  <c r="W13" i="1"/>
  <c r="W14" i="1"/>
  <c r="W15" i="1"/>
  <c r="W16" i="1"/>
  <c r="W17" i="1"/>
  <c r="W18" i="1"/>
  <c r="W19" i="1"/>
  <c r="W20" i="1"/>
  <c r="W21" i="1"/>
  <c r="W22" i="1"/>
  <c r="W23" i="1"/>
  <c r="W26" i="1"/>
  <c r="AJ26" i="1" s="1"/>
  <c r="W27" i="1"/>
  <c r="W28" i="1"/>
  <c r="W29" i="1"/>
  <c r="W55" i="1"/>
  <c r="W30" i="1"/>
  <c r="W31" i="1"/>
  <c r="W41" i="1"/>
  <c r="W42" i="1"/>
  <c r="W43" i="1"/>
  <c r="W44" i="1"/>
  <c r="W56" i="1"/>
  <c r="W57" i="1"/>
  <c r="W45" i="1"/>
  <c r="W46" i="1"/>
  <c r="W47" i="1"/>
  <c r="W32" i="1"/>
  <c r="W48" i="1"/>
  <c r="W33" i="1"/>
  <c r="W58" i="1"/>
  <c r="W59" i="1"/>
  <c r="W34" i="1"/>
  <c r="W60" i="1"/>
  <c r="W49" i="1"/>
  <c r="W50" i="1"/>
  <c r="W35" i="1"/>
  <c r="W61" i="1"/>
  <c r="W62" i="1"/>
  <c r="W51" i="1"/>
  <c r="W36" i="1"/>
  <c r="W63" i="1"/>
  <c r="W37" i="1"/>
  <c r="W52" i="1"/>
  <c r="W38" i="1"/>
  <c r="W64" i="1"/>
  <c r="B5" i="1"/>
  <c r="C5" i="1"/>
  <c r="D5" i="1"/>
  <c r="D6" i="1"/>
  <c r="F6" i="1"/>
  <c r="G6" i="1"/>
  <c r="B8" i="1"/>
  <c r="C8" i="1"/>
  <c r="D8" i="1"/>
  <c r="E8" i="1"/>
  <c r="F8" i="1"/>
  <c r="G8" i="1"/>
  <c r="B9" i="1"/>
  <c r="C9" i="1"/>
  <c r="D9" i="1"/>
  <c r="E9" i="1"/>
  <c r="F9" i="1"/>
  <c r="G9" i="1"/>
  <c r="B10" i="1"/>
  <c r="C10" i="1"/>
  <c r="D10" i="1"/>
  <c r="E10" i="1"/>
  <c r="F10" i="1"/>
  <c r="G10" i="1"/>
  <c r="B11" i="1"/>
  <c r="C11" i="1"/>
  <c r="D11" i="1"/>
  <c r="E11" i="1"/>
  <c r="F11" i="1"/>
  <c r="G11" i="1"/>
  <c r="B12" i="1"/>
  <c r="C12" i="1"/>
  <c r="D12" i="1"/>
  <c r="E12" i="1"/>
  <c r="F12" i="1"/>
  <c r="G12" i="1"/>
  <c r="B13" i="1"/>
  <c r="C13" i="1"/>
  <c r="D13" i="1"/>
  <c r="E13" i="1"/>
  <c r="F13" i="1"/>
  <c r="G13" i="1"/>
  <c r="B14" i="1"/>
  <c r="C14" i="1"/>
  <c r="D14" i="1"/>
  <c r="E14" i="1"/>
  <c r="F14" i="1"/>
  <c r="G14" i="1"/>
  <c r="B15" i="1"/>
  <c r="C15" i="1"/>
  <c r="D15" i="1"/>
  <c r="E15" i="1"/>
  <c r="F15" i="1"/>
  <c r="G15" i="1"/>
  <c r="B16" i="1"/>
  <c r="C16" i="1"/>
  <c r="D16" i="1"/>
  <c r="E16" i="1"/>
  <c r="F16" i="1"/>
  <c r="G16" i="1"/>
  <c r="B17" i="1"/>
  <c r="C17" i="1"/>
  <c r="D17" i="1"/>
  <c r="E17" i="1"/>
  <c r="F17" i="1"/>
  <c r="G17" i="1"/>
  <c r="B18" i="1"/>
  <c r="C18" i="1"/>
  <c r="D18" i="1"/>
  <c r="E18" i="1"/>
  <c r="F18" i="1"/>
  <c r="G18" i="1"/>
  <c r="B19" i="1"/>
  <c r="C19" i="1"/>
  <c r="D19" i="1"/>
  <c r="E19" i="1"/>
  <c r="F19" i="1"/>
  <c r="G19" i="1"/>
  <c r="B20" i="1"/>
  <c r="C20" i="1"/>
  <c r="D20" i="1"/>
  <c r="E20" i="1"/>
  <c r="F20" i="1"/>
  <c r="G20" i="1"/>
  <c r="B21" i="1"/>
  <c r="C21" i="1"/>
  <c r="D21" i="1"/>
  <c r="E21" i="1"/>
  <c r="F21" i="1"/>
  <c r="G21" i="1"/>
  <c r="B22" i="1"/>
  <c r="C22" i="1"/>
  <c r="D22" i="1"/>
  <c r="E22" i="1"/>
  <c r="F22" i="1"/>
  <c r="G22" i="1"/>
  <c r="B23" i="1"/>
  <c r="C23" i="1"/>
  <c r="D23" i="1"/>
  <c r="E23" i="1"/>
  <c r="F23" i="1"/>
  <c r="G23" i="1"/>
  <c r="B26" i="1"/>
  <c r="C26" i="1"/>
  <c r="D26" i="1"/>
  <c r="E26" i="1"/>
  <c r="F26" i="1"/>
  <c r="G26" i="1"/>
  <c r="B27" i="1"/>
  <c r="C27" i="1"/>
  <c r="D27" i="1"/>
  <c r="E27" i="1"/>
  <c r="F27" i="1"/>
  <c r="G27" i="1"/>
  <c r="B28" i="1"/>
  <c r="C28" i="1"/>
  <c r="D28" i="1"/>
  <c r="E28" i="1"/>
  <c r="F28" i="1"/>
  <c r="G28" i="1"/>
  <c r="B29" i="1"/>
  <c r="C29" i="1"/>
  <c r="D29" i="1"/>
  <c r="E29" i="1"/>
  <c r="F29" i="1"/>
  <c r="G29" i="1"/>
  <c r="B55" i="1"/>
  <c r="C55" i="1"/>
  <c r="D55" i="1"/>
  <c r="E55" i="1"/>
  <c r="F55" i="1"/>
  <c r="G55" i="1"/>
  <c r="B30" i="1"/>
  <c r="C30" i="1"/>
  <c r="D30" i="1"/>
  <c r="E30" i="1"/>
  <c r="F30" i="1"/>
  <c r="G30" i="1"/>
  <c r="B31" i="1"/>
  <c r="C31" i="1"/>
  <c r="D31" i="1"/>
  <c r="E31" i="1"/>
  <c r="F31" i="1"/>
  <c r="G31" i="1"/>
  <c r="B41" i="1"/>
  <c r="C41" i="1"/>
  <c r="D41" i="1"/>
  <c r="E41" i="1"/>
  <c r="F41" i="1"/>
  <c r="G41" i="1"/>
  <c r="B42" i="1"/>
  <c r="C42" i="1"/>
  <c r="D42" i="1"/>
  <c r="E42" i="1"/>
  <c r="F42" i="1"/>
  <c r="G42" i="1"/>
  <c r="B43" i="1"/>
  <c r="C43" i="1"/>
  <c r="D43" i="1"/>
  <c r="E43" i="1"/>
  <c r="F43" i="1"/>
  <c r="G43" i="1"/>
  <c r="B44" i="1"/>
  <c r="C44" i="1"/>
  <c r="D44" i="1"/>
  <c r="E44" i="1"/>
  <c r="F44" i="1"/>
  <c r="G44" i="1"/>
  <c r="B56" i="1"/>
  <c r="C56" i="1"/>
  <c r="D56" i="1"/>
  <c r="E56" i="1"/>
  <c r="F56" i="1"/>
  <c r="G56" i="1"/>
  <c r="B57" i="1"/>
  <c r="C57" i="1"/>
  <c r="D57" i="1"/>
  <c r="E57" i="1"/>
  <c r="F57" i="1"/>
  <c r="G57" i="1"/>
  <c r="B45" i="1"/>
  <c r="C45" i="1"/>
  <c r="D45" i="1"/>
  <c r="E45" i="1"/>
  <c r="F45" i="1"/>
  <c r="G45" i="1"/>
  <c r="B46" i="1"/>
  <c r="C46" i="1"/>
  <c r="D46" i="1"/>
  <c r="E46" i="1"/>
  <c r="F46" i="1"/>
  <c r="G46" i="1"/>
  <c r="B47" i="1"/>
  <c r="C47" i="1"/>
  <c r="D47" i="1"/>
  <c r="E47" i="1"/>
  <c r="F47" i="1"/>
  <c r="G47" i="1"/>
  <c r="B32" i="1"/>
  <c r="C32" i="1"/>
  <c r="D32" i="1"/>
  <c r="E32" i="1"/>
  <c r="F32" i="1"/>
  <c r="G32" i="1"/>
  <c r="B48" i="1"/>
  <c r="C48" i="1"/>
  <c r="D48" i="1"/>
  <c r="E48" i="1"/>
  <c r="F48" i="1"/>
  <c r="G48" i="1"/>
  <c r="B33" i="1"/>
  <c r="C33" i="1"/>
  <c r="D33" i="1"/>
  <c r="E33" i="1"/>
  <c r="F33" i="1"/>
  <c r="G33" i="1"/>
  <c r="B58" i="1"/>
  <c r="C58" i="1"/>
  <c r="D58" i="1"/>
  <c r="E58" i="1"/>
  <c r="F58" i="1"/>
  <c r="G58" i="1"/>
  <c r="B59" i="1"/>
  <c r="C59" i="1"/>
  <c r="D59" i="1"/>
  <c r="E59" i="1"/>
  <c r="F59" i="1"/>
  <c r="G59" i="1"/>
  <c r="B34" i="1"/>
  <c r="C34" i="1"/>
  <c r="D34" i="1"/>
  <c r="E34" i="1"/>
  <c r="F34" i="1"/>
  <c r="G34" i="1"/>
  <c r="B60" i="1"/>
  <c r="C60" i="1"/>
  <c r="D60" i="1"/>
  <c r="E60" i="1"/>
  <c r="F60" i="1"/>
  <c r="G60" i="1"/>
  <c r="B49" i="1"/>
  <c r="C49" i="1"/>
  <c r="D49" i="1"/>
  <c r="E49" i="1"/>
  <c r="F49" i="1"/>
  <c r="G49" i="1"/>
  <c r="B50" i="1"/>
  <c r="C50" i="1"/>
  <c r="D50" i="1"/>
  <c r="E50" i="1"/>
  <c r="F50" i="1"/>
  <c r="G50" i="1"/>
  <c r="B35" i="1"/>
  <c r="C35" i="1"/>
  <c r="D35" i="1"/>
  <c r="E35" i="1"/>
  <c r="F35" i="1"/>
  <c r="G35" i="1"/>
  <c r="B61" i="1"/>
  <c r="C61" i="1"/>
  <c r="D61" i="1"/>
  <c r="E61" i="1"/>
  <c r="F61" i="1"/>
  <c r="G61" i="1"/>
  <c r="B62" i="1"/>
  <c r="C62" i="1"/>
  <c r="D62" i="1"/>
  <c r="E62" i="1"/>
  <c r="F62" i="1"/>
  <c r="G62" i="1"/>
  <c r="B51" i="1"/>
  <c r="C51" i="1"/>
  <c r="D51" i="1"/>
  <c r="E51" i="1"/>
  <c r="F51" i="1"/>
  <c r="G51" i="1"/>
  <c r="B36" i="1"/>
  <c r="C36" i="1"/>
  <c r="D36" i="1"/>
  <c r="E36" i="1"/>
  <c r="F36" i="1"/>
  <c r="G36" i="1"/>
  <c r="B63" i="1"/>
  <c r="C63" i="1"/>
  <c r="D63" i="1"/>
  <c r="E63" i="1"/>
  <c r="F63" i="1"/>
  <c r="G63" i="1"/>
  <c r="B37" i="1"/>
  <c r="C37" i="1"/>
  <c r="D37" i="1"/>
  <c r="E37" i="1"/>
  <c r="F37" i="1"/>
  <c r="G37" i="1"/>
  <c r="B52" i="1"/>
  <c r="C52" i="1"/>
  <c r="D52" i="1"/>
  <c r="E52" i="1"/>
  <c r="F52" i="1"/>
  <c r="G52" i="1"/>
  <c r="B38" i="1"/>
  <c r="C38" i="1"/>
  <c r="D38" i="1"/>
  <c r="E38" i="1"/>
  <c r="F38" i="1"/>
  <c r="G38" i="1"/>
  <c r="B64" i="1"/>
  <c r="C64" i="1"/>
  <c r="D64" i="1"/>
  <c r="E64" i="1"/>
  <c r="F64" i="1"/>
  <c r="G64" i="1"/>
  <c r="O5" i="1"/>
  <c r="P5" i="1"/>
  <c r="Q5" i="1"/>
  <c r="V37" i="1"/>
  <c r="I37" i="1"/>
  <c r="V17" i="1"/>
  <c r="I17" i="1"/>
  <c r="V18" i="1"/>
  <c r="I18" i="1"/>
  <c r="V19" i="1"/>
  <c r="I19" i="1"/>
  <c r="V20" i="1"/>
  <c r="I20" i="1"/>
  <c r="V21" i="1"/>
  <c r="I21" i="1"/>
  <c r="V22" i="1"/>
  <c r="I22" i="1"/>
  <c r="V23" i="1"/>
  <c r="I23" i="1"/>
  <c r="V26" i="1"/>
  <c r="I26" i="1"/>
  <c r="V27" i="1"/>
  <c r="I27" i="1"/>
  <c r="V28" i="1"/>
  <c r="I28" i="1"/>
  <c r="V29" i="1"/>
  <c r="I29" i="1"/>
  <c r="V55" i="1"/>
  <c r="I55" i="1"/>
  <c r="V30" i="1"/>
  <c r="I30" i="1"/>
  <c r="V31" i="1"/>
  <c r="I31" i="1"/>
  <c r="V41" i="1"/>
  <c r="I41" i="1"/>
  <c r="V42" i="1"/>
  <c r="I42" i="1"/>
  <c r="V43" i="1"/>
  <c r="I43" i="1"/>
  <c r="V44" i="1"/>
  <c r="I44" i="1"/>
  <c r="V56" i="1"/>
  <c r="I56" i="1"/>
  <c r="V57" i="1"/>
  <c r="I57" i="1"/>
  <c r="V45" i="1"/>
  <c r="I45" i="1"/>
  <c r="V46" i="1"/>
  <c r="I46" i="1"/>
  <c r="V47" i="1"/>
  <c r="I47" i="1"/>
  <c r="V32" i="1"/>
  <c r="I32" i="1"/>
  <c r="V48" i="1"/>
  <c r="I48" i="1"/>
  <c r="V33" i="1"/>
  <c r="I33" i="1"/>
  <c r="V58" i="1"/>
  <c r="I58" i="1"/>
  <c r="V59" i="1"/>
  <c r="I59" i="1"/>
  <c r="V34" i="1"/>
  <c r="I34" i="1"/>
  <c r="V60" i="1"/>
  <c r="I60" i="1"/>
  <c r="V49" i="1"/>
  <c r="I49" i="1"/>
  <c r="V50" i="1"/>
  <c r="I50" i="1"/>
  <c r="V35" i="1"/>
  <c r="I35" i="1"/>
  <c r="V61" i="1"/>
  <c r="I61" i="1"/>
  <c r="V62" i="1"/>
  <c r="I62" i="1"/>
  <c r="V51" i="1"/>
  <c r="I51" i="1"/>
  <c r="V36" i="1"/>
  <c r="I36" i="1"/>
  <c r="V63" i="1"/>
  <c r="I63" i="1"/>
  <c r="V52" i="1"/>
  <c r="I52" i="1"/>
  <c r="V38" i="1"/>
  <c r="I38" i="1"/>
  <c r="V64" i="1"/>
  <c r="I64" i="1"/>
  <c r="V9" i="1"/>
  <c r="I9" i="1"/>
  <c r="V10" i="1"/>
  <c r="I10" i="1"/>
  <c r="V11" i="1"/>
  <c r="I11" i="1"/>
  <c r="V12" i="1"/>
  <c r="I12" i="1"/>
  <c r="V13" i="1"/>
  <c r="I13" i="1"/>
  <c r="V14" i="1"/>
  <c r="I14" i="1"/>
  <c r="V15" i="1"/>
  <c r="I15" i="1"/>
  <c r="V16" i="1"/>
  <c r="I16" i="1"/>
  <c r="V8" i="1"/>
  <c r="I8" i="1"/>
  <c r="O8" i="1"/>
  <c r="O9" i="1"/>
  <c r="O10" i="1"/>
  <c r="O11" i="1"/>
  <c r="AB11" i="1" s="1"/>
  <c r="O12" i="1"/>
  <c r="O13" i="1"/>
  <c r="O14" i="1"/>
  <c r="O15" i="1"/>
  <c r="O16" i="1"/>
  <c r="O17" i="1"/>
  <c r="O18" i="1"/>
  <c r="O19" i="1"/>
  <c r="AB19" i="1" s="1"/>
  <c r="O20" i="1"/>
  <c r="O21" i="1"/>
  <c r="O22" i="1"/>
  <c r="O23" i="1"/>
  <c r="P8" i="1"/>
  <c r="P9" i="1"/>
  <c r="P10" i="1"/>
  <c r="P11" i="1"/>
  <c r="P12" i="1"/>
  <c r="P13" i="1"/>
  <c r="P14" i="1"/>
  <c r="P15" i="1"/>
  <c r="P16" i="1"/>
  <c r="P17" i="1"/>
  <c r="P18" i="1"/>
  <c r="P19" i="1"/>
  <c r="P20" i="1"/>
  <c r="P21" i="1"/>
  <c r="P22" i="1"/>
  <c r="P23" i="1"/>
  <c r="Q8" i="1"/>
  <c r="Q9" i="1"/>
  <c r="Q10" i="1"/>
  <c r="Q11" i="1"/>
  <c r="Q12" i="1"/>
  <c r="Q13" i="1"/>
  <c r="Q14" i="1"/>
  <c r="Q15" i="1"/>
  <c r="Q16" i="1"/>
  <c r="Q17" i="1"/>
  <c r="Q18" i="1"/>
  <c r="Q19" i="1"/>
  <c r="Q20" i="1"/>
  <c r="Q21" i="1"/>
  <c r="Q22" i="1"/>
  <c r="Q23" i="1"/>
  <c r="R8" i="1"/>
  <c r="R9" i="1"/>
  <c r="R10" i="1"/>
  <c r="R11" i="1"/>
  <c r="R12" i="1"/>
  <c r="R13" i="1"/>
  <c r="R14" i="1"/>
  <c r="R15" i="1"/>
  <c r="R16" i="1"/>
  <c r="R17" i="1"/>
  <c r="R18" i="1"/>
  <c r="R19" i="1"/>
  <c r="R20" i="1"/>
  <c r="R21" i="1"/>
  <c r="R22" i="1"/>
  <c r="R23" i="1"/>
  <c r="S8" i="1"/>
  <c r="S9" i="1"/>
  <c r="AF9" i="1"/>
  <c r="S10" i="1"/>
  <c r="S11" i="1"/>
  <c r="S12" i="1"/>
  <c r="S13" i="1"/>
  <c r="AF13" i="1" s="1"/>
  <c r="S14" i="1"/>
  <c r="S15" i="1"/>
  <c r="S16" i="1"/>
  <c r="S17" i="1"/>
  <c r="AF17" i="1" s="1"/>
  <c r="S18" i="1"/>
  <c r="S19" i="1"/>
  <c r="S20" i="1"/>
  <c r="S21" i="1"/>
  <c r="AF21" i="1" s="1"/>
  <c r="S22" i="1"/>
  <c r="S23" i="1"/>
  <c r="T8" i="1"/>
  <c r="T9" i="1"/>
  <c r="T10" i="1"/>
  <c r="T11" i="1"/>
  <c r="T12" i="1"/>
  <c r="T13" i="1"/>
  <c r="T14" i="1"/>
  <c r="T15" i="1"/>
  <c r="T16" i="1"/>
  <c r="T17" i="1"/>
  <c r="T18" i="1"/>
  <c r="T19" i="1"/>
  <c r="T20" i="1"/>
  <c r="T21" i="1"/>
  <c r="T22" i="1"/>
  <c r="T23" i="1"/>
  <c r="U8" i="1"/>
  <c r="H8" i="1"/>
  <c r="U9" i="1"/>
  <c r="H9" i="1"/>
  <c r="U10" i="1"/>
  <c r="H10" i="1"/>
  <c r="U11" i="1"/>
  <c r="E12" i="2" s="1"/>
  <c r="H11" i="1"/>
  <c r="U12" i="1"/>
  <c r="H12" i="1"/>
  <c r="U13" i="1"/>
  <c r="H13" i="1"/>
  <c r="U14" i="1"/>
  <c r="H14" i="1"/>
  <c r="U15" i="1"/>
  <c r="E16" i="2" s="1"/>
  <c r="H15" i="1"/>
  <c r="U16" i="1"/>
  <c r="H16" i="1"/>
  <c r="U17" i="1"/>
  <c r="H17" i="1"/>
  <c r="U18" i="1"/>
  <c r="H18" i="1"/>
  <c r="U19" i="1"/>
  <c r="E20" i="2" s="1"/>
  <c r="H19" i="1"/>
  <c r="U20" i="1"/>
  <c r="H20" i="1"/>
  <c r="U21" i="1"/>
  <c r="H21" i="1"/>
  <c r="U22" i="1"/>
  <c r="H22" i="1"/>
  <c r="U23" i="1"/>
  <c r="E24" i="2" s="1"/>
  <c r="H23" i="1"/>
  <c r="AV23" i="1"/>
  <c r="AV22" i="1"/>
  <c r="AV21" i="1"/>
  <c r="AV20" i="1"/>
  <c r="AV19" i="1"/>
  <c r="AV18" i="1"/>
  <c r="AV17" i="1"/>
  <c r="AV16" i="1"/>
  <c r="AV15" i="1"/>
  <c r="AV14" i="1"/>
  <c r="AV13" i="1"/>
  <c r="AV12" i="1"/>
  <c r="AV11" i="1"/>
  <c r="AV10" i="1"/>
  <c r="AV9" i="1"/>
  <c r="AV8" i="1"/>
  <c r="AV6" i="1"/>
  <c r="AQ23" i="1"/>
  <c r="AQ22" i="1"/>
  <c r="AQ21" i="1"/>
  <c r="AQ20" i="1"/>
  <c r="AQ19" i="1"/>
  <c r="AQ18" i="1"/>
  <c r="AQ17" i="1"/>
  <c r="AQ16" i="1"/>
  <c r="AQ15" i="1"/>
  <c r="AQ14" i="1"/>
  <c r="AQ13" i="1"/>
  <c r="AQ12" i="1"/>
  <c r="AQ11" i="1"/>
  <c r="AQ10" i="1"/>
  <c r="AQ9" i="1"/>
  <c r="AQ8" i="1"/>
  <c r="AQ5" i="1"/>
  <c r="CV23" i="1"/>
  <c r="CV22" i="1"/>
  <c r="CV21" i="1"/>
  <c r="CV20" i="1"/>
  <c r="CV19" i="1"/>
  <c r="CV18" i="1"/>
  <c r="CV17" i="1"/>
  <c r="CV16" i="1"/>
  <c r="CV15" i="1"/>
  <c r="CV14" i="1"/>
  <c r="CV13" i="1"/>
  <c r="CV12" i="1"/>
  <c r="CV11" i="1"/>
  <c r="CV10" i="1"/>
  <c r="CV9" i="1"/>
  <c r="CV8" i="1"/>
  <c r="CV6" i="1"/>
  <c r="CQ23" i="1"/>
  <c r="CQ22" i="1"/>
  <c r="CQ21" i="1"/>
  <c r="CQ20" i="1"/>
  <c r="CQ19" i="1"/>
  <c r="CQ18" i="1"/>
  <c r="CQ17" i="1"/>
  <c r="CQ16" i="1"/>
  <c r="CQ15" i="1"/>
  <c r="CQ14" i="1"/>
  <c r="CQ13" i="1"/>
  <c r="CQ12" i="1"/>
  <c r="CQ11" i="1"/>
  <c r="CQ10" i="1"/>
  <c r="CQ9" i="1"/>
  <c r="CQ6" i="1"/>
  <c r="CQ5" i="1"/>
  <c r="H26" i="1"/>
  <c r="H27" i="1"/>
  <c r="H28" i="1"/>
  <c r="H29" i="1"/>
  <c r="H55" i="1"/>
  <c r="H30" i="1"/>
  <c r="H31" i="1"/>
  <c r="H41" i="1"/>
  <c r="H42" i="1"/>
  <c r="H43" i="1"/>
  <c r="H44" i="1"/>
  <c r="H56" i="1"/>
  <c r="H57" i="1"/>
  <c r="H45" i="1"/>
  <c r="H46" i="1"/>
  <c r="H47" i="1"/>
  <c r="H32" i="1"/>
  <c r="H48" i="1"/>
  <c r="H33" i="1"/>
  <c r="H58" i="1"/>
  <c r="H59" i="1"/>
  <c r="H34" i="1"/>
  <c r="H60" i="1"/>
  <c r="H49" i="1"/>
  <c r="H50" i="1"/>
  <c r="H35" i="1"/>
  <c r="H61" i="1"/>
  <c r="H62" i="1"/>
  <c r="H51" i="1"/>
  <c r="H36" i="1"/>
  <c r="H63" i="1"/>
  <c r="H37" i="1"/>
  <c r="H52" i="1"/>
  <c r="H38" i="1"/>
  <c r="H64" i="1"/>
  <c r="O26" i="1"/>
  <c r="P26" i="1"/>
  <c r="Q26" i="1"/>
  <c r="R26" i="1"/>
  <c r="S26" i="1"/>
  <c r="T26" i="1"/>
  <c r="O27" i="1"/>
  <c r="P27" i="1"/>
  <c r="Q27" i="1"/>
  <c r="R27" i="1"/>
  <c r="S27" i="1"/>
  <c r="T27" i="1"/>
  <c r="O28" i="1"/>
  <c r="P28" i="1"/>
  <c r="Q28" i="1"/>
  <c r="R28" i="1"/>
  <c r="S28" i="1"/>
  <c r="T28" i="1"/>
  <c r="O29" i="1"/>
  <c r="P29" i="1"/>
  <c r="Q29" i="1"/>
  <c r="R29" i="1"/>
  <c r="S29" i="1"/>
  <c r="T29" i="1"/>
  <c r="O55" i="1"/>
  <c r="P55" i="1"/>
  <c r="Q55" i="1"/>
  <c r="R55" i="1"/>
  <c r="S55" i="1"/>
  <c r="T55" i="1"/>
  <c r="O30" i="1"/>
  <c r="P30" i="1"/>
  <c r="Q30" i="1"/>
  <c r="R30" i="1"/>
  <c r="S30" i="1"/>
  <c r="T30" i="1"/>
  <c r="O31" i="1"/>
  <c r="P31" i="1"/>
  <c r="Q31" i="1"/>
  <c r="R31" i="1"/>
  <c r="S31" i="1"/>
  <c r="T31" i="1"/>
  <c r="O41" i="1"/>
  <c r="P41" i="1"/>
  <c r="Q41" i="1"/>
  <c r="R41" i="1"/>
  <c r="S41" i="1"/>
  <c r="T41" i="1"/>
  <c r="O42" i="1"/>
  <c r="P42" i="1"/>
  <c r="Q42" i="1"/>
  <c r="R42" i="1"/>
  <c r="S42" i="1"/>
  <c r="T42" i="1"/>
  <c r="O43" i="1"/>
  <c r="P43" i="1"/>
  <c r="Q43" i="1"/>
  <c r="R43" i="1"/>
  <c r="S43" i="1"/>
  <c r="T43" i="1"/>
  <c r="O44" i="1"/>
  <c r="P44" i="1"/>
  <c r="Q44" i="1"/>
  <c r="R44" i="1"/>
  <c r="S44" i="1"/>
  <c r="T44" i="1"/>
  <c r="O56" i="1"/>
  <c r="P56" i="1"/>
  <c r="Q56" i="1"/>
  <c r="R56" i="1"/>
  <c r="S56" i="1"/>
  <c r="T56" i="1"/>
  <c r="O57" i="1"/>
  <c r="P57" i="1"/>
  <c r="Q57" i="1"/>
  <c r="R57" i="1"/>
  <c r="S57" i="1"/>
  <c r="T57" i="1"/>
  <c r="O45" i="1"/>
  <c r="P45" i="1"/>
  <c r="Q45" i="1"/>
  <c r="R45" i="1"/>
  <c r="S45" i="1"/>
  <c r="T45" i="1"/>
  <c r="O46" i="1"/>
  <c r="P46" i="1"/>
  <c r="Q46" i="1"/>
  <c r="R46" i="1"/>
  <c r="S46" i="1"/>
  <c r="T46" i="1"/>
  <c r="O47" i="1"/>
  <c r="P47" i="1"/>
  <c r="Q47" i="1"/>
  <c r="R47" i="1"/>
  <c r="S47" i="1"/>
  <c r="T47" i="1"/>
  <c r="O32" i="1"/>
  <c r="P32" i="1"/>
  <c r="Q32" i="1"/>
  <c r="R32" i="1"/>
  <c r="S32" i="1"/>
  <c r="T32" i="1"/>
  <c r="O48" i="1"/>
  <c r="P48" i="1"/>
  <c r="Q48" i="1"/>
  <c r="R48" i="1"/>
  <c r="S48" i="1"/>
  <c r="T48" i="1"/>
  <c r="O33" i="1"/>
  <c r="P33" i="1"/>
  <c r="Q33" i="1"/>
  <c r="R33" i="1"/>
  <c r="S33" i="1"/>
  <c r="T33" i="1"/>
  <c r="O58" i="1"/>
  <c r="P58" i="1"/>
  <c r="Q58" i="1"/>
  <c r="R58" i="1"/>
  <c r="S58" i="1"/>
  <c r="T58" i="1"/>
  <c r="O59" i="1"/>
  <c r="P59" i="1"/>
  <c r="Q59" i="1"/>
  <c r="R59" i="1"/>
  <c r="S59" i="1"/>
  <c r="T59" i="1"/>
  <c r="O34" i="1"/>
  <c r="P34" i="1"/>
  <c r="Q34" i="1"/>
  <c r="R34" i="1"/>
  <c r="S34" i="1"/>
  <c r="T34" i="1"/>
  <c r="O60" i="1"/>
  <c r="P60" i="1"/>
  <c r="Q60" i="1"/>
  <c r="R60" i="1"/>
  <c r="S60" i="1"/>
  <c r="T60" i="1"/>
  <c r="O49" i="1"/>
  <c r="P49" i="1"/>
  <c r="Q49" i="1"/>
  <c r="R49" i="1"/>
  <c r="S49" i="1"/>
  <c r="T49" i="1"/>
  <c r="O50" i="1"/>
  <c r="P50" i="1"/>
  <c r="Q50" i="1"/>
  <c r="R50" i="1"/>
  <c r="S50" i="1"/>
  <c r="T50" i="1"/>
  <c r="O35" i="1"/>
  <c r="P35" i="1"/>
  <c r="Q35" i="1"/>
  <c r="R35" i="1"/>
  <c r="S35" i="1"/>
  <c r="T35" i="1"/>
  <c r="O61" i="1"/>
  <c r="P61" i="1"/>
  <c r="Q61" i="1"/>
  <c r="R61" i="1"/>
  <c r="S61" i="1"/>
  <c r="T61" i="1"/>
  <c r="O62" i="1"/>
  <c r="P62" i="1"/>
  <c r="Q62" i="1"/>
  <c r="R62" i="1"/>
  <c r="S62" i="1"/>
  <c r="T62" i="1"/>
  <c r="O51" i="1"/>
  <c r="P51" i="1"/>
  <c r="Q51" i="1"/>
  <c r="R51" i="1"/>
  <c r="S51" i="1"/>
  <c r="T51" i="1"/>
  <c r="O36" i="1"/>
  <c r="P36" i="1"/>
  <c r="Q36" i="1"/>
  <c r="R36" i="1"/>
  <c r="S36" i="1"/>
  <c r="T36" i="1"/>
  <c r="O63" i="1"/>
  <c r="P63" i="1"/>
  <c r="Q63" i="1"/>
  <c r="R63" i="1"/>
  <c r="S63" i="1"/>
  <c r="T63" i="1"/>
  <c r="O37" i="1"/>
  <c r="P37" i="1"/>
  <c r="Q37" i="1"/>
  <c r="R37" i="1"/>
  <c r="S37" i="1"/>
  <c r="T37" i="1"/>
  <c r="O52" i="1"/>
  <c r="P52" i="1"/>
  <c r="Q52" i="1"/>
  <c r="R52" i="1"/>
  <c r="S52" i="1"/>
  <c r="T52" i="1"/>
  <c r="O38" i="1"/>
  <c r="P38" i="1"/>
  <c r="Q38" i="1"/>
  <c r="R38" i="1"/>
  <c r="S38" i="1"/>
  <c r="T38" i="1"/>
  <c r="O64" i="1"/>
  <c r="P64" i="1"/>
  <c r="Q64" i="1"/>
  <c r="R64" i="1"/>
  <c r="S64" i="1"/>
  <c r="T64" i="1"/>
  <c r="O6" i="1"/>
  <c r="P6" i="1"/>
  <c r="R6" i="1"/>
  <c r="S6" i="1"/>
  <c r="U26" i="1"/>
  <c r="E27" i="2" s="1"/>
  <c r="U27" i="1"/>
  <c r="E28" i="2" s="1"/>
  <c r="U28" i="1"/>
  <c r="E29" i="2" s="1"/>
  <c r="U29" i="1"/>
  <c r="E30" i="2" s="1"/>
  <c r="U55" i="1"/>
  <c r="E56" i="2" s="1"/>
  <c r="U30" i="1"/>
  <c r="U31" i="1"/>
  <c r="E32" i="2" s="1"/>
  <c r="U41" i="1"/>
  <c r="E42" i="2" s="1"/>
  <c r="U42" i="1"/>
  <c r="E43" i="2" s="1"/>
  <c r="U43" i="1"/>
  <c r="E44" i="2" s="1"/>
  <c r="U44" i="1"/>
  <c r="E45" i="2" s="1"/>
  <c r="U56" i="1"/>
  <c r="E57" i="2" s="1"/>
  <c r="U57" i="1"/>
  <c r="E58" i="2" s="1"/>
  <c r="U45" i="1"/>
  <c r="U46" i="1"/>
  <c r="E47" i="2" s="1"/>
  <c r="U47" i="1"/>
  <c r="E48" i="2" s="1"/>
  <c r="U32" i="1"/>
  <c r="E33" i="2" s="1"/>
  <c r="U48" i="1"/>
  <c r="E49" i="2" s="1"/>
  <c r="U33" i="1"/>
  <c r="E34" i="2" s="1"/>
  <c r="U58" i="1"/>
  <c r="E59" i="2" s="1"/>
  <c r="U59" i="1"/>
  <c r="E60" i="2" s="1"/>
  <c r="U34" i="1"/>
  <c r="U60" i="1"/>
  <c r="E61" i="2" s="1"/>
  <c r="U49" i="1"/>
  <c r="E50" i="2" s="1"/>
  <c r="U50" i="1"/>
  <c r="E51" i="2" s="1"/>
  <c r="U35" i="1"/>
  <c r="E36" i="2" s="1"/>
  <c r="U61" i="1"/>
  <c r="E62" i="2" s="1"/>
  <c r="U62" i="1"/>
  <c r="E63" i="2" s="1"/>
  <c r="U51" i="1"/>
  <c r="E52" i="2" s="1"/>
  <c r="U36" i="1"/>
  <c r="U63" i="1"/>
  <c r="E64" i="2" s="1"/>
  <c r="U37" i="1"/>
  <c r="E38" i="2" s="1"/>
  <c r="U52" i="1"/>
  <c r="E53" i="2" s="1"/>
  <c r="U38" i="1"/>
  <c r="E39" i="2" s="1"/>
  <c r="U64" i="1"/>
  <c r="E65" i="2" s="1"/>
  <c r="CV26" i="1"/>
  <c r="CV27" i="1"/>
  <c r="CV28" i="1"/>
  <c r="CV29" i="1"/>
  <c r="CV55" i="1"/>
  <c r="CV30" i="1"/>
  <c r="CV31" i="1"/>
  <c r="CV41" i="1"/>
  <c r="CV42" i="1"/>
  <c r="CV43" i="1"/>
  <c r="CV44" i="1"/>
  <c r="CV56" i="1"/>
  <c r="CV57" i="1"/>
  <c r="CV45" i="1"/>
  <c r="CV46" i="1"/>
  <c r="CV47" i="1"/>
  <c r="CV32" i="1"/>
  <c r="CV48" i="1"/>
  <c r="CV33" i="1"/>
  <c r="CV58" i="1"/>
  <c r="CV59" i="1"/>
  <c r="CV34" i="1"/>
  <c r="CV60" i="1"/>
  <c r="CV49" i="1"/>
  <c r="CV50" i="1"/>
  <c r="CV35" i="1"/>
  <c r="CV61" i="1"/>
  <c r="CV62" i="1"/>
  <c r="CV51" i="1"/>
  <c r="CV36" i="1"/>
  <c r="CV63" i="1"/>
  <c r="CV37" i="1"/>
  <c r="CV52" i="1"/>
  <c r="CV38" i="1"/>
  <c r="CV64" i="1"/>
  <c r="AV26" i="1"/>
  <c r="AV27" i="1"/>
  <c r="AV28" i="1"/>
  <c r="AV29" i="1"/>
  <c r="AV55" i="1"/>
  <c r="AV30" i="1"/>
  <c r="AV31" i="1"/>
  <c r="AV41" i="1"/>
  <c r="AV42" i="1"/>
  <c r="AV43" i="1"/>
  <c r="AV44" i="1"/>
  <c r="AV56" i="1"/>
  <c r="AV57" i="1"/>
  <c r="AV45" i="1"/>
  <c r="AV46" i="1"/>
  <c r="AV47" i="1"/>
  <c r="AV32" i="1"/>
  <c r="AV48" i="1"/>
  <c r="AV33" i="1"/>
  <c r="AV58" i="1"/>
  <c r="AV59" i="1"/>
  <c r="AV34" i="1"/>
  <c r="AV60" i="1"/>
  <c r="AV49" i="1"/>
  <c r="AV50" i="1"/>
  <c r="AV35" i="1"/>
  <c r="AV61" i="1"/>
  <c r="AV62" i="1"/>
  <c r="AV51" i="1"/>
  <c r="AV36" i="1"/>
  <c r="AV63" i="1"/>
  <c r="AV37" i="1"/>
  <c r="AV52" i="1"/>
  <c r="AV38" i="1"/>
  <c r="AV64" i="1"/>
  <c r="AP23" i="1"/>
  <c r="AP22" i="1"/>
  <c r="AP21" i="1"/>
  <c r="AP20" i="1"/>
  <c r="AP19" i="1"/>
  <c r="AP18" i="1"/>
  <c r="AP17" i="1"/>
  <c r="AP16" i="1"/>
  <c r="AP15" i="1"/>
  <c r="AP14" i="1"/>
  <c r="AP13" i="1"/>
  <c r="AP12" i="1"/>
  <c r="AP11" i="1"/>
  <c r="AP10" i="1"/>
  <c r="AP9" i="1"/>
  <c r="AP8" i="1"/>
  <c r="AP6" i="1"/>
  <c r="AP5" i="1"/>
  <c r="CP23" i="1"/>
  <c r="CP22" i="1"/>
  <c r="CP21" i="1"/>
  <c r="CP20" i="1"/>
  <c r="CP19" i="1"/>
  <c r="CP18" i="1"/>
  <c r="CP17" i="1"/>
  <c r="CP16" i="1"/>
  <c r="CP15" i="1"/>
  <c r="CP14" i="1"/>
  <c r="CP13" i="1"/>
  <c r="CP12" i="1"/>
  <c r="CP11" i="1"/>
  <c r="CP10" i="1"/>
  <c r="CP9" i="1"/>
  <c r="CP6" i="1"/>
  <c r="CP5" i="1"/>
  <c r="AT23" i="1"/>
  <c r="AT22" i="1"/>
  <c r="AT21" i="1"/>
  <c r="AT20" i="1"/>
  <c r="AT19" i="1"/>
  <c r="AT18" i="1"/>
  <c r="AT17" i="1"/>
  <c r="AT16" i="1"/>
  <c r="AT15" i="1"/>
  <c r="AT14" i="1"/>
  <c r="AT13" i="1"/>
  <c r="AT12" i="1"/>
  <c r="AT11" i="1"/>
  <c r="AT10" i="1"/>
  <c r="AT9" i="1"/>
  <c r="AT8" i="1"/>
  <c r="AT6" i="1"/>
  <c r="CT23" i="1"/>
  <c r="CT22" i="1"/>
  <c r="CT21" i="1"/>
  <c r="CT20" i="1"/>
  <c r="CT19" i="1"/>
  <c r="CT18" i="1"/>
  <c r="CT17" i="1"/>
  <c r="CT16" i="1"/>
  <c r="CT15" i="1"/>
  <c r="CT14" i="1"/>
  <c r="CT13" i="1"/>
  <c r="CT12" i="1"/>
  <c r="CT11" i="1"/>
  <c r="CT10" i="1"/>
  <c r="CT9" i="1"/>
  <c r="CT8" i="1"/>
  <c r="CT6" i="1"/>
  <c r="AO23" i="1"/>
  <c r="AO22" i="1"/>
  <c r="AO21" i="1"/>
  <c r="AO20" i="1"/>
  <c r="AO19" i="1"/>
  <c r="AO18" i="1"/>
  <c r="AO17" i="1"/>
  <c r="AO16" i="1"/>
  <c r="AO15" i="1"/>
  <c r="AO14" i="1"/>
  <c r="AO13" i="1"/>
  <c r="AO12" i="1"/>
  <c r="AO11" i="1"/>
  <c r="AO10" i="1"/>
  <c r="AO9" i="1"/>
  <c r="AO8" i="1"/>
  <c r="AO6" i="1"/>
  <c r="AO5" i="1"/>
  <c r="CO23" i="1"/>
  <c r="CO22" i="1"/>
  <c r="CO21" i="1"/>
  <c r="CO20" i="1"/>
  <c r="CO19" i="1"/>
  <c r="CO18" i="1"/>
  <c r="CO17" i="1"/>
  <c r="CO16" i="1"/>
  <c r="CO15" i="1"/>
  <c r="CO14" i="1"/>
  <c r="CO13" i="1"/>
  <c r="CO12" i="1"/>
  <c r="CO11" i="1"/>
  <c r="CO10" i="1"/>
  <c r="CO9" i="1"/>
  <c r="CO6" i="1"/>
  <c r="CO5" i="1"/>
  <c r="AT64" i="1"/>
  <c r="AT38" i="1"/>
  <c r="AT52" i="1"/>
  <c r="AT37" i="1"/>
  <c r="AT63" i="1"/>
  <c r="AT36" i="1"/>
  <c r="AT51" i="1"/>
  <c r="AT62" i="1"/>
  <c r="AT61" i="1"/>
  <c r="AT35" i="1"/>
  <c r="AT50" i="1"/>
  <c r="AT49" i="1"/>
  <c r="AT60" i="1"/>
  <c r="AT34" i="1"/>
  <c r="AT59" i="1"/>
  <c r="AT58" i="1"/>
  <c r="AT33" i="1"/>
  <c r="AT48" i="1"/>
  <c r="AT32" i="1"/>
  <c r="AT47" i="1"/>
  <c r="AT46" i="1"/>
  <c r="AT45" i="1"/>
  <c r="AT57" i="1"/>
  <c r="AT56" i="1"/>
  <c r="AT44" i="1"/>
  <c r="AT43" i="1"/>
  <c r="AT42" i="1"/>
  <c r="AT41" i="1"/>
  <c r="AT31" i="1"/>
  <c r="AT30" i="1"/>
  <c r="AT55" i="1"/>
  <c r="AT29" i="1"/>
  <c r="AT28" i="1"/>
  <c r="AT27" i="1"/>
  <c r="AT26" i="1"/>
  <c r="CT64" i="1"/>
  <c r="CT38" i="1"/>
  <c r="CT52" i="1"/>
  <c r="CT37" i="1"/>
  <c r="CT63" i="1"/>
  <c r="CT36" i="1"/>
  <c r="CT51" i="1"/>
  <c r="CT62" i="1"/>
  <c r="CT61" i="1"/>
  <c r="CT35" i="1"/>
  <c r="CT50" i="1"/>
  <c r="CT49" i="1"/>
  <c r="CT60" i="1"/>
  <c r="CT34" i="1"/>
  <c r="CT59" i="1"/>
  <c r="CT58" i="1"/>
  <c r="CT33" i="1"/>
  <c r="CT48" i="1"/>
  <c r="CT32" i="1"/>
  <c r="CT47" i="1"/>
  <c r="CT46" i="1"/>
  <c r="CT45" i="1"/>
  <c r="CT57" i="1"/>
  <c r="CT56" i="1"/>
  <c r="CT44" i="1"/>
  <c r="CT43" i="1"/>
  <c r="CT42" i="1"/>
  <c r="CT41" i="1"/>
  <c r="CT31" i="1"/>
  <c r="CT30" i="1"/>
  <c r="CT55" i="1"/>
  <c r="CT29" i="1"/>
  <c r="CT28" i="1"/>
  <c r="CT27" i="1"/>
  <c r="CT26" i="1"/>
  <c r="CR64" i="1"/>
  <c r="CR38" i="1"/>
  <c r="CR52" i="1"/>
  <c r="CR37" i="1"/>
  <c r="CR63" i="1"/>
  <c r="CR36" i="1"/>
  <c r="CR51" i="1"/>
  <c r="CR62" i="1"/>
  <c r="CR61" i="1"/>
  <c r="CR35" i="1"/>
  <c r="CR50" i="1"/>
  <c r="CR49" i="1"/>
  <c r="CR60" i="1"/>
  <c r="CR34" i="1"/>
  <c r="CR59" i="1"/>
  <c r="CR58" i="1"/>
  <c r="CR33" i="1"/>
  <c r="CR48" i="1"/>
  <c r="CR32" i="1"/>
  <c r="CR47" i="1"/>
  <c r="CR46" i="1"/>
  <c r="CR45" i="1"/>
  <c r="CR57" i="1"/>
  <c r="CR56" i="1"/>
  <c r="CR44" i="1"/>
  <c r="CR43" i="1"/>
  <c r="CR42" i="1"/>
  <c r="CR41" i="1"/>
  <c r="CR31" i="1"/>
  <c r="CR30" i="1"/>
  <c r="CR55" i="1"/>
  <c r="CR29" i="1"/>
  <c r="CR28" i="1"/>
  <c r="CR27" i="1"/>
  <c r="CR26" i="1"/>
  <c r="AR26" i="1"/>
  <c r="AR27" i="1"/>
  <c r="AR28" i="1"/>
  <c r="AR29" i="1"/>
  <c r="AR55" i="1"/>
  <c r="AR30" i="1"/>
  <c r="AR31" i="1"/>
  <c r="AR41" i="1"/>
  <c r="AR42" i="1"/>
  <c r="AR43" i="1"/>
  <c r="AR44" i="1"/>
  <c r="AR56" i="1"/>
  <c r="AR57" i="1"/>
  <c r="AR45" i="1"/>
  <c r="AR46" i="1"/>
  <c r="AR47" i="1"/>
  <c r="AR32" i="1"/>
  <c r="AR48" i="1"/>
  <c r="AR33" i="1"/>
  <c r="AR58" i="1"/>
  <c r="AR59" i="1"/>
  <c r="AR34" i="1"/>
  <c r="AR60" i="1"/>
  <c r="AR49" i="1"/>
  <c r="AR50" i="1"/>
  <c r="AR35" i="1"/>
  <c r="AR61" i="1"/>
  <c r="AR62" i="1"/>
  <c r="AR51" i="1"/>
  <c r="AR36" i="1"/>
  <c r="AR63" i="1"/>
  <c r="AR37" i="1"/>
  <c r="AR52" i="1"/>
  <c r="AR38" i="1"/>
  <c r="AR64" i="1"/>
  <c r="AR22" i="1"/>
  <c r="AR23" i="1"/>
  <c r="AR6" i="1"/>
  <c r="CS27" i="1"/>
  <c r="CS28" i="1"/>
  <c r="CS29" i="1"/>
  <c r="CS55" i="1"/>
  <c r="CS30" i="1"/>
  <c r="CS31" i="1"/>
  <c r="CS41" i="1"/>
  <c r="CS42" i="1"/>
  <c r="CS43" i="1"/>
  <c r="CS44" i="1"/>
  <c r="CS56" i="1"/>
  <c r="CS57" i="1"/>
  <c r="CS45" i="1"/>
  <c r="CS46" i="1"/>
  <c r="CS47" i="1"/>
  <c r="CS32" i="1"/>
  <c r="CS48" i="1"/>
  <c r="CS33" i="1"/>
  <c r="CS58" i="1"/>
  <c r="CS59" i="1"/>
  <c r="CS34" i="1"/>
  <c r="CS60" i="1"/>
  <c r="CS49" i="1"/>
  <c r="CS50" i="1"/>
  <c r="CS35" i="1"/>
  <c r="CS61" i="1"/>
  <c r="CS62" i="1"/>
  <c r="CS51" i="1"/>
  <c r="CS36" i="1"/>
  <c r="CS63" i="1"/>
  <c r="CS37" i="1"/>
  <c r="CS52" i="1"/>
  <c r="CS38" i="1"/>
  <c r="CS64" i="1"/>
  <c r="CS26" i="1"/>
  <c r="CS9" i="1"/>
  <c r="CS10" i="1"/>
  <c r="CS11" i="1"/>
  <c r="CS12" i="1"/>
  <c r="CS13" i="1"/>
  <c r="CS14" i="1"/>
  <c r="CS15" i="1"/>
  <c r="CS16" i="1"/>
  <c r="CS17" i="1"/>
  <c r="CS18" i="1"/>
  <c r="CS19" i="1"/>
  <c r="CS20" i="1"/>
  <c r="CS21" i="1"/>
  <c r="CS22" i="1"/>
  <c r="CS23" i="1"/>
  <c r="AS27" i="1"/>
  <c r="AS28" i="1"/>
  <c r="AS29" i="1"/>
  <c r="AS55" i="1"/>
  <c r="AS30" i="1"/>
  <c r="AS31" i="1"/>
  <c r="AS41" i="1"/>
  <c r="AS42" i="1"/>
  <c r="AS43" i="1"/>
  <c r="AS44" i="1"/>
  <c r="AS56" i="1"/>
  <c r="AS57" i="1"/>
  <c r="AS45" i="1"/>
  <c r="AS46" i="1"/>
  <c r="AS47" i="1"/>
  <c r="AS32" i="1"/>
  <c r="AS48" i="1"/>
  <c r="AS33" i="1"/>
  <c r="AS58" i="1"/>
  <c r="AS59" i="1"/>
  <c r="AS34" i="1"/>
  <c r="AS60" i="1"/>
  <c r="AS49" i="1"/>
  <c r="AS50" i="1"/>
  <c r="AS35" i="1"/>
  <c r="AS61" i="1"/>
  <c r="AS62" i="1"/>
  <c r="AS51" i="1"/>
  <c r="AS36" i="1"/>
  <c r="AS63" i="1"/>
  <c r="AS37" i="1"/>
  <c r="AS52" i="1"/>
  <c r="AS38" i="1"/>
  <c r="AS64" i="1"/>
  <c r="AS26" i="1"/>
  <c r="AS9" i="1"/>
  <c r="AS10" i="1"/>
  <c r="AS11" i="1"/>
  <c r="AS12" i="1"/>
  <c r="AS13" i="1"/>
  <c r="AS14" i="1"/>
  <c r="AS15" i="1"/>
  <c r="AS16" i="1"/>
  <c r="AS17" i="1"/>
  <c r="AS18" i="1"/>
  <c r="AS19" i="1"/>
  <c r="AS20" i="1"/>
  <c r="AS21" i="1"/>
  <c r="AS22" i="1"/>
  <c r="AS23" i="1"/>
  <c r="AS8" i="1"/>
  <c r="AS6" i="1"/>
  <c r="CR22" i="1"/>
  <c r="CR23" i="1"/>
  <c r="CR9" i="1"/>
  <c r="CR10" i="1"/>
  <c r="CR11" i="1"/>
  <c r="CR12" i="1"/>
  <c r="CR13" i="1"/>
  <c r="CR14" i="1"/>
  <c r="CR15" i="1"/>
  <c r="CR16" i="1"/>
  <c r="CR17" i="1"/>
  <c r="CR18" i="1"/>
  <c r="CR19" i="1"/>
  <c r="CR20" i="1"/>
  <c r="CR21" i="1"/>
  <c r="AR21" i="1"/>
  <c r="AR20" i="1"/>
  <c r="AR19" i="1"/>
  <c r="AR18" i="1"/>
  <c r="AR17" i="1"/>
  <c r="AR16" i="1"/>
  <c r="AR15" i="1"/>
  <c r="AR14" i="1"/>
  <c r="AR13" i="1"/>
  <c r="AR12" i="1"/>
  <c r="AR11" i="1"/>
  <c r="AR10" i="1"/>
  <c r="AR9" i="1"/>
  <c r="AR8" i="1"/>
  <c r="CR6" i="1"/>
  <c r="CS6" i="1"/>
  <c r="Q6" i="1"/>
  <c r="I6" i="1"/>
  <c r="E13" i="2" l="1"/>
  <c r="E9" i="2"/>
  <c r="AU5" i="1"/>
  <c r="CU5" i="1"/>
  <c r="E21" i="2"/>
  <c r="E23" i="2"/>
  <c r="E19" i="2"/>
  <c r="E15" i="2"/>
  <c r="E11" i="2"/>
  <c r="W5" i="1"/>
  <c r="E17" i="2"/>
  <c r="E37" i="2"/>
  <c r="E35" i="2"/>
  <c r="E46" i="2"/>
  <c r="E31" i="2"/>
  <c r="E22" i="2"/>
  <c r="E18" i="2"/>
  <c r="E14" i="2"/>
  <c r="E10" i="2"/>
  <c r="AD19" i="1"/>
  <c r="AD11" i="1"/>
  <c r="AJ63" i="1"/>
  <c r="AJ46" i="1"/>
  <c r="AJ22" i="1"/>
  <c r="AF15" i="1"/>
  <c r="AB16" i="1"/>
  <c r="AB8" i="1"/>
  <c r="AF22" i="1"/>
  <c r="AF14" i="1"/>
  <c r="AI18" i="1"/>
  <c r="I5" i="1"/>
  <c r="T5" i="1"/>
  <c r="AG5" i="1" s="1"/>
  <c r="R5" i="1"/>
  <c r="AE5" i="1" s="1"/>
  <c r="CW5" i="1"/>
  <c r="AE11" i="1"/>
  <c r="AV5" i="1"/>
  <c r="AD18" i="1"/>
  <c r="AD10" i="1"/>
  <c r="J5" i="1"/>
  <c r="AJ5" i="1" s="1"/>
  <c r="CR5" i="1"/>
  <c r="AE19" i="1"/>
  <c r="CT5" i="1"/>
  <c r="AD14" i="1"/>
  <c r="AR5" i="1"/>
  <c r="CV5" i="1"/>
  <c r="AG20" i="1"/>
  <c r="AG12" i="1"/>
  <c r="AB21" i="1"/>
  <c r="AB13" i="1"/>
  <c r="AD22" i="1"/>
  <c r="AH51" i="1"/>
  <c r="AH59" i="1"/>
  <c r="AH57" i="1"/>
  <c r="AH55" i="1"/>
  <c r="AJ51" i="1"/>
  <c r="AI34" i="1"/>
  <c r="AT5" i="1"/>
  <c r="H5" i="1"/>
  <c r="U5" i="1"/>
  <c r="AD13" i="1"/>
  <c r="AC13" i="1"/>
  <c r="AF19" i="1"/>
  <c r="AF11" i="1"/>
  <c r="AB20" i="1"/>
  <c r="AB12" i="1"/>
  <c r="CS5" i="1"/>
  <c r="AS5" i="1"/>
  <c r="AD21" i="1"/>
  <c r="AC21" i="1"/>
  <c r="S5" i="1"/>
  <c r="AH64" i="1"/>
  <c r="AH61" i="1"/>
  <c r="AH33" i="1"/>
  <c r="AH44" i="1"/>
  <c r="AH28" i="1"/>
  <c r="AF64" i="1"/>
  <c r="AD38" i="1"/>
  <c r="AB52" i="1"/>
  <c r="AF63" i="1"/>
  <c r="AD36" i="1"/>
  <c r="AB51" i="1"/>
  <c r="AF61" i="1"/>
  <c r="AD35" i="1"/>
  <c r="AB50" i="1"/>
  <c r="AF60" i="1"/>
  <c r="AD34" i="1"/>
  <c r="AB59" i="1"/>
  <c r="AF33" i="1"/>
  <c r="AD48" i="1"/>
  <c r="AB32" i="1"/>
  <c r="AF46" i="1"/>
  <c r="AD45" i="1"/>
  <c r="AB57" i="1"/>
  <c r="AF44" i="1"/>
  <c r="AD43" i="1"/>
  <c r="AB42" i="1"/>
  <c r="AF31" i="1"/>
  <c r="AD30" i="1"/>
  <c r="AB55" i="1"/>
  <c r="AF28" i="1"/>
  <c r="AD27" i="1"/>
  <c r="AB26" i="1"/>
  <c r="AH16" i="1"/>
  <c r="AH12" i="1"/>
  <c r="AF18" i="1"/>
  <c r="AF10" i="1"/>
  <c r="AF20" i="1"/>
  <c r="AF16" i="1"/>
  <c r="AF12" i="1"/>
  <c r="AE64" i="1"/>
  <c r="AC38" i="1"/>
  <c r="AG37" i="1"/>
  <c r="AE63" i="1"/>
  <c r="AC36" i="1"/>
  <c r="AG62" i="1"/>
  <c r="AE61" i="1"/>
  <c r="AC35" i="1"/>
  <c r="AG49" i="1"/>
  <c r="AE60" i="1"/>
  <c r="AC34" i="1"/>
  <c r="AG58" i="1"/>
  <c r="AE33" i="1"/>
  <c r="AC48" i="1"/>
  <c r="AG47" i="1"/>
  <c r="AE46" i="1"/>
  <c r="AC45" i="1"/>
  <c r="AG56" i="1"/>
  <c r="AE44" i="1"/>
  <c r="AC43" i="1"/>
  <c r="AG41" i="1"/>
  <c r="AE31" i="1"/>
  <c r="AC30" i="1"/>
  <c r="AG29" i="1"/>
  <c r="AE28" i="1"/>
  <c r="AC27" i="1"/>
  <c r="F5" i="1"/>
  <c r="AH52" i="1"/>
  <c r="AH50" i="1"/>
  <c r="AH32" i="1"/>
  <c r="AH42" i="1"/>
  <c r="AH26" i="1"/>
  <c r="AD64" i="1"/>
  <c r="AB38" i="1"/>
  <c r="AF37" i="1"/>
  <c r="AD63" i="1"/>
  <c r="AB36" i="1"/>
  <c r="AF62" i="1"/>
  <c r="AD61" i="1"/>
  <c r="AB35" i="1"/>
  <c r="AF49" i="1"/>
  <c r="AD60" i="1"/>
  <c r="AB34" i="1"/>
  <c r="AF58" i="1"/>
  <c r="AD33" i="1"/>
  <c r="AB48" i="1"/>
  <c r="AF47" i="1"/>
  <c r="AD46" i="1"/>
  <c r="AB45" i="1"/>
  <c r="AF56" i="1"/>
  <c r="AD44" i="1"/>
  <c r="AB43" i="1"/>
  <c r="AF41" i="1"/>
  <c r="AD31" i="1"/>
  <c r="AB30" i="1"/>
  <c r="AF29" i="1"/>
  <c r="AD28" i="1"/>
  <c r="AB27" i="1"/>
  <c r="AF23" i="1"/>
  <c r="AK5" i="1"/>
  <c r="AC5" i="1"/>
  <c r="AJ52" i="1"/>
  <c r="AJ50" i="1"/>
  <c r="AJ32" i="1"/>
  <c r="AJ42" i="1"/>
  <c r="AJ16" i="1"/>
  <c r="AJ8" i="1"/>
  <c r="AJ59" i="1"/>
  <c r="AJ57" i="1"/>
  <c r="AJ55" i="1"/>
  <c r="AJ20" i="1"/>
  <c r="AJ12" i="1"/>
  <c r="AB18" i="1"/>
  <c r="AF38" i="1"/>
  <c r="AD52" i="1"/>
  <c r="AB37" i="1"/>
  <c r="AF36" i="1"/>
  <c r="AD51" i="1"/>
  <c r="AB62" i="1"/>
  <c r="AF35" i="1"/>
  <c r="AD50" i="1"/>
  <c r="AB49" i="1"/>
  <c r="AF34" i="1"/>
  <c r="AD59" i="1"/>
  <c r="AB58" i="1"/>
  <c r="AF48" i="1"/>
  <c r="AD32" i="1"/>
  <c r="AB47" i="1"/>
  <c r="AF45" i="1"/>
  <c r="AD57" i="1"/>
  <c r="AB56" i="1"/>
  <c r="AF43" i="1"/>
  <c r="AD42" i="1"/>
  <c r="AB41" i="1"/>
  <c r="AF30" i="1"/>
  <c r="AD55" i="1"/>
  <c r="AB29" i="1"/>
  <c r="AF27" i="1"/>
  <c r="AD26" i="1"/>
  <c r="AH9" i="1"/>
  <c r="AB23" i="1"/>
  <c r="AB15" i="1"/>
  <c r="AB10" i="1"/>
  <c r="AJ62" i="1"/>
  <c r="AJ58" i="1"/>
  <c r="AJ56" i="1"/>
  <c r="AJ29" i="1"/>
  <c r="AJ19" i="1"/>
  <c r="AJ11" i="1"/>
  <c r="AD8" i="1"/>
  <c r="AH29" i="1"/>
  <c r="AJ64" i="1"/>
  <c r="AJ61" i="1"/>
  <c r="AJ33" i="1"/>
  <c r="AJ44" i="1"/>
  <c r="AJ28" i="1"/>
  <c r="AJ18" i="1"/>
  <c r="AJ10" i="1"/>
  <c r="AJ60" i="1"/>
  <c r="AJ31" i="1"/>
  <c r="AJ14" i="1"/>
  <c r="AD16" i="1"/>
  <c r="AH38" i="1"/>
  <c r="AH35" i="1"/>
  <c r="AH48" i="1"/>
  <c r="AH43" i="1"/>
  <c r="AH27" i="1"/>
  <c r="AD20" i="1"/>
  <c r="AD12" i="1"/>
  <c r="AJ38" i="1"/>
  <c r="AJ35" i="1"/>
  <c r="AJ48" i="1"/>
  <c r="AJ43" i="1"/>
  <c r="AJ27" i="1"/>
  <c r="AJ17" i="1"/>
  <c r="AJ9" i="1"/>
  <c r="AH45" i="1"/>
  <c r="AE52" i="1"/>
  <c r="AE51" i="1"/>
  <c r="AC49" i="1"/>
  <c r="AG48" i="1"/>
  <c r="AE57" i="1"/>
  <c r="AG30" i="1"/>
  <c r="AE26" i="1"/>
  <c r="AF8" i="1"/>
  <c r="AJ37" i="1"/>
  <c r="AJ49" i="1"/>
  <c r="AJ47" i="1"/>
  <c r="AJ41" i="1"/>
  <c r="AJ23" i="1"/>
  <c r="AJ15" i="1"/>
  <c r="AH62" i="1"/>
  <c r="AH58" i="1"/>
  <c r="AH56" i="1"/>
  <c r="AG64" i="1"/>
  <c r="AE38" i="1"/>
  <c r="AC52" i="1"/>
  <c r="AG63" i="1"/>
  <c r="AE36" i="1"/>
  <c r="AC51" i="1"/>
  <c r="AG61" i="1"/>
  <c r="AE35" i="1"/>
  <c r="AC50" i="1"/>
  <c r="AG60" i="1"/>
  <c r="AE34" i="1"/>
  <c r="AC59" i="1"/>
  <c r="AG33" i="1"/>
  <c r="AE48" i="1"/>
  <c r="AC32" i="1"/>
  <c r="AG46" i="1"/>
  <c r="AE45" i="1"/>
  <c r="AC57" i="1"/>
  <c r="AG44" i="1"/>
  <c r="AE43" i="1"/>
  <c r="AC42" i="1"/>
  <c r="AG31" i="1"/>
  <c r="AE30" i="1"/>
  <c r="AC55" i="1"/>
  <c r="AG28" i="1"/>
  <c r="AE27" i="1"/>
  <c r="AC26" i="1"/>
  <c r="AG18" i="1"/>
  <c r="AG10" i="1"/>
  <c r="AE17" i="1"/>
  <c r="AE9" i="1"/>
  <c r="AD17" i="1"/>
  <c r="AD9" i="1"/>
  <c r="AC17" i="1"/>
  <c r="AC9" i="1"/>
  <c r="AB17" i="1"/>
  <c r="AB9" i="1"/>
  <c r="AH36" i="1"/>
  <c r="AG38" i="1"/>
  <c r="AC62" i="1"/>
  <c r="AE59" i="1"/>
  <c r="AC47" i="1"/>
  <c r="AG43" i="1"/>
  <c r="AC29" i="1"/>
  <c r="AC19" i="1"/>
  <c r="AH60" i="1"/>
  <c r="AB64" i="1"/>
  <c r="AB63" i="1"/>
  <c r="AB61" i="1"/>
  <c r="AB60" i="1"/>
  <c r="AB33" i="1"/>
  <c r="AB46" i="1"/>
  <c r="AB44" i="1"/>
  <c r="AB31" i="1"/>
  <c r="AB28" i="1"/>
  <c r="AH22" i="1"/>
  <c r="AH10" i="1"/>
  <c r="AH37" i="1"/>
  <c r="AH49" i="1"/>
  <c r="AH47" i="1"/>
  <c r="AH41" i="1"/>
  <c r="AC64" i="1"/>
  <c r="AG52" i="1"/>
  <c r="AE37" i="1"/>
  <c r="AC63" i="1"/>
  <c r="AG51" i="1"/>
  <c r="AE62" i="1"/>
  <c r="AC61" i="1"/>
  <c r="AG50" i="1"/>
  <c r="AE49" i="1"/>
  <c r="AC60" i="1"/>
  <c r="AG59" i="1"/>
  <c r="AE58" i="1"/>
  <c r="AC33" i="1"/>
  <c r="AG32" i="1"/>
  <c r="AE47" i="1"/>
  <c r="AC46" i="1"/>
  <c r="AG57" i="1"/>
  <c r="AE56" i="1"/>
  <c r="AC44" i="1"/>
  <c r="AG42" i="1"/>
  <c r="AE41" i="1"/>
  <c r="AC31" i="1"/>
  <c r="AG55" i="1"/>
  <c r="AE29" i="1"/>
  <c r="AC28" i="1"/>
  <c r="AG26" i="1"/>
  <c r="AG22" i="1"/>
  <c r="AG14" i="1"/>
  <c r="AE21" i="1"/>
  <c r="AE13" i="1"/>
  <c r="AI8" i="1"/>
  <c r="AH30" i="1"/>
  <c r="AC37" i="1"/>
  <c r="AG35" i="1"/>
  <c r="AG34" i="1"/>
  <c r="AE32" i="1"/>
  <c r="AC56" i="1"/>
  <c r="AE42" i="1"/>
  <c r="AE55" i="1"/>
  <c r="AC11" i="1"/>
  <c r="AH46" i="1"/>
  <c r="AD37" i="1"/>
  <c r="AD62" i="1"/>
  <c r="AD49" i="1"/>
  <c r="AD58" i="1"/>
  <c r="AD47" i="1"/>
  <c r="AD56" i="1"/>
  <c r="AD41" i="1"/>
  <c r="AD29" i="1"/>
  <c r="AH14" i="1"/>
  <c r="AB22" i="1"/>
  <c r="AB14" i="1"/>
  <c r="AJ36" i="1"/>
  <c r="AJ34" i="1"/>
  <c r="AJ45" i="1"/>
  <c r="AJ30" i="1"/>
  <c r="AJ21" i="1"/>
  <c r="AJ13" i="1"/>
  <c r="AH34" i="1"/>
  <c r="AG36" i="1"/>
  <c r="AE50" i="1"/>
  <c r="AC58" i="1"/>
  <c r="AG45" i="1"/>
  <c r="AC41" i="1"/>
  <c r="AG27" i="1"/>
  <c r="AH63" i="1"/>
  <c r="AH31" i="1"/>
  <c r="AF52" i="1"/>
  <c r="AF51" i="1"/>
  <c r="AF50" i="1"/>
  <c r="AF59" i="1"/>
  <c r="AF32" i="1"/>
  <c r="AF57" i="1"/>
  <c r="AF42" i="1"/>
  <c r="AF55" i="1"/>
  <c r="AF26" i="1"/>
  <c r="AH8" i="1"/>
  <c r="AG16" i="1"/>
  <c r="AG8" i="1"/>
  <c r="AE23" i="1"/>
  <c r="AE15" i="1"/>
  <c r="AD23" i="1"/>
  <c r="AD15" i="1"/>
  <c r="AC23" i="1"/>
  <c r="AC15" i="1"/>
  <c r="AD5" i="1"/>
  <c r="AB5" i="1"/>
  <c r="AI60" i="1"/>
  <c r="AI59" i="1"/>
  <c r="AI20" i="1"/>
  <c r="U6" i="1"/>
  <c r="T6" i="1"/>
  <c r="AG23" i="1"/>
  <c r="AG21" i="1"/>
  <c r="AG19" i="1"/>
  <c r="AG17" i="1"/>
  <c r="AG15" i="1"/>
  <c r="AG13" i="1"/>
  <c r="AG11" i="1"/>
  <c r="AG9" i="1"/>
  <c r="AE22" i="1"/>
  <c r="AE20" i="1"/>
  <c r="AE18" i="1"/>
  <c r="AE16" i="1"/>
  <c r="AE14" i="1"/>
  <c r="AE12" i="1"/>
  <c r="AE10" i="1"/>
  <c r="AE8" i="1"/>
  <c r="AC22" i="1"/>
  <c r="AC20" i="1"/>
  <c r="AC18" i="1"/>
  <c r="AC16" i="1"/>
  <c r="AC14" i="1"/>
  <c r="AC12" i="1"/>
  <c r="AC10" i="1"/>
  <c r="AC8" i="1"/>
  <c r="AI9" i="1"/>
  <c r="AI51" i="1"/>
  <c r="AI61" i="1"/>
  <c r="AI50" i="1"/>
  <c r="AI49" i="1"/>
  <c r="AI47" i="1"/>
  <c r="AI41" i="1"/>
  <c r="CW6" i="1"/>
  <c r="AH23" i="1"/>
  <c r="AI42" i="1"/>
  <c r="AI31" i="1"/>
  <c r="AI28" i="1"/>
  <c r="AI26" i="1"/>
  <c r="AI22" i="1"/>
  <c r="AI21" i="1"/>
  <c r="AI37" i="1"/>
  <c r="AI5" i="1"/>
  <c r="H6" i="1"/>
  <c r="V6" i="1"/>
  <c r="AH19" i="1"/>
  <c r="AH15" i="1"/>
  <c r="AI15" i="1"/>
  <c r="AI13" i="1"/>
  <c r="AI12" i="1"/>
  <c r="AI10" i="1"/>
  <c r="AI52" i="1"/>
  <c r="AI62" i="1"/>
  <c r="AI32" i="1"/>
  <c r="AI46" i="1"/>
  <c r="AI57" i="1"/>
  <c r="AI44" i="1"/>
  <c r="AI43" i="1"/>
  <c r="AI27" i="1"/>
  <c r="AH20" i="1"/>
  <c r="AH18" i="1"/>
  <c r="AH17" i="1"/>
  <c r="AH11" i="1"/>
  <c r="AI16" i="1"/>
  <c r="AI38" i="1"/>
  <c r="AI63" i="1"/>
  <c r="AI36" i="1"/>
  <c r="AI33" i="1"/>
  <c r="AI48" i="1"/>
  <c r="AI56" i="1"/>
  <c r="AI55" i="1"/>
  <c r="AI29" i="1"/>
  <c r="AI17" i="1"/>
  <c r="AQ6" i="1"/>
  <c r="C6" i="1"/>
  <c r="B6" i="1"/>
  <c r="AH21" i="1"/>
  <c r="AH13" i="1"/>
  <c r="AI14" i="1"/>
  <c r="AI11" i="1"/>
  <c r="AI64" i="1"/>
  <c r="AI35" i="1"/>
  <c r="AI58" i="1"/>
  <c r="AI45" i="1"/>
  <c r="AI30" i="1"/>
  <c r="AI23" i="1"/>
  <c r="AI19" i="1"/>
  <c r="E6" i="1"/>
  <c r="AW6" i="1"/>
  <c r="E7" i="2" l="1"/>
  <c r="AB6" i="1"/>
  <c r="AH24" i="1"/>
  <c r="AD24" i="1"/>
  <c r="AH5" i="1"/>
  <c r="AF5" i="1"/>
  <c r="AB24" i="1"/>
  <c r="AJ53" i="1"/>
  <c r="AF24" i="1"/>
  <c r="AF53" i="1"/>
  <c r="AB53" i="1"/>
  <c r="AD6" i="1"/>
  <c r="AF39" i="1"/>
  <c r="AG39" i="1"/>
  <c r="AB39" i="1"/>
  <c r="AD53" i="1"/>
  <c r="AF6" i="1"/>
  <c r="AH39" i="1"/>
  <c r="AJ39" i="1"/>
  <c r="AI6" i="1"/>
  <c r="AJ24" i="1"/>
  <c r="AI24" i="1"/>
  <c r="AH6" i="1"/>
  <c r="AI39" i="1"/>
  <c r="AG6" i="1"/>
  <c r="AC39" i="1"/>
  <c r="AH53" i="1"/>
  <c r="AG24" i="1"/>
  <c r="AE24" i="1"/>
  <c r="AC6" i="1"/>
  <c r="AE6" i="1"/>
  <c r="AJ6" i="1"/>
  <c r="AC24" i="1"/>
  <c r="AE39" i="1"/>
  <c r="AD39" i="1"/>
  <c r="AC53" i="1"/>
  <c r="AE53" i="1"/>
  <c r="AG53" i="1"/>
  <c r="AI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jmarks</author>
    <author>Susan Lounsbury</author>
  </authors>
  <commentList>
    <comment ref="I4" authorId="0" shapeId="0" xr:uid="{00000000-0006-0000-0100-000001000000}">
      <text>
        <r>
          <rPr>
            <b/>
            <sz val="9"/>
            <color indexed="81"/>
            <rFont val="Tahoma"/>
            <family val="2"/>
          </rPr>
          <t>jmarks:</t>
        </r>
        <r>
          <rPr>
            <sz val="9"/>
            <color indexed="81"/>
            <rFont val="Tahoma"/>
            <family val="2"/>
          </rPr>
          <t xml:space="preserve">
Two-year w/ bachs in two-year.
Online-only out.</t>
        </r>
      </text>
    </comment>
    <comment ref="K4" authorId="0" shapeId="0" xr:uid="{00000000-0006-0000-0100-000002000000}">
      <text>
        <r>
          <rPr>
            <b/>
            <sz val="9"/>
            <color indexed="81"/>
            <rFont val="Tahoma"/>
            <family val="2"/>
          </rPr>
          <t>jmarks:</t>
        </r>
        <r>
          <rPr>
            <sz val="9"/>
            <color indexed="81"/>
            <rFont val="Tahoma"/>
            <family val="2"/>
          </rPr>
          <t xml:space="preserve">
Two-year w/ bachs in two-year.</t>
        </r>
      </text>
    </comment>
    <comment ref="V4" authorId="0" shapeId="0" xr:uid="{00000000-0006-0000-0100-000003000000}">
      <text>
        <r>
          <rPr>
            <b/>
            <sz val="9"/>
            <color indexed="81"/>
            <rFont val="Tahoma"/>
            <family val="2"/>
          </rPr>
          <t>jmarks:</t>
        </r>
        <r>
          <rPr>
            <sz val="9"/>
            <color indexed="81"/>
            <rFont val="Tahoma"/>
            <family val="2"/>
          </rPr>
          <t xml:space="preserve">
Two-year w/ bachs in two-year.
Online-only out.</t>
        </r>
      </text>
    </comment>
    <comment ref="X4" authorId="0" shapeId="0" xr:uid="{00000000-0006-0000-0100-000004000000}">
      <text>
        <r>
          <rPr>
            <b/>
            <sz val="9"/>
            <color indexed="81"/>
            <rFont val="Tahoma"/>
            <family val="2"/>
          </rPr>
          <t>jmarks:</t>
        </r>
        <r>
          <rPr>
            <sz val="9"/>
            <color indexed="81"/>
            <rFont val="Tahoma"/>
            <family val="2"/>
          </rPr>
          <t xml:space="preserve">
Two-year w/ bachs in two-year.</t>
        </r>
      </text>
    </comment>
    <comment ref="AI4" authorId="0" shapeId="0" xr:uid="{00000000-0006-0000-0100-000005000000}">
      <text>
        <r>
          <rPr>
            <b/>
            <sz val="9"/>
            <color indexed="81"/>
            <rFont val="Tahoma"/>
            <family val="2"/>
          </rPr>
          <t>jmarks:</t>
        </r>
        <r>
          <rPr>
            <sz val="9"/>
            <color indexed="81"/>
            <rFont val="Tahoma"/>
            <family val="2"/>
          </rPr>
          <t xml:space="preserve">
Two-year w/ bachs in two-year.
Online-only out.</t>
        </r>
      </text>
    </comment>
    <comment ref="AK4" authorId="0" shapeId="0" xr:uid="{00000000-0006-0000-0100-000006000000}">
      <text>
        <r>
          <rPr>
            <b/>
            <sz val="9"/>
            <color indexed="81"/>
            <rFont val="Tahoma"/>
            <family val="2"/>
          </rPr>
          <t>jmarks:</t>
        </r>
        <r>
          <rPr>
            <sz val="9"/>
            <color indexed="81"/>
            <rFont val="Tahoma"/>
            <family val="2"/>
          </rPr>
          <t xml:space="preserve">
Two-year w/ bachs in two-year.</t>
        </r>
      </text>
    </comment>
    <comment ref="AV4" authorId="0" shapeId="0" xr:uid="{00000000-0006-0000-0100-000007000000}">
      <text>
        <r>
          <rPr>
            <b/>
            <sz val="9"/>
            <color indexed="81"/>
            <rFont val="Tahoma"/>
            <family val="2"/>
          </rPr>
          <t>jmarks:</t>
        </r>
        <r>
          <rPr>
            <sz val="9"/>
            <color indexed="81"/>
            <rFont val="Tahoma"/>
            <family val="2"/>
          </rPr>
          <t xml:space="preserve">
Two-year w/ bachs in two-year.
Online-only out.</t>
        </r>
      </text>
    </comment>
    <comment ref="AX4" authorId="0" shapeId="0" xr:uid="{00000000-0006-0000-0100-000008000000}">
      <text>
        <r>
          <rPr>
            <b/>
            <sz val="9"/>
            <color indexed="81"/>
            <rFont val="Tahoma"/>
            <family val="2"/>
          </rPr>
          <t>jmarks:</t>
        </r>
        <r>
          <rPr>
            <sz val="9"/>
            <color indexed="81"/>
            <rFont val="Tahoma"/>
            <family val="2"/>
          </rPr>
          <t xml:space="preserve">
Two-year w/ bachs in two-year.</t>
        </r>
      </text>
    </comment>
    <comment ref="AZ4" authorId="1" shapeId="0" xr:uid="{00000000-0006-0000-0100-000009000000}">
      <text>
        <r>
          <rPr>
            <b/>
            <sz val="9"/>
            <color indexed="81"/>
            <rFont val="Tahoma"/>
            <family val="2"/>
          </rPr>
          <t>Susan Lounsbury:</t>
        </r>
        <r>
          <rPr>
            <sz val="9"/>
            <color indexed="81"/>
            <rFont val="Tahoma"/>
            <family val="2"/>
          </rPr>
          <t xml:space="preserve">
change to ratio from percent</t>
        </r>
      </text>
    </comment>
    <comment ref="BI4" authorId="0" shapeId="0" xr:uid="{00000000-0006-0000-0100-00000A000000}">
      <text>
        <r>
          <rPr>
            <b/>
            <sz val="9"/>
            <color indexed="81"/>
            <rFont val="Tahoma"/>
            <family val="2"/>
          </rPr>
          <t>jmarks:</t>
        </r>
        <r>
          <rPr>
            <sz val="9"/>
            <color indexed="81"/>
            <rFont val="Tahoma"/>
            <family val="2"/>
          </rPr>
          <t xml:space="preserve">
Two-year w/ bachs in two-year.
Online-only out.</t>
        </r>
      </text>
    </comment>
    <comment ref="BK4" authorId="0" shapeId="0" xr:uid="{00000000-0006-0000-0100-00000B000000}">
      <text>
        <r>
          <rPr>
            <b/>
            <sz val="9"/>
            <color indexed="81"/>
            <rFont val="Tahoma"/>
            <family val="2"/>
          </rPr>
          <t>jmarks:</t>
        </r>
        <r>
          <rPr>
            <sz val="9"/>
            <color indexed="81"/>
            <rFont val="Tahoma"/>
            <family val="2"/>
          </rPr>
          <t xml:space="preserve">
Two-year w/ bachs in two-year.</t>
        </r>
      </text>
    </comment>
    <comment ref="BV4" authorId="0" shapeId="0" xr:uid="{00000000-0006-0000-0100-00000C000000}">
      <text>
        <r>
          <rPr>
            <b/>
            <sz val="9"/>
            <color indexed="81"/>
            <rFont val="Tahoma"/>
            <family val="2"/>
          </rPr>
          <t>jmarks:</t>
        </r>
        <r>
          <rPr>
            <sz val="9"/>
            <color indexed="81"/>
            <rFont val="Tahoma"/>
            <family val="2"/>
          </rPr>
          <t xml:space="preserve">
Two-year w/ bachs in two-year.
Online-only out.</t>
        </r>
      </text>
    </comment>
    <comment ref="BX4" authorId="0" shapeId="0" xr:uid="{00000000-0006-0000-0100-00000D000000}">
      <text>
        <r>
          <rPr>
            <b/>
            <sz val="9"/>
            <color indexed="81"/>
            <rFont val="Tahoma"/>
            <family val="2"/>
          </rPr>
          <t>jmarks:</t>
        </r>
        <r>
          <rPr>
            <sz val="9"/>
            <color indexed="81"/>
            <rFont val="Tahoma"/>
            <family val="2"/>
          </rPr>
          <t xml:space="preserve">
Two-year w/ bachs in two-year.</t>
        </r>
      </text>
    </comment>
    <comment ref="CI4" authorId="0" shapeId="0" xr:uid="{00000000-0006-0000-0100-00000E000000}">
      <text>
        <r>
          <rPr>
            <b/>
            <sz val="9"/>
            <color indexed="81"/>
            <rFont val="Tahoma"/>
            <family val="2"/>
          </rPr>
          <t>jmarks:</t>
        </r>
        <r>
          <rPr>
            <sz val="9"/>
            <color indexed="81"/>
            <rFont val="Tahoma"/>
            <family val="2"/>
          </rPr>
          <t xml:space="preserve">
Two-year w/ bachs in two-year.
Online-only out.</t>
        </r>
      </text>
    </comment>
    <comment ref="CK4" authorId="0" shapeId="0" xr:uid="{00000000-0006-0000-0100-00000F000000}">
      <text>
        <r>
          <rPr>
            <b/>
            <sz val="9"/>
            <color indexed="81"/>
            <rFont val="Tahoma"/>
            <family val="2"/>
          </rPr>
          <t>jmarks:</t>
        </r>
        <r>
          <rPr>
            <sz val="9"/>
            <color indexed="81"/>
            <rFont val="Tahoma"/>
            <family val="2"/>
          </rPr>
          <t xml:space="preserve">
Two-year w/ bachs in two-year.</t>
        </r>
      </text>
    </comment>
    <comment ref="CV4" authorId="0" shapeId="0" xr:uid="{00000000-0006-0000-0100-000010000000}">
      <text>
        <r>
          <rPr>
            <b/>
            <sz val="9"/>
            <color indexed="81"/>
            <rFont val="Tahoma"/>
            <family val="2"/>
          </rPr>
          <t>jmarks:</t>
        </r>
        <r>
          <rPr>
            <sz val="9"/>
            <color indexed="81"/>
            <rFont val="Tahoma"/>
            <family val="2"/>
          </rPr>
          <t xml:space="preserve">
Two-year w/ bachs in two-year.
Online-only out.</t>
        </r>
      </text>
    </comment>
    <comment ref="CX4" authorId="0" shapeId="0" xr:uid="{00000000-0006-0000-0100-000011000000}">
      <text>
        <r>
          <rPr>
            <b/>
            <sz val="9"/>
            <color indexed="81"/>
            <rFont val="Tahoma"/>
            <family val="2"/>
          </rPr>
          <t>jmarks:</t>
        </r>
        <r>
          <rPr>
            <sz val="9"/>
            <color indexed="81"/>
            <rFont val="Tahoma"/>
            <family val="2"/>
          </rPr>
          <t xml:space="preserve">
Two-year w/ bachs in two-year.</t>
        </r>
      </text>
    </comment>
    <comment ref="CZ4" authorId="1" shapeId="0" xr:uid="{00000000-0006-0000-0100-000012000000}">
      <text>
        <r>
          <rPr>
            <b/>
            <sz val="9"/>
            <color indexed="81"/>
            <rFont val="Tahoma"/>
            <family val="2"/>
          </rPr>
          <t>Susan Lounsbury:</t>
        </r>
        <r>
          <rPr>
            <sz val="9"/>
            <color indexed="81"/>
            <rFont val="Tahoma"/>
            <family val="2"/>
          </rPr>
          <t xml:space="preserve">
Changed to ratio from percent</t>
        </r>
      </text>
    </comment>
    <comment ref="BV5" authorId="0" shapeId="0" xr:uid="{00000000-0006-0000-0100-000013000000}">
      <text>
        <r>
          <rPr>
            <b/>
            <sz val="10"/>
            <color indexed="81"/>
            <rFont val="Tahoma"/>
            <family val="2"/>
          </rPr>
          <t>jmarks:</t>
        </r>
        <r>
          <rPr>
            <sz val="10"/>
            <color indexed="81"/>
            <rFont val="Tahoma"/>
            <family val="2"/>
          </rPr>
          <t xml:space="preserve">
includes 32,691 students where the state attending is unknown.</t>
        </r>
      </text>
    </comment>
    <comment ref="BW5" authorId="0" shapeId="0" xr:uid="{00000000-0006-0000-0100-000014000000}">
      <text>
        <r>
          <rPr>
            <b/>
            <sz val="10"/>
            <color indexed="81"/>
            <rFont val="Tahoma"/>
            <family val="2"/>
          </rPr>
          <t>jmarks:</t>
        </r>
        <r>
          <rPr>
            <sz val="10"/>
            <color indexed="81"/>
            <rFont val="Tahoma"/>
            <family val="2"/>
          </rPr>
          <t xml:space="preserve">
includes students where the state attending is unknown.</t>
        </r>
      </text>
    </comment>
    <comment ref="BX5" authorId="0" shapeId="0" xr:uid="{00000000-0006-0000-0100-000015000000}">
      <text>
        <r>
          <rPr>
            <b/>
            <sz val="10"/>
            <color indexed="81"/>
            <rFont val="Tahoma"/>
            <family val="2"/>
          </rPr>
          <t>jmarks:</t>
        </r>
        <r>
          <rPr>
            <sz val="10"/>
            <color indexed="81"/>
            <rFont val="Tahoma"/>
            <family val="2"/>
          </rPr>
          <t xml:space="preserve">
includes students where the state attending is unknown.</t>
        </r>
      </text>
    </comment>
    <comment ref="AB6" authorId="0" shapeId="0" xr:uid="{00000000-0006-0000-0100-000016000000}">
      <text>
        <r>
          <rPr>
            <b/>
            <sz val="8"/>
            <color indexed="81"/>
            <rFont val="Tahoma"/>
            <family val="2"/>
          </rPr>
          <t>jmarks:</t>
        </r>
        <r>
          <rPr>
            <sz val="8"/>
            <color indexed="81"/>
            <rFont val="Tahoma"/>
            <family val="2"/>
          </rPr>
          <t xml:space="preserve">
median state</t>
        </r>
      </text>
    </comment>
    <comment ref="AC6" authorId="0" shapeId="0" xr:uid="{00000000-0006-0000-0100-000017000000}">
      <text>
        <r>
          <rPr>
            <b/>
            <sz val="8"/>
            <color indexed="81"/>
            <rFont val="Tahoma"/>
            <family val="2"/>
          </rPr>
          <t>jmarks:</t>
        </r>
        <r>
          <rPr>
            <sz val="8"/>
            <color indexed="81"/>
            <rFont val="Tahoma"/>
            <family val="2"/>
          </rPr>
          <t xml:space="preserve">
median state</t>
        </r>
      </text>
    </comment>
    <comment ref="AD6" authorId="0" shapeId="0" xr:uid="{00000000-0006-0000-0100-000018000000}">
      <text>
        <r>
          <rPr>
            <b/>
            <sz val="8"/>
            <color indexed="81"/>
            <rFont val="Tahoma"/>
            <family val="2"/>
          </rPr>
          <t>jmarks:</t>
        </r>
        <r>
          <rPr>
            <sz val="8"/>
            <color indexed="81"/>
            <rFont val="Tahoma"/>
            <family val="2"/>
          </rPr>
          <t xml:space="preserve">
median state</t>
        </r>
      </text>
    </comment>
    <comment ref="AE6" authorId="0" shapeId="0" xr:uid="{00000000-0006-0000-0100-000019000000}">
      <text>
        <r>
          <rPr>
            <b/>
            <sz val="8"/>
            <color indexed="81"/>
            <rFont val="Tahoma"/>
            <family val="2"/>
          </rPr>
          <t>jmarks:</t>
        </r>
        <r>
          <rPr>
            <sz val="8"/>
            <color indexed="81"/>
            <rFont val="Tahoma"/>
            <family val="2"/>
          </rPr>
          <t xml:space="preserve">
median state
</t>
        </r>
      </text>
    </comment>
    <comment ref="AF6" authorId="0" shapeId="0" xr:uid="{00000000-0006-0000-0100-00001A000000}">
      <text>
        <r>
          <rPr>
            <b/>
            <sz val="8"/>
            <color indexed="81"/>
            <rFont val="Tahoma"/>
            <family val="2"/>
          </rPr>
          <t>jmarks:</t>
        </r>
        <r>
          <rPr>
            <sz val="8"/>
            <color indexed="81"/>
            <rFont val="Tahoma"/>
            <family val="2"/>
          </rPr>
          <t xml:space="preserve">
median state</t>
        </r>
      </text>
    </comment>
    <comment ref="AG6" authorId="0" shapeId="0" xr:uid="{00000000-0006-0000-0100-00001B000000}">
      <text>
        <r>
          <rPr>
            <b/>
            <sz val="8"/>
            <color indexed="81"/>
            <rFont val="Tahoma"/>
            <family val="2"/>
          </rPr>
          <t>jmarks:</t>
        </r>
        <r>
          <rPr>
            <sz val="8"/>
            <color indexed="81"/>
            <rFont val="Tahoma"/>
            <family val="2"/>
          </rPr>
          <t xml:space="preserve">
median state</t>
        </r>
      </text>
    </comment>
    <comment ref="AH6" authorId="0" shapeId="0" xr:uid="{00000000-0006-0000-0100-00001C000000}">
      <text>
        <r>
          <rPr>
            <b/>
            <sz val="8"/>
            <color indexed="81"/>
            <rFont val="Tahoma"/>
            <family val="2"/>
          </rPr>
          <t>jmarks:</t>
        </r>
        <r>
          <rPr>
            <sz val="8"/>
            <color indexed="81"/>
            <rFont val="Tahoma"/>
            <family val="2"/>
          </rPr>
          <t xml:space="preserve">
median state</t>
        </r>
      </text>
    </comment>
    <comment ref="AI6" authorId="0" shapeId="0" xr:uid="{00000000-0006-0000-0100-00001D000000}">
      <text>
        <r>
          <rPr>
            <b/>
            <sz val="8"/>
            <color indexed="81"/>
            <rFont val="Tahoma"/>
            <family val="2"/>
          </rPr>
          <t>jmarks:</t>
        </r>
        <r>
          <rPr>
            <sz val="8"/>
            <color indexed="81"/>
            <rFont val="Tahoma"/>
            <family val="2"/>
          </rPr>
          <t xml:space="preserve">
median state</t>
        </r>
      </text>
    </comment>
    <comment ref="AJ6" authorId="0" shapeId="0" xr:uid="{00000000-0006-0000-0100-00001E000000}">
      <text>
        <r>
          <rPr>
            <b/>
            <sz val="8"/>
            <color indexed="81"/>
            <rFont val="Tahoma"/>
            <family val="2"/>
          </rPr>
          <t>jmarks:</t>
        </r>
        <r>
          <rPr>
            <sz val="8"/>
            <color indexed="81"/>
            <rFont val="Tahoma"/>
            <family val="2"/>
          </rPr>
          <t xml:space="preserve">
median state</t>
        </r>
      </text>
    </comment>
    <comment ref="AB24" authorId="0" shapeId="0" xr:uid="{00000000-0006-0000-0100-00001F000000}">
      <text>
        <r>
          <rPr>
            <b/>
            <sz val="8"/>
            <color indexed="81"/>
            <rFont val="Tahoma"/>
            <family val="2"/>
          </rPr>
          <t>jmarks:</t>
        </r>
        <r>
          <rPr>
            <sz val="8"/>
            <color indexed="81"/>
            <rFont val="Tahoma"/>
            <family val="2"/>
          </rPr>
          <t xml:space="preserve">
median state</t>
        </r>
      </text>
    </comment>
    <comment ref="AC24" authorId="0" shapeId="0" xr:uid="{00000000-0006-0000-0100-000020000000}">
      <text>
        <r>
          <rPr>
            <b/>
            <sz val="8"/>
            <color indexed="81"/>
            <rFont val="Tahoma"/>
            <family val="2"/>
          </rPr>
          <t>jmarks:</t>
        </r>
        <r>
          <rPr>
            <sz val="8"/>
            <color indexed="81"/>
            <rFont val="Tahoma"/>
            <family val="2"/>
          </rPr>
          <t xml:space="preserve">
median state</t>
        </r>
      </text>
    </comment>
    <comment ref="AD24" authorId="0" shapeId="0" xr:uid="{00000000-0006-0000-0100-000021000000}">
      <text>
        <r>
          <rPr>
            <b/>
            <sz val="8"/>
            <color indexed="81"/>
            <rFont val="Tahoma"/>
            <family val="2"/>
          </rPr>
          <t>jmarks:</t>
        </r>
        <r>
          <rPr>
            <sz val="8"/>
            <color indexed="81"/>
            <rFont val="Tahoma"/>
            <family val="2"/>
          </rPr>
          <t xml:space="preserve">
median state</t>
        </r>
      </text>
    </comment>
    <comment ref="AE24" authorId="0" shapeId="0" xr:uid="{00000000-0006-0000-0100-000022000000}">
      <text>
        <r>
          <rPr>
            <b/>
            <sz val="8"/>
            <color indexed="81"/>
            <rFont val="Tahoma"/>
            <family val="2"/>
          </rPr>
          <t>jmarks:</t>
        </r>
        <r>
          <rPr>
            <sz val="8"/>
            <color indexed="81"/>
            <rFont val="Tahoma"/>
            <family val="2"/>
          </rPr>
          <t xml:space="preserve">
median state</t>
        </r>
      </text>
    </comment>
    <comment ref="AF24" authorId="0" shapeId="0" xr:uid="{00000000-0006-0000-0100-000023000000}">
      <text>
        <r>
          <rPr>
            <b/>
            <sz val="8"/>
            <color indexed="81"/>
            <rFont val="Tahoma"/>
            <family val="2"/>
          </rPr>
          <t>jmarks:</t>
        </r>
        <r>
          <rPr>
            <sz val="8"/>
            <color indexed="81"/>
            <rFont val="Tahoma"/>
            <family val="2"/>
          </rPr>
          <t xml:space="preserve">
median state</t>
        </r>
      </text>
    </comment>
    <comment ref="AG24" authorId="0" shapeId="0" xr:uid="{00000000-0006-0000-0100-000024000000}">
      <text>
        <r>
          <rPr>
            <b/>
            <sz val="8"/>
            <color indexed="81"/>
            <rFont val="Tahoma"/>
            <family val="2"/>
          </rPr>
          <t>jmarks:</t>
        </r>
        <r>
          <rPr>
            <sz val="8"/>
            <color indexed="81"/>
            <rFont val="Tahoma"/>
            <family val="2"/>
          </rPr>
          <t xml:space="preserve">
median state</t>
        </r>
      </text>
    </comment>
    <comment ref="AH24" authorId="0" shapeId="0" xr:uid="{00000000-0006-0000-0100-000025000000}">
      <text>
        <r>
          <rPr>
            <b/>
            <sz val="8"/>
            <color indexed="81"/>
            <rFont val="Tahoma"/>
            <family val="2"/>
          </rPr>
          <t>jmarks:</t>
        </r>
        <r>
          <rPr>
            <sz val="8"/>
            <color indexed="81"/>
            <rFont val="Tahoma"/>
            <family val="2"/>
          </rPr>
          <t xml:space="preserve">
median state</t>
        </r>
      </text>
    </comment>
    <comment ref="AI24" authorId="0" shapeId="0" xr:uid="{00000000-0006-0000-0100-000026000000}">
      <text>
        <r>
          <rPr>
            <b/>
            <sz val="8"/>
            <color indexed="81"/>
            <rFont val="Tahoma"/>
            <family val="2"/>
          </rPr>
          <t>jmarks:</t>
        </r>
        <r>
          <rPr>
            <sz val="8"/>
            <color indexed="81"/>
            <rFont val="Tahoma"/>
            <family val="2"/>
          </rPr>
          <t xml:space="preserve">
median state</t>
        </r>
      </text>
    </comment>
    <comment ref="AJ24" authorId="0" shapeId="0" xr:uid="{00000000-0006-0000-0100-000027000000}">
      <text>
        <r>
          <rPr>
            <b/>
            <sz val="8"/>
            <color indexed="81"/>
            <rFont val="Tahoma"/>
            <family val="2"/>
          </rPr>
          <t>jmarks:</t>
        </r>
        <r>
          <rPr>
            <sz val="8"/>
            <color indexed="81"/>
            <rFont val="Tahoma"/>
            <family val="2"/>
          </rPr>
          <t xml:space="preserve">
median state</t>
        </r>
      </text>
    </comment>
    <comment ref="AB39" authorId="0" shapeId="0" xr:uid="{00000000-0006-0000-0100-000028000000}">
      <text>
        <r>
          <rPr>
            <b/>
            <sz val="8"/>
            <color indexed="81"/>
            <rFont val="Tahoma"/>
            <family val="2"/>
          </rPr>
          <t>jmarks:</t>
        </r>
        <r>
          <rPr>
            <sz val="8"/>
            <color indexed="81"/>
            <rFont val="Tahoma"/>
            <family val="2"/>
          </rPr>
          <t xml:space="preserve">
median state</t>
        </r>
      </text>
    </comment>
    <comment ref="AC39" authorId="0" shapeId="0" xr:uid="{00000000-0006-0000-0100-000029000000}">
      <text>
        <r>
          <rPr>
            <b/>
            <sz val="8"/>
            <color indexed="81"/>
            <rFont val="Tahoma"/>
            <family val="2"/>
          </rPr>
          <t>jmarks:</t>
        </r>
        <r>
          <rPr>
            <sz val="8"/>
            <color indexed="81"/>
            <rFont val="Tahoma"/>
            <family val="2"/>
          </rPr>
          <t xml:space="preserve">
median state</t>
        </r>
      </text>
    </comment>
    <comment ref="AD39" authorId="0" shapeId="0" xr:uid="{00000000-0006-0000-0100-00002A000000}">
      <text>
        <r>
          <rPr>
            <b/>
            <sz val="8"/>
            <color indexed="81"/>
            <rFont val="Tahoma"/>
            <family val="2"/>
          </rPr>
          <t>jmarks:</t>
        </r>
        <r>
          <rPr>
            <sz val="8"/>
            <color indexed="81"/>
            <rFont val="Tahoma"/>
            <family val="2"/>
          </rPr>
          <t xml:space="preserve">
median state</t>
        </r>
      </text>
    </comment>
    <comment ref="AE39" authorId="0" shapeId="0" xr:uid="{00000000-0006-0000-0100-00002B000000}">
      <text>
        <r>
          <rPr>
            <b/>
            <sz val="8"/>
            <color indexed="81"/>
            <rFont val="Tahoma"/>
            <family val="2"/>
          </rPr>
          <t>jmarks:</t>
        </r>
        <r>
          <rPr>
            <sz val="8"/>
            <color indexed="81"/>
            <rFont val="Tahoma"/>
            <family val="2"/>
          </rPr>
          <t xml:space="preserve">
median state</t>
        </r>
      </text>
    </comment>
    <comment ref="AF39" authorId="0" shapeId="0" xr:uid="{00000000-0006-0000-0100-00002C000000}">
      <text>
        <r>
          <rPr>
            <b/>
            <sz val="8"/>
            <color indexed="81"/>
            <rFont val="Tahoma"/>
            <family val="2"/>
          </rPr>
          <t>jmarks:</t>
        </r>
        <r>
          <rPr>
            <sz val="8"/>
            <color indexed="81"/>
            <rFont val="Tahoma"/>
            <family val="2"/>
          </rPr>
          <t xml:space="preserve">
median state</t>
        </r>
      </text>
    </comment>
    <comment ref="AG39" authorId="0" shapeId="0" xr:uid="{00000000-0006-0000-0100-00002D000000}">
      <text>
        <r>
          <rPr>
            <b/>
            <sz val="8"/>
            <color indexed="81"/>
            <rFont val="Tahoma"/>
            <family val="2"/>
          </rPr>
          <t>jmarks:</t>
        </r>
        <r>
          <rPr>
            <sz val="8"/>
            <color indexed="81"/>
            <rFont val="Tahoma"/>
            <family val="2"/>
          </rPr>
          <t xml:space="preserve">
median state</t>
        </r>
      </text>
    </comment>
    <comment ref="AH39" authorId="0" shapeId="0" xr:uid="{00000000-0006-0000-0100-00002E000000}">
      <text>
        <r>
          <rPr>
            <b/>
            <sz val="8"/>
            <color indexed="81"/>
            <rFont val="Tahoma"/>
            <family val="2"/>
          </rPr>
          <t>jmarks:</t>
        </r>
        <r>
          <rPr>
            <sz val="8"/>
            <color indexed="81"/>
            <rFont val="Tahoma"/>
            <family val="2"/>
          </rPr>
          <t xml:space="preserve">
median state</t>
        </r>
      </text>
    </comment>
    <comment ref="AI39" authorId="0" shapeId="0" xr:uid="{00000000-0006-0000-0100-00002F000000}">
      <text>
        <r>
          <rPr>
            <b/>
            <sz val="8"/>
            <color indexed="81"/>
            <rFont val="Tahoma"/>
            <family val="2"/>
          </rPr>
          <t>jmarks:</t>
        </r>
        <r>
          <rPr>
            <sz val="8"/>
            <color indexed="81"/>
            <rFont val="Tahoma"/>
            <family val="2"/>
          </rPr>
          <t xml:space="preserve">
median state</t>
        </r>
      </text>
    </comment>
    <comment ref="AJ39" authorId="0" shapeId="0" xr:uid="{00000000-0006-0000-0100-000030000000}">
      <text>
        <r>
          <rPr>
            <b/>
            <sz val="8"/>
            <color indexed="81"/>
            <rFont val="Tahoma"/>
            <family val="2"/>
          </rPr>
          <t>jmarks:</t>
        </r>
        <r>
          <rPr>
            <sz val="8"/>
            <color indexed="81"/>
            <rFont val="Tahoma"/>
            <family val="2"/>
          </rPr>
          <t xml:space="preserve">
median state</t>
        </r>
      </text>
    </comment>
    <comment ref="AB53" authorId="0" shapeId="0" xr:uid="{00000000-0006-0000-0100-000031000000}">
      <text>
        <r>
          <rPr>
            <b/>
            <sz val="8"/>
            <color indexed="81"/>
            <rFont val="Tahoma"/>
            <family val="2"/>
          </rPr>
          <t>jmarks:</t>
        </r>
        <r>
          <rPr>
            <sz val="8"/>
            <color indexed="81"/>
            <rFont val="Tahoma"/>
            <family val="2"/>
          </rPr>
          <t xml:space="preserve">
median state</t>
        </r>
      </text>
    </comment>
    <comment ref="AC53" authorId="0" shapeId="0" xr:uid="{00000000-0006-0000-0100-000032000000}">
      <text>
        <r>
          <rPr>
            <b/>
            <sz val="8"/>
            <color indexed="81"/>
            <rFont val="Tahoma"/>
            <family val="2"/>
          </rPr>
          <t>jmarks:</t>
        </r>
        <r>
          <rPr>
            <sz val="8"/>
            <color indexed="81"/>
            <rFont val="Tahoma"/>
            <family val="2"/>
          </rPr>
          <t xml:space="preserve">
median state</t>
        </r>
      </text>
    </comment>
    <comment ref="AD53" authorId="0" shapeId="0" xr:uid="{00000000-0006-0000-0100-000033000000}">
      <text>
        <r>
          <rPr>
            <b/>
            <sz val="8"/>
            <color indexed="81"/>
            <rFont val="Tahoma"/>
            <family val="2"/>
          </rPr>
          <t>jmarks:</t>
        </r>
        <r>
          <rPr>
            <sz val="8"/>
            <color indexed="81"/>
            <rFont val="Tahoma"/>
            <family val="2"/>
          </rPr>
          <t xml:space="preserve">
median state</t>
        </r>
      </text>
    </comment>
    <comment ref="AE53" authorId="0" shapeId="0" xr:uid="{00000000-0006-0000-0100-000034000000}">
      <text>
        <r>
          <rPr>
            <b/>
            <sz val="8"/>
            <color indexed="81"/>
            <rFont val="Tahoma"/>
            <family val="2"/>
          </rPr>
          <t>jmarks:</t>
        </r>
        <r>
          <rPr>
            <sz val="8"/>
            <color indexed="81"/>
            <rFont val="Tahoma"/>
            <family val="2"/>
          </rPr>
          <t xml:space="preserve">
median state</t>
        </r>
      </text>
    </comment>
    <comment ref="AF53" authorId="0" shapeId="0" xr:uid="{00000000-0006-0000-0100-000035000000}">
      <text>
        <r>
          <rPr>
            <b/>
            <sz val="8"/>
            <color indexed="81"/>
            <rFont val="Tahoma"/>
            <family val="2"/>
          </rPr>
          <t>jmarks:</t>
        </r>
        <r>
          <rPr>
            <sz val="8"/>
            <color indexed="81"/>
            <rFont val="Tahoma"/>
            <family val="2"/>
          </rPr>
          <t xml:space="preserve">
median state</t>
        </r>
      </text>
    </comment>
    <comment ref="AG53" authorId="0" shapeId="0" xr:uid="{00000000-0006-0000-0100-000036000000}">
      <text>
        <r>
          <rPr>
            <b/>
            <sz val="8"/>
            <color indexed="81"/>
            <rFont val="Tahoma"/>
            <family val="2"/>
          </rPr>
          <t>jmarks:</t>
        </r>
        <r>
          <rPr>
            <sz val="8"/>
            <color indexed="81"/>
            <rFont val="Tahoma"/>
            <family val="2"/>
          </rPr>
          <t xml:space="preserve">
median state</t>
        </r>
      </text>
    </comment>
    <comment ref="AH53" authorId="0" shapeId="0" xr:uid="{00000000-0006-0000-0100-000037000000}">
      <text>
        <r>
          <rPr>
            <b/>
            <sz val="8"/>
            <color indexed="81"/>
            <rFont val="Tahoma"/>
            <family val="2"/>
          </rPr>
          <t>jmarks:</t>
        </r>
        <r>
          <rPr>
            <sz val="8"/>
            <color indexed="81"/>
            <rFont val="Tahoma"/>
            <family val="2"/>
          </rPr>
          <t xml:space="preserve">
median state</t>
        </r>
      </text>
    </comment>
    <comment ref="AI53" authorId="0" shapeId="0" xr:uid="{00000000-0006-0000-0100-000038000000}">
      <text>
        <r>
          <rPr>
            <b/>
            <sz val="8"/>
            <color indexed="81"/>
            <rFont val="Tahoma"/>
            <family val="2"/>
          </rPr>
          <t>jmarks:</t>
        </r>
        <r>
          <rPr>
            <sz val="8"/>
            <color indexed="81"/>
            <rFont val="Tahoma"/>
            <family val="2"/>
          </rPr>
          <t xml:space="preserve">
median state</t>
        </r>
      </text>
    </comment>
    <comment ref="AJ53" authorId="0" shapeId="0" xr:uid="{00000000-0006-0000-0100-000039000000}">
      <text>
        <r>
          <rPr>
            <b/>
            <sz val="8"/>
            <color indexed="81"/>
            <rFont val="Tahoma"/>
            <family val="2"/>
          </rPr>
          <t>jmarks:</t>
        </r>
        <r>
          <rPr>
            <sz val="8"/>
            <color indexed="81"/>
            <rFont val="Tahoma"/>
            <family val="2"/>
          </rPr>
          <t xml:space="preserve">
median state</t>
        </r>
      </text>
    </comment>
  </commentList>
</comments>
</file>

<file path=xl/sharedStrings.xml><?xml version="1.0" encoding="utf-8"?>
<sst xmlns="http://schemas.openxmlformats.org/spreadsheetml/2006/main" count="178" uniqueCount="105">
  <si>
    <t>Migration of First-time freshmen students</t>
  </si>
  <si>
    <t>1992</t>
  </si>
  <si>
    <t>1994</t>
  </si>
  <si>
    <t>Net</t>
  </si>
  <si>
    <t>Service</t>
  </si>
  <si>
    <t>Schools in,</t>
  </si>
  <si>
    <t>Foreign</t>
  </si>
  <si>
    <t>Students in</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</si>
  <si>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</si>
  <si>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</si>
  <si>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</si>
  <si>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</si>
  <si>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</si>
  <si>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</si>
  <si>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</si>
  <si>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</si>
  <si>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</si>
  <si>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</si>
  <si>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</si>
  <si>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</si>
  <si>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</si>
  <si>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</si>
  <si>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</si>
  <si>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Delaware</t>
  </si>
  <si>
    <t>Sources:</t>
  </si>
  <si>
    <t>National Center for Education Statistics, Digest of Education Statistics 2002 (Washington, D.C.: U.S. Government Printing Office, 2003) Table 203, p.242</t>
  </si>
  <si>
    <t>National Center for Education Statistics, Digest of Education Statistics 1998 (NCES1999-036, 1999) (Washington, D.C.: U.S. Government Printing Office, 2003) Table 203, p.225</t>
  </si>
  <si>
    <t>National Center for Education Statistics, Digest of Education Statistics 2001 (Washington, D.C.: U.S. Government Printing Office, 2003) Table 204.</t>
  </si>
  <si>
    <t>NCES Digest of Education Statistics 1994 (NCES 94-115 1994 Service Schools in, Foreign Students in Table 199, p.204</t>
  </si>
  <si>
    <t>Out-Migration</t>
  </si>
  <si>
    <t>In-Migration</t>
  </si>
  <si>
    <t>Percent of State's Students in State</t>
  </si>
  <si>
    <t>State Residents remaining in-State</t>
  </si>
  <si>
    <t>Percent of Students in State from State</t>
  </si>
  <si>
    <t>National Center for Education Statistics, Digest of Education Statistics 2004, Table 203, online (www.nces.ed.gov/ipeds)</t>
  </si>
  <si>
    <t>National Center for Education Statistics, Digest of Education Statistics 2005, Table 202, online (www.nces.ed.gov/ipeds)</t>
  </si>
  <si>
    <t>SREB states</t>
  </si>
  <si>
    <t xml:space="preserve">Total 1st time freshmen in state (no matter where they come from)  </t>
  </si>
  <si>
    <t>NCES Digest of Education Statistics 1995 (NCES 95-029) 1997 Service Schools in, Foreign Students in Table 203, p.211</t>
  </si>
  <si>
    <t>Total Student Residents attending anywhere</t>
  </si>
  <si>
    <t>National Center for Education Statistics, Digest of Education Statistics 2008, Table 223, online (www.nces.ed.gov/ipeds)</t>
  </si>
  <si>
    <t>Alaska</t>
  </si>
  <si>
    <t>Arizona</t>
  </si>
  <si>
    <t>California</t>
  </si>
  <si>
    <t>Colorado</t>
  </si>
  <si>
    <t>Connecticut</t>
  </si>
  <si>
    <t>District of Columbia</t>
  </si>
  <si>
    <t>Hawaii</t>
  </si>
  <si>
    <t>Idaho</t>
  </si>
  <si>
    <t>Illinois</t>
  </si>
  <si>
    <t>Indiana</t>
  </si>
  <si>
    <t>Iowa</t>
  </si>
  <si>
    <t>Kansas</t>
  </si>
  <si>
    <t>Maine</t>
  </si>
  <si>
    <t>Massachusetts</t>
  </si>
  <si>
    <t>Michigan</t>
  </si>
  <si>
    <t>Minnesota</t>
  </si>
  <si>
    <t>Missouri</t>
  </si>
  <si>
    <t>Montana</t>
  </si>
  <si>
    <t>Nebraska</t>
  </si>
  <si>
    <t>Nevada</t>
  </si>
  <si>
    <t>New Hampshire</t>
  </si>
  <si>
    <t>New Jersey</t>
  </si>
  <si>
    <t>New Mexico</t>
  </si>
  <si>
    <t>New York</t>
  </si>
  <si>
    <t>North Dakota</t>
  </si>
  <si>
    <t>Ohio</t>
  </si>
  <si>
    <t>Oregon</t>
  </si>
  <si>
    <t>Pennsylvania</t>
  </si>
  <si>
    <t>Rhode Island</t>
  </si>
  <si>
    <t>South Dakota</t>
  </si>
  <si>
    <t>Utah</t>
  </si>
  <si>
    <t>Vermont</t>
  </si>
  <si>
    <t>Washington</t>
  </si>
  <si>
    <t>Wisconsin</t>
  </si>
  <si>
    <t>Wyoming</t>
  </si>
  <si>
    <t>50 States and D.C.</t>
  </si>
  <si>
    <t>SREB States</t>
  </si>
  <si>
    <t xml:space="preserve">   as a percent of U.S.</t>
  </si>
  <si>
    <t>West</t>
  </si>
  <si>
    <t>Midwest</t>
  </si>
  <si>
    <t>Northeast</t>
  </si>
  <si>
    <t>National Center for Education Statistics, Digest of Education Statistics 2010, Table 230, online (www.nces.ed.gov/ipeds)</t>
  </si>
  <si>
    <t xml:space="preserve"> </t>
  </si>
  <si>
    <t xml:space="preserve">SREB analysis of National Center for Education Statistics fall 2012 enrollment survey (www.nces.ed.gov/ipeds). 
</t>
  </si>
  <si>
    <t>State Unknown</t>
  </si>
  <si>
    <t xml:space="preserve">SREB analysis of National Center for Education Statistics fall 2014 enrollment survey (www.nces.ed.gov/ipeds). 
</t>
  </si>
  <si>
    <t>Migration of First-Time Freshmen (FTF)</t>
  </si>
  <si>
    <t>Import/Export Ratio (&lt;1=Exporter, &gt;1=Importer)</t>
  </si>
  <si>
    <t>SREB analysis of National Center for Education Statistics fall 2010 enrollment survey (www.nces.ed.gov/ipeds). 
Note: Prior to this year students attending online-only institutions were counted as attending in the state where the school was headquartered. Beginning with this year, those students are excluded from the state to state migration counts.</t>
  </si>
  <si>
    <r>
      <rPr>
        <vertAlign val="superscript"/>
        <sz val="10"/>
        <rFont val="Arial"/>
        <family val="2"/>
      </rPr>
      <t>1</t>
    </r>
    <r>
      <rPr>
        <sz val="10"/>
        <rFont val="Arial"/>
        <family val="2"/>
      </rPr>
      <t xml:space="preserve"> This percentage reflects the relationship of in-state first-time freshmen (FTF) students to the total FTF enrollment in the state.</t>
    </r>
  </si>
  <si>
    <r>
      <t xml:space="preserve">3 </t>
    </r>
    <r>
      <rPr>
        <sz val="10"/>
        <rFont val="Arial"/>
        <family val="2"/>
      </rPr>
      <t>The net gain or loss for each state is the number of FTF entering the state to attend college minus those leaving the state to attend college.</t>
    </r>
  </si>
  <si>
    <r>
      <t xml:space="preserve">4 </t>
    </r>
    <r>
      <rPr>
        <sz val="10"/>
        <rFont val="Arial"/>
        <family val="2"/>
      </rPr>
      <t>The net gain for the United States is the number of first-time college students coming to U.S. colleges from foreign countries and territories, such as Puerto Rico.</t>
    </r>
  </si>
  <si>
    <r>
      <t xml:space="preserve">5 </t>
    </r>
    <r>
      <rPr>
        <sz val="10"/>
        <rFont val="Arial"/>
        <family val="2"/>
      </rPr>
      <t xml:space="preserve">The net gains for the regions are the medians of state figures in each region. They are not a count of net migration into and out of each region. </t>
    </r>
  </si>
  <si>
    <r>
      <t>Percent of State's FTF Enrolled In College in Home State</t>
    </r>
    <r>
      <rPr>
        <vertAlign val="superscript"/>
        <sz val="10"/>
        <rFont val="Arial"/>
        <family val="2"/>
      </rPr>
      <t>1</t>
    </r>
  </si>
  <si>
    <r>
      <t>Import/Export Ratio</t>
    </r>
    <r>
      <rPr>
        <vertAlign val="superscript"/>
        <sz val="10"/>
        <rFont val="Arial"/>
        <family val="2"/>
      </rPr>
      <t>2</t>
    </r>
  </si>
  <si>
    <r>
      <t>Net Gain or Loss of First-Time Freshmen</t>
    </r>
    <r>
      <rPr>
        <vertAlign val="superscript"/>
        <sz val="10"/>
        <rFont val="Arial"/>
        <family val="2"/>
      </rPr>
      <t>3</t>
    </r>
  </si>
  <si>
    <r>
      <t>50 states and D.C.</t>
    </r>
    <r>
      <rPr>
        <vertAlign val="superscript"/>
        <sz val="10"/>
        <rFont val="Arial"/>
        <family val="2"/>
      </rPr>
      <t>4</t>
    </r>
  </si>
  <si>
    <t>Fall 2006</t>
  </si>
  <si>
    <t>Fall 2016</t>
  </si>
  <si>
    <t xml:space="preserve">  March 2019</t>
  </si>
  <si>
    <r>
      <t xml:space="preserve">SREB analysis of National Center for Education Statistics fall 2016 enrollment survey </t>
    </r>
    <r>
      <rPr>
        <sz val="10"/>
        <rFont val="Arial"/>
        <family val="2"/>
      </rPr>
      <t>— www.nces.ed.gov/ipeds.</t>
    </r>
  </si>
  <si>
    <r>
      <t xml:space="preserve">National Center for Education Statistics, </t>
    </r>
    <r>
      <rPr>
        <i/>
        <sz val="10"/>
        <rFont val="Arial"/>
        <family val="2"/>
      </rPr>
      <t xml:space="preserve">Digest of Education Statistics </t>
    </r>
    <r>
      <rPr>
        <sz val="10"/>
        <rFont val="Arial"/>
        <family val="2"/>
      </rPr>
      <t>(2007) — www.nces.ed.gov.</t>
    </r>
  </si>
  <si>
    <r>
      <rPr>
        <vertAlign val="superscript"/>
        <sz val="10"/>
        <rFont val="Arial"/>
        <family val="2"/>
      </rPr>
      <t>2</t>
    </r>
    <r>
      <rPr>
        <sz val="10"/>
        <rFont val="Arial"/>
        <family val="2"/>
      </rPr>
      <t xml:space="preserve"> This ratio is the number of first-time freshmen (FTF) who migrated to a state to enroll in college divided by the number of FTF who migrated out of the state to enroll in college. States with ratios of less than 1 are exporters and those with ratios of greater than 1 are importers of FTF. For example, the 2.02 ratio for South Carolina in 2016 means that 2.02 FTF from other states enrolled in college in South Carolina for every one FTF from South Carolina. </t>
    </r>
  </si>
  <si>
    <t>Table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</si>
</sst>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_(* #,##0.0_);_(* \(#,##0.0\);_(* &quot;-&quot;??_);_(@_)"/>
    <numFmt numFmtId="167" formatCode="0.00_);\(0.00\)"/>
  </numFmts>
  <fonts count="19" x14ac:knownFonts="1">
    <font>
      <sz val="10"/>
      <name val="Helv"/>
    </font>
    <font>
      <sz val="8"/>
      <color indexed="81"/>
      <name val="Tahoma"/>
      <family val="2"/>
    </font>
    <font>
      <b/>
      <sz val="8"/>
      <color indexed="81"/>
      <name val="Tahoma"/>
      <family val="2"/>
    </font>
    <font>
      <sz val="10"/>
      <color indexed="81"/>
      <name val="Tahoma"/>
      <family val="2"/>
    </font>
    <font>
      <b/>
      <sz val="10"/>
      <color indexed="81"/>
      <name val="Tahoma"/>
      <family val="2"/>
    </font>
    <font>
      <sz val="10"/>
      <name val="Helv"/>
    </font>
    <font>
      <b/>
      <sz val="9"/>
      <color indexed="81"/>
      <name val="Tahoma"/>
      <family val="2"/>
    </font>
    <font>
      <sz val="9"/>
      <color indexed="81"/>
      <name val="Tahoma"/>
      <family val="2"/>
    </font>
    <font>
      <sz val="10"/>
      <name val="Helv"/>
    </font>
    <font>
      <sz val="10"/>
      <name val="Arial"/>
      <family val="2"/>
    </font>
    <font>
      <sz val="10"/>
      <color indexed="12"/>
      <name val="Arial"/>
      <family val="2"/>
    </font>
    <font>
      <sz val="10"/>
      <color indexed="10"/>
      <name val="Arial"/>
      <family val="2"/>
    </font>
    <font>
      <sz val="10"/>
      <color indexed="8"/>
      <name val="Arial"/>
      <family val="2"/>
    </font>
    <font>
      <sz val="10"/>
      <color rgb="FF0000FF"/>
      <name val="Arial"/>
      <family val="2"/>
    </font>
    <font>
      <vertAlign val="superscript"/>
      <sz val="10"/>
      <name val="Arial"/>
      <family val="2"/>
    </font>
    <font>
      <sz val="10"/>
      <name val="Arial"/>
      <family val="2"/>
    </font>
    <font>
      <vertAlign val="superscript"/>
      <sz val="10"/>
      <name val="Arial"/>
      <family val="2"/>
    </font>
    <font>
      <sz val="10"/>
      <name val="Helv"/>
    </font>
    <font>
      <i/>
      <sz val="10"/>
      <name val="Arial"/>
      <family val="2"/>
    </font>
  </fonts>
  <fills count="6">
    <fill>
      <patternFill patternType="none"/>
    </fill>
    <fill>
      <patternFill patternType="gray125"/>
    </fill>
    <fill>
      <patternFill patternType="solid">
        <fgColor indexed="43"/>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s>
  <borders count="34">
    <border>
      <left/>
      <right/>
      <top/>
      <bottom/>
      <diagonal/>
    </border>
    <border>
      <left/>
      <right/>
      <top style="thin">
        <color indexed="8"/>
      </top>
      <bottom/>
      <diagonal/>
    </border>
    <border>
      <left/>
      <right/>
      <top/>
      <bottom style="thin">
        <color indexed="8"/>
      </bottom>
      <diagonal/>
    </border>
    <border>
      <left/>
      <right style="thin">
        <color indexed="8"/>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8"/>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8"/>
      </top>
      <bottom style="thin">
        <color indexed="8"/>
      </bottom>
      <diagonal/>
    </border>
    <border>
      <left/>
      <right style="thin">
        <color indexed="8"/>
      </right>
      <top/>
      <bottom style="thin">
        <color indexed="64"/>
      </bottom>
      <diagonal/>
    </border>
    <border>
      <left style="thin">
        <color indexed="64"/>
      </left>
      <right/>
      <top/>
      <bottom style="thin">
        <color indexed="64"/>
      </bottom>
      <diagonal/>
    </border>
    <border>
      <left/>
      <right/>
      <top/>
      <bottom style="thin">
        <color theme="1"/>
      </bottom>
      <diagonal/>
    </border>
    <border>
      <left/>
      <right/>
      <top style="thin">
        <color theme="1"/>
      </top>
      <bottom style="thin">
        <color theme="1"/>
      </bottom>
      <diagonal/>
    </border>
    <border>
      <left style="thin">
        <color theme="1"/>
      </left>
      <right/>
      <top style="thin">
        <color indexed="8"/>
      </top>
      <bottom style="thin">
        <color indexed="8"/>
      </bottom>
      <diagonal/>
    </border>
    <border>
      <left style="thin">
        <color theme="1"/>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bottom style="thin">
        <color indexed="64"/>
      </bottom>
      <diagonal/>
    </border>
    <border>
      <left style="thin">
        <color indexed="64"/>
      </left>
      <right/>
      <top style="thin">
        <color indexed="8"/>
      </top>
      <bottom style="thin">
        <color indexed="8"/>
      </bottom>
      <diagonal/>
    </border>
    <border>
      <left/>
      <right style="thin">
        <color indexed="64"/>
      </right>
      <top/>
      <bottom/>
      <diagonal/>
    </border>
    <border>
      <left style="thin">
        <color indexed="64"/>
      </left>
      <right/>
      <top style="thin">
        <color indexed="8"/>
      </top>
      <bottom style="thin">
        <color theme="1"/>
      </bottom>
      <diagonal/>
    </border>
    <border>
      <left style="thin">
        <color theme="1"/>
      </left>
      <right/>
      <top/>
      <bottom style="thin">
        <color indexed="8"/>
      </bottom>
      <diagonal/>
    </border>
    <border>
      <left/>
      <right/>
      <top style="thin">
        <color theme="1"/>
      </top>
      <bottom style="thin">
        <color indexed="64"/>
      </bottom>
      <diagonal/>
    </border>
    <border>
      <left style="thin">
        <color indexed="63"/>
      </left>
      <right/>
      <top/>
      <bottom style="thin">
        <color indexed="8"/>
      </bottom>
      <diagonal/>
    </border>
    <border>
      <left style="thin">
        <color indexed="63"/>
      </left>
      <right/>
      <top/>
      <bottom/>
      <diagonal/>
    </border>
    <border>
      <left/>
      <right/>
      <top style="thin">
        <color indexed="8"/>
      </top>
      <bottom style="thin">
        <color theme="1"/>
      </bottom>
      <diagonal/>
    </border>
    <border>
      <left/>
      <right style="thin">
        <color indexed="64"/>
      </right>
      <top style="thin">
        <color indexed="64"/>
      </top>
      <bottom style="thin">
        <color indexed="8"/>
      </bottom>
      <diagonal/>
    </border>
    <border>
      <left/>
      <right style="thin">
        <color indexed="64"/>
      </right>
      <top style="thin">
        <color indexed="8"/>
      </top>
      <bottom style="thin">
        <color indexed="8"/>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theme="1"/>
      </right>
      <top/>
      <bottom style="thin">
        <color indexed="64"/>
      </bottom>
      <diagonal/>
    </border>
    <border>
      <left/>
      <right style="thin">
        <color theme="1"/>
      </right>
      <top style="thin">
        <color indexed="64"/>
      </top>
      <bottom style="thin">
        <color indexed="64"/>
      </bottom>
      <diagonal/>
    </border>
  </borders>
  <cellStyleXfs count="2">
    <xf numFmtId="37" fontId="0" fillId="0" borderId="0"/>
    <xf numFmtId="43" fontId="5" fillId="0" borderId="0" applyFont="0" applyFill="0" applyBorder="0" applyAlignment="0" applyProtection="0"/>
  </cellStyleXfs>
  <cellXfs count="173">
    <xf numFmtId="37" fontId="0" fillId="0" borderId="0" xfId="0"/>
    <xf numFmtId="0" fontId="8" fillId="0" borderId="0" xfId="0" applyNumberFormat="1" applyFont="1"/>
    <xf numFmtId="37" fontId="9" fillId="0" borderId="1" xfId="0" applyFont="1" applyBorder="1"/>
    <xf numFmtId="37" fontId="9" fillId="0" borderId="0" xfId="0" applyFont="1"/>
    <xf numFmtId="37" fontId="10" fillId="0" borderId="0" xfId="0" applyFont="1"/>
    <xf numFmtId="37" fontId="11" fillId="0" borderId="0" xfId="0" applyFont="1"/>
    <xf numFmtId="37" fontId="10" fillId="0" borderId="0" xfId="0" applyFont="1" applyAlignment="1">
      <alignment horizontal="right"/>
    </xf>
    <xf numFmtId="37" fontId="12" fillId="0" borderId="4" xfId="0" applyFont="1" applyBorder="1" applyAlignment="1">
      <alignment horizontal="left"/>
    </xf>
    <xf numFmtId="37" fontId="12" fillId="0" borderId="4" xfId="0" applyFont="1" applyBorder="1" applyAlignment="1">
      <alignment horizontal="right"/>
    </xf>
    <xf numFmtId="37" fontId="10" fillId="0" borderId="4" xfId="0" applyFont="1" applyBorder="1" applyAlignment="1">
      <alignment horizontal="right"/>
    </xf>
    <xf numFmtId="37" fontId="12" fillId="0" borderId="9" xfId="0" applyFont="1" applyBorder="1" applyAlignment="1">
      <alignment horizontal="left"/>
    </xf>
    <xf numFmtId="37" fontId="10" fillId="0" borderId="9" xfId="0" applyFont="1" applyBorder="1" applyAlignment="1">
      <alignment horizontal="left"/>
    </xf>
    <xf numFmtId="37" fontId="9" fillId="0" borderId="9" xfId="0" applyFont="1" applyBorder="1" applyAlignment="1">
      <alignment horizontal="left"/>
    </xf>
    <xf numFmtId="37" fontId="9" fillId="0" borderId="4" xfId="0" applyFont="1" applyBorder="1" applyAlignment="1">
      <alignment horizontal="right"/>
    </xf>
    <xf numFmtId="37" fontId="9" fillId="0" borderId="4" xfId="0" applyFont="1" applyBorder="1"/>
    <xf numFmtId="0" fontId="10" fillId="0" borderId="2" xfId="0" applyNumberFormat="1" applyFont="1" applyBorder="1" applyAlignment="1">
      <alignment horizontal="right"/>
    </xf>
    <xf numFmtId="0" fontId="10" fillId="5" borderId="2" xfId="0" applyNumberFormat="1" applyFont="1" applyFill="1" applyBorder="1" applyAlignment="1">
      <alignment horizontal="right"/>
    </xf>
    <xf numFmtId="37" fontId="10" fillId="0" borderId="6" xfId="0" applyFont="1" applyBorder="1" applyAlignment="1">
      <alignment horizontal="right"/>
    </xf>
    <xf numFmtId="37" fontId="10" fillId="0" borderId="2" xfId="0" applyFont="1" applyBorder="1" applyAlignment="1">
      <alignment horizontal="right"/>
    </xf>
    <xf numFmtId="37" fontId="9" fillId="0" borderId="6" xfId="0" applyFont="1" applyBorder="1" applyAlignment="1">
      <alignment horizontal="right"/>
    </xf>
    <xf numFmtId="37" fontId="9" fillId="0" borderId="2" xfId="0" applyFont="1" applyBorder="1" applyAlignment="1">
      <alignment horizontal="right"/>
    </xf>
    <xf numFmtId="0" fontId="9" fillId="0" borderId="2" xfId="0" applyNumberFormat="1" applyFont="1" applyBorder="1" applyAlignment="1">
      <alignment horizontal="right"/>
    </xf>
    <xf numFmtId="0" fontId="9" fillId="5" borderId="2" xfId="0" applyNumberFormat="1" applyFont="1" applyFill="1" applyBorder="1" applyAlignment="1">
      <alignment horizontal="right"/>
    </xf>
    <xf numFmtId="0" fontId="9" fillId="0" borderId="0" xfId="0" applyNumberFormat="1" applyFont="1" applyAlignment="1">
      <alignment horizontal="right"/>
    </xf>
    <xf numFmtId="0" fontId="9" fillId="5" borderId="0" xfId="0" applyNumberFormat="1" applyFont="1" applyFill="1" applyAlignment="1">
      <alignment horizontal="right"/>
    </xf>
    <xf numFmtId="37" fontId="9" fillId="0" borderId="9" xfId="0" applyFont="1" applyBorder="1" applyAlignment="1">
      <alignment horizontal="right"/>
    </xf>
    <xf numFmtId="0" fontId="9" fillId="0" borderId="0" xfId="0" applyNumberFormat="1" applyFont="1"/>
    <xf numFmtId="37" fontId="9" fillId="0" borderId="3" xfId="0" applyFont="1" applyBorder="1"/>
    <xf numFmtId="165" fontId="10" fillId="0" borderId="7" xfId="0" applyNumberFormat="1" applyFont="1" applyBorder="1" applyAlignment="1">
      <alignment horizontal="right"/>
    </xf>
    <xf numFmtId="165" fontId="10" fillId="0" borderId="0" xfId="0" applyNumberFormat="1" applyFont="1" applyAlignment="1">
      <alignment horizontal="right"/>
    </xf>
    <xf numFmtId="3" fontId="10" fillId="0" borderId="7" xfId="0" applyNumberFormat="1" applyFont="1" applyBorder="1" applyAlignment="1">
      <alignment horizontal="right"/>
    </xf>
    <xf numFmtId="3" fontId="10" fillId="0" borderId="0" xfId="0" applyNumberFormat="1" applyFont="1" applyAlignment="1">
      <alignment horizontal="right"/>
    </xf>
    <xf numFmtId="39" fontId="10" fillId="0" borderId="0" xfId="0" applyNumberFormat="1" applyFont="1" applyAlignment="1">
      <alignment horizontal="right"/>
    </xf>
    <xf numFmtId="3" fontId="9" fillId="0" borderId="7" xfId="0" applyNumberFormat="1" applyFont="1" applyBorder="1" applyAlignment="1">
      <alignment horizontal="right"/>
    </xf>
    <xf numFmtId="3" fontId="9" fillId="0" borderId="0" xfId="0" applyNumberFormat="1" applyFont="1" applyAlignment="1">
      <alignment horizontal="right"/>
    </xf>
    <xf numFmtId="37" fontId="13" fillId="0" borderId="0" xfId="0" applyFont="1" applyAlignment="1">
      <alignment horizontal="right"/>
    </xf>
    <xf numFmtId="37" fontId="9" fillId="0" borderId="0" xfId="0" applyFont="1" applyAlignment="1">
      <alignment horizontal="right"/>
    </xf>
    <xf numFmtId="167" fontId="9" fillId="0" borderId="0" xfId="0" applyNumberFormat="1" applyFont="1"/>
    <xf numFmtId="37" fontId="9" fillId="0" borderId="3" xfId="0" applyFont="1" applyBorder="1" applyAlignment="1">
      <alignment horizontal="left"/>
    </xf>
    <xf numFmtId="3" fontId="10" fillId="0" borderId="0" xfId="0" applyNumberFormat="1" applyFont="1" applyAlignment="1">
      <alignment horizontal="right" vertical="center"/>
    </xf>
    <xf numFmtId="3" fontId="9" fillId="0" borderId="0" xfId="0" applyNumberFormat="1" applyFont="1" applyAlignment="1">
      <alignment horizontal="right" vertical="center"/>
    </xf>
    <xf numFmtId="165" fontId="9" fillId="0" borderId="0" xfId="0" applyNumberFormat="1" applyFont="1" applyAlignment="1">
      <alignment horizontal="right"/>
    </xf>
    <xf numFmtId="3" fontId="10" fillId="2" borderId="0" xfId="0" applyNumberFormat="1" applyFont="1" applyFill="1" applyAlignment="1">
      <alignment horizontal="right"/>
    </xf>
    <xf numFmtId="165" fontId="9" fillId="2" borderId="0" xfId="0" applyNumberFormat="1" applyFont="1" applyFill="1" applyAlignment="1">
      <alignment horizontal="right"/>
    </xf>
    <xf numFmtId="37" fontId="9" fillId="0" borderId="11" xfId="0" applyFont="1" applyBorder="1"/>
    <xf numFmtId="165" fontId="10" fillId="0" borderId="5" xfId="0" applyNumberFormat="1" applyFont="1" applyBorder="1" applyAlignment="1">
      <alignment horizontal="right"/>
    </xf>
    <xf numFmtId="165" fontId="10" fillId="0" borderId="12" xfId="0" applyNumberFormat="1" applyFont="1" applyBorder="1" applyAlignment="1">
      <alignment horizontal="right"/>
    </xf>
    <xf numFmtId="3" fontId="10" fillId="0" borderId="12" xfId="0" applyNumberFormat="1" applyFont="1" applyBorder="1" applyAlignment="1">
      <alignment horizontal="right"/>
    </xf>
    <xf numFmtId="3" fontId="10" fillId="0" borderId="5" xfId="0" applyNumberFormat="1" applyFont="1" applyBorder="1" applyAlignment="1">
      <alignment horizontal="right"/>
    </xf>
    <xf numFmtId="37" fontId="10" fillId="0" borderId="5" xfId="0" applyFont="1" applyBorder="1" applyAlignment="1">
      <alignment horizontal="right"/>
    </xf>
    <xf numFmtId="3" fontId="10" fillId="0" borderId="5" xfId="0" applyNumberFormat="1" applyFont="1" applyBorder="1" applyAlignment="1">
      <alignment horizontal="right" vertical="center"/>
    </xf>
    <xf numFmtId="3" fontId="9" fillId="0" borderId="12" xfId="0" applyNumberFormat="1" applyFont="1" applyBorder="1" applyAlignment="1">
      <alignment horizontal="right"/>
    </xf>
    <xf numFmtId="3" fontId="9" fillId="0" borderId="5" xfId="0" applyNumberFormat="1" applyFont="1" applyBorder="1" applyAlignment="1">
      <alignment horizontal="right"/>
    </xf>
    <xf numFmtId="37" fontId="9" fillId="0" borderId="5" xfId="0" applyFont="1" applyBorder="1" applyAlignment="1">
      <alignment horizontal="right"/>
    </xf>
    <xf numFmtId="3" fontId="9" fillId="0" borderId="5" xfId="0" applyNumberFormat="1" applyFont="1" applyBorder="1" applyAlignment="1">
      <alignment horizontal="right" vertical="center"/>
    </xf>
    <xf numFmtId="165" fontId="9" fillId="0" borderId="5" xfId="0" applyNumberFormat="1" applyFont="1" applyBorder="1" applyAlignment="1">
      <alignment horizontal="right"/>
    </xf>
    <xf numFmtId="165" fontId="9" fillId="4" borderId="5" xfId="0" applyNumberFormat="1" applyFont="1" applyFill="1" applyBorder="1" applyAlignment="1">
      <alignment horizontal="right"/>
    </xf>
    <xf numFmtId="164" fontId="10" fillId="0" borderId="7" xfId="0" applyNumberFormat="1" applyFont="1" applyBorder="1" applyAlignment="1">
      <alignment horizontal="right"/>
    </xf>
    <xf numFmtId="164" fontId="10" fillId="0" borderId="0" xfId="0" applyNumberFormat="1" applyFont="1" applyAlignment="1">
      <alignment horizontal="right"/>
    </xf>
    <xf numFmtId="166" fontId="13" fillId="0" borderId="7" xfId="1" applyNumberFormat="1" applyFont="1" applyBorder="1" applyAlignment="1">
      <alignment horizontal="right"/>
    </xf>
    <xf numFmtId="164" fontId="13" fillId="0" borderId="0" xfId="0" applyNumberFormat="1" applyFont="1" applyAlignment="1">
      <alignment horizontal="right"/>
    </xf>
    <xf numFmtId="3" fontId="13" fillId="0" borderId="0" xfId="0" applyNumberFormat="1" applyFont="1" applyAlignment="1">
      <alignment horizontal="right" vertical="center" wrapText="1"/>
    </xf>
    <xf numFmtId="37" fontId="10" fillId="0" borderId="7" xfId="0" applyFont="1" applyBorder="1" applyAlignment="1">
      <alignment horizontal="right"/>
    </xf>
    <xf numFmtId="3" fontId="10" fillId="0" borderId="0" xfId="0" applyNumberFormat="1" applyFont="1" applyAlignment="1">
      <alignment horizontal="right" vertical="center" wrapText="1"/>
    </xf>
    <xf numFmtId="164" fontId="9" fillId="0" borderId="7" xfId="0" applyNumberFormat="1" applyFont="1" applyBorder="1" applyAlignment="1">
      <alignment horizontal="right"/>
    </xf>
    <xf numFmtId="164" fontId="9" fillId="0" borderId="0" xfId="0" applyNumberFormat="1" applyFont="1" applyAlignment="1">
      <alignment horizontal="right"/>
    </xf>
    <xf numFmtId="3" fontId="9" fillId="0" borderId="0" xfId="0" applyNumberFormat="1" applyFont="1" applyAlignment="1">
      <alignment horizontal="right" vertical="center" wrapText="1"/>
    </xf>
    <xf numFmtId="164" fontId="10" fillId="0" borderId="12" xfId="0" applyNumberFormat="1" applyFont="1" applyBorder="1" applyAlignment="1">
      <alignment horizontal="right"/>
    </xf>
    <xf numFmtId="164" fontId="10" fillId="0" borderId="5" xfId="0" applyNumberFormat="1" applyFont="1" applyBorder="1" applyAlignment="1">
      <alignment horizontal="right"/>
    </xf>
    <xf numFmtId="164" fontId="9" fillId="0" borderId="12" xfId="0" applyNumberFormat="1" applyFont="1" applyBorder="1" applyAlignment="1">
      <alignment horizontal="right"/>
    </xf>
    <xf numFmtId="164" fontId="9" fillId="0" borderId="5" xfId="0" applyNumberFormat="1" applyFont="1" applyBorder="1" applyAlignment="1">
      <alignment horizontal="right"/>
    </xf>
    <xf numFmtId="165" fontId="13" fillId="0" borderId="17" xfId="1" applyNumberFormat="1" applyFont="1" applyBorder="1" applyAlignment="1">
      <alignment horizontal="right"/>
    </xf>
    <xf numFmtId="165" fontId="13" fillId="0" borderId="8" xfId="1" applyNumberFormat="1" applyFont="1" applyBorder="1" applyAlignment="1">
      <alignment horizontal="right"/>
    </xf>
    <xf numFmtId="165" fontId="13" fillId="0" borderId="18" xfId="1" applyNumberFormat="1" applyFont="1" applyBorder="1" applyAlignment="1">
      <alignment horizontal="right"/>
    </xf>
    <xf numFmtId="37" fontId="13" fillId="0" borderId="8" xfId="0" applyFont="1" applyBorder="1" applyAlignment="1">
      <alignment horizontal="right"/>
    </xf>
    <xf numFmtId="37" fontId="13" fillId="0" borderId="18" xfId="0" applyFont="1" applyBorder="1" applyAlignment="1">
      <alignment horizontal="right"/>
    </xf>
    <xf numFmtId="165" fontId="13" fillId="0" borderId="0" xfId="1" applyNumberFormat="1" applyFont="1" applyAlignment="1">
      <alignment horizontal="right"/>
    </xf>
    <xf numFmtId="37" fontId="9" fillId="0" borderId="5" xfId="0" applyFont="1" applyBorder="1"/>
    <xf numFmtId="37" fontId="9" fillId="0" borderId="0" xfId="0" applyFont="1" applyAlignment="1">
      <alignment horizontal="left"/>
    </xf>
    <xf numFmtId="3" fontId="13" fillId="0" borderId="7" xfId="0" applyNumberFormat="1" applyFont="1" applyBorder="1" applyAlignment="1">
      <alignment horizontal="right"/>
    </xf>
    <xf numFmtId="3" fontId="13" fillId="0" borderId="0" xfId="0" applyNumberFormat="1" applyFont="1" applyAlignment="1">
      <alignment horizontal="right"/>
    </xf>
    <xf numFmtId="164" fontId="10" fillId="0" borderId="16" xfId="0" applyNumberFormat="1" applyFont="1" applyBorder="1" applyAlignment="1">
      <alignment horizontal="right"/>
    </xf>
    <xf numFmtId="164" fontId="9" fillId="0" borderId="16" xfId="0" applyNumberFormat="1" applyFont="1" applyBorder="1" applyAlignment="1">
      <alignment horizontal="right"/>
    </xf>
    <xf numFmtId="165" fontId="10" fillId="0" borderId="16" xfId="0" applyNumberFormat="1" applyFont="1" applyBorder="1" applyAlignment="1">
      <alignment horizontal="right"/>
    </xf>
    <xf numFmtId="3" fontId="10" fillId="0" borderId="16" xfId="0" applyNumberFormat="1" applyFont="1" applyBorder="1" applyAlignment="1">
      <alignment horizontal="right"/>
    </xf>
    <xf numFmtId="165" fontId="10" fillId="0" borderId="19" xfId="0" applyNumberFormat="1" applyFont="1" applyBorder="1" applyAlignment="1">
      <alignment horizontal="right"/>
    </xf>
    <xf numFmtId="3" fontId="10" fillId="0" borderId="19" xfId="0" applyNumberFormat="1" applyFont="1" applyBorder="1" applyAlignment="1">
      <alignment horizontal="right"/>
    </xf>
    <xf numFmtId="164" fontId="10" fillId="0" borderId="19" xfId="0" applyNumberFormat="1" applyFont="1" applyBorder="1" applyAlignment="1">
      <alignment horizontal="right"/>
    </xf>
    <xf numFmtId="164" fontId="9" fillId="0" borderId="19" xfId="0" applyNumberFormat="1" applyFont="1" applyBorder="1" applyAlignment="1">
      <alignment horizontal="right"/>
    </xf>
    <xf numFmtId="0" fontId="9" fillId="0" borderId="5" xfId="0" applyNumberFormat="1" applyFont="1" applyBorder="1"/>
    <xf numFmtId="37" fontId="12" fillId="0" borderId="0" xfId="0" applyFont="1" applyAlignment="1">
      <alignment vertical="top" wrapText="1"/>
    </xf>
    <xf numFmtId="37" fontId="12" fillId="0" borderId="0" xfId="0" quotePrefix="1" applyFont="1"/>
    <xf numFmtId="37" fontId="12" fillId="0" borderId="0" xfId="0" applyFont="1" applyAlignment="1">
      <alignment horizontal="centerContinuous"/>
    </xf>
    <xf numFmtId="37" fontId="9" fillId="0" borderId="0" xfId="0" applyFont="1" applyAlignment="1">
      <alignment horizontal="centerContinuous"/>
    </xf>
    <xf numFmtId="37" fontId="10" fillId="0" borderId="0" xfId="0" applyFont="1" applyAlignment="1">
      <alignment horizontal="centerContinuous"/>
    </xf>
    <xf numFmtId="37" fontId="12" fillId="0" borderId="0" xfId="0" applyFont="1"/>
    <xf numFmtId="37" fontId="9" fillId="0" borderId="3" xfId="0" applyFont="1" applyBorder="1" applyAlignment="1">
      <alignment vertical="top" wrapText="1"/>
    </xf>
    <xf numFmtId="37" fontId="15" fillId="0" borderId="0" xfId="0" applyFont="1" applyAlignment="1">
      <alignment horizontal="centerContinuous"/>
    </xf>
    <xf numFmtId="37" fontId="15" fillId="0" borderId="0" xfId="0" applyFont="1"/>
    <xf numFmtId="37" fontId="15" fillId="0" borderId="5" xfId="0" applyFont="1" applyBorder="1" applyAlignment="1">
      <alignment horizontal="left"/>
    </xf>
    <xf numFmtId="37" fontId="15" fillId="0" borderId="5" xfId="0" applyFont="1" applyBorder="1" applyAlignment="1">
      <alignment horizontal="centerContinuous"/>
    </xf>
    <xf numFmtId="37" fontId="15" fillId="0" borderId="5" xfId="0" applyFont="1" applyBorder="1"/>
    <xf numFmtId="37" fontId="15" fillId="0" borderId="25" xfId="0" applyFont="1" applyBorder="1" applyAlignment="1">
      <alignment horizontal="centerContinuous" wrapText="1"/>
    </xf>
    <xf numFmtId="37" fontId="15" fillId="0" borderId="28" xfId="0" applyFont="1" applyBorder="1" applyAlignment="1">
      <alignment horizontal="centerContinuous" wrapText="1"/>
    </xf>
    <xf numFmtId="37" fontId="15" fillId="0" borderId="0" xfId="0" applyFont="1" applyAlignment="1">
      <alignment horizontal="centerContinuous" wrapText="1"/>
    </xf>
    <xf numFmtId="37" fontId="15" fillId="0" borderId="26" xfId="0" applyFont="1" applyBorder="1" applyAlignment="1">
      <alignment horizontal="centerContinuous" wrapText="1"/>
    </xf>
    <xf numFmtId="37" fontId="15" fillId="0" borderId="2" xfId="0" applyFont="1" applyBorder="1"/>
    <xf numFmtId="0" fontId="15" fillId="0" borderId="10" xfId="0" applyNumberFormat="1" applyFont="1" applyBorder="1" applyAlignment="1">
      <alignment horizontal="right"/>
    </xf>
    <xf numFmtId="0" fontId="15" fillId="0" borderId="0" xfId="0" applyNumberFormat="1" applyFont="1" applyAlignment="1">
      <alignment horizontal="right"/>
    </xf>
    <xf numFmtId="3" fontId="15" fillId="0" borderId="10" xfId="0" applyNumberFormat="1" applyFont="1" applyBorder="1"/>
    <xf numFmtId="164" fontId="15" fillId="0" borderId="23" xfId="0" applyNumberFormat="1" applyFont="1" applyBorder="1"/>
    <xf numFmtId="164" fontId="15" fillId="0" borderId="29" xfId="0" applyNumberFormat="1" applyFont="1" applyBorder="1"/>
    <xf numFmtId="4" fontId="15" fillId="0" borderId="1" xfId="0" applyNumberFormat="1" applyFont="1" applyBorder="1"/>
    <xf numFmtId="3" fontId="15" fillId="0" borderId="15" xfId="0" applyNumberFormat="1" applyFont="1" applyBorder="1"/>
    <xf numFmtId="3" fontId="15" fillId="0" borderId="0" xfId="0" applyNumberFormat="1" applyFont="1"/>
    <xf numFmtId="164" fontId="15" fillId="0" borderId="16" xfId="0" applyNumberFormat="1" applyFont="1" applyBorder="1"/>
    <xf numFmtId="164" fontId="15" fillId="0" borderId="21" xfId="0" applyNumberFormat="1" applyFont="1" applyBorder="1"/>
    <xf numFmtId="4" fontId="15" fillId="0" borderId="8" xfId="0" applyNumberFormat="1" applyFont="1" applyBorder="1"/>
    <xf numFmtId="3" fontId="15" fillId="0" borderId="16" xfId="0" applyNumberFormat="1" applyFont="1" applyBorder="1"/>
    <xf numFmtId="3" fontId="16" fillId="0" borderId="0" xfId="0" applyNumberFormat="1" applyFont="1" applyAlignment="1">
      <alignment horizontal="left"/>
    </xf>
    <xf numFmtId="3" fontId="16" fillId="0" borderId="0" xfId="0" applyNumberFormat="1" applyFont="1"/>
    <xf numFmtId="4" fontId="15" fillId="0" borderId="0" xfId="0" applyNumberFormat="1" applyFont="1"/>
    <xf numFmtId="3" fontId="15" fillId="3" borderId="0" xfId="0" applyNumberFormat="1" applyFont="1" applyFill="1"/>
    <xf numFmtId="164" fontId="15" fillId="3" borderId="16" xfId="0" applyNumberFormat="1" applyFont="1" applyFill="1" applyBorder="1"/>
    <xf numFmtId="164" fontId="15" fillId="3" borderId="21" xfId="0" applyNumberFormat="1" applyFont="1" applyFill="1" applyBorder="1"/>
    <xf numFmtId="4" fontId="15" fillId="3" borderId="0" xfId="0" applyNumberFormat="1" applyFont="1" applyFill="1"/>
    <xf numFmtId="3" fontId="15" fillId="3" borderId="16" xfId="0" applyNumberFormat="1" applyFont="1" applyFill="1" applyBorder="1"/>
    <xf numFmtId="3" fontId="15" fillId="0" borderId="13" xfId="0" applyNumberFormat="1" applyFont="1" applyBorder="1"/>
    <xf numFmtId="164" fontId="15" fillId="0" borderId="19" xfId="0" applyNumberFormat="1" applyFont="1" applyBorder="1"/>
    <xf numFmtId="164" fontId="15" fillId="0" borderId="30" xfId="0" applyNumberFormat="1" applyFont="1" applyBorder="1"/>
    <xf numFmtId="4" fontId="15" fillId="0" borderId="5" xfId="0" applyNumberFormat="1" applyFont="1" applyBorder="1"/>
    <xf numFmtId="3" fontId="15" fillId="0" borderId="19" xfId="0" applyNumberFormat="1" applyFont="1" applyBorder="1"/>
    <xf numFmtId="3" fontId="15" fillId="0" borderId="5" xfId="0" applyNumberFormat="1" applyFont="1" applyBorder="1"/>
    <xf numFmtId="3" fontId="15" fillId="3" borderId="13" xfId="0" applyNumberFormat="1" applyFont="1" applyFill="1" applyBorder="1"/>
    <xf numFmtId="164" fontId="15" fillId="3" borderId="19" xfId="0" applyNumberFormat="1" applyFont="1" applyFill="1" applyBorder="1"/>
    <xf numFmtId="164" fontId="15" fillId="3" borderId="30" xfId="0" applyNumberFormat="1" applyFont="1" applyFill="1" applyBorder="1"/>
    <xf numFmtId="4" fontId="15" fillId="3" borderId="5" xfId="0" applyNumberFormat="1" applyFont="1" applyFill="1" applyBorder="1"/>
    <xf numFmtId="3" fontId="15" fillId="3" borderId="19" xfId="0" applyNumberFormat="1" applyFont="1" applyFill="1" applyBorder="1"/>
    <xf numFmtId="3" fontId="15" fillId="3" borderId="5" xfId="0" applyNumberFormat="1" applyFont="1" applyFill="1" applyBorder="1"/>
    <xf numFmtId="3" fontId="15" fillId="3" borderId="14" xfId="0" applyNumberFormat="1" applyFont="1" applyFill="1" applyBorder="1"/>
    <xf numFmtId="3" fontId="15" fillId="3" borderId="24" xfId="0" applyNumberFormat="1" applyFont="1" applyFill="1" applyBorder="1"/>
    <xf numFmtId="37" fontId="15" fillId="0" borderId="0" xfId="0" applyFont="1" applyAlignment="1">
      <alignment vertical="top"/>
    </xf>
    <xf numFmtId="37" fontId="17" fillId="0" borderId="0" xfId="0" applyFont="1" applyAlignment="1">
      <alignment vertical="top"/>
    </xf>
    <xf numFmtId="37" fontId="15" fillId="0" borderId="0" xfId="0" applyFont="1" applyAlignment="1">
      <alignment horizontal="right" vertical="top"/>
    </xf>
    <xf numFmtId="37" fontId="17" fillId="0" borderId="0" xfId="0" applyFont="1" applyAlignment="1">
      <alignment horizontal="right" vertical="top"/>
    </xf>
    <xf numFmtId="37" fontId="15" fillId="0" borderId="0" xfId="0" applyFont="1" applyAlignment="1">
      <alignment horizontal="left" vertical="top"/>
    </xf>
    <xf numFmtId="37" fontId="15" fillId="0" borderId="0" xfId="0" applyFont="1" applyAlignment="1">
      <alignment horizontal="centerContinuous" vertical="top"/>
    </xf>
    <xf numFmtId="49" fontId="15" fillId="0" borderId="0" xfId="0" applyNumberFormat="1" applyFont="1" applyAlignment="1">
      <alignment vertical="top"/>
    </xf>
    <xf numFmtId="0" fontId="10" fillId="0" borderId="0" xfId="0" applyNumberFormat="1" applyFont="1" applyAlignment="1">
      <alignment horizontal="right"/>
    </xf>
    <xf numFmtId="39" fontId="10" fillId="0" borderId="5" xfId="0" applyNumberFormat="1" applyFont="1" applyBorder="1" applyAlignment="1">
      <alignment horizontal="right"/>
    </xf>
    <xf numFmtId="39" fontId="10" fillId="0" borderId="31" xfId="0" applyNumberFormat="1" applyFont="1" applyBorder="1" applyAlignment="1">
      <alignment horizontal="right"/>
    </xf>
    <xf numFmtId="39" fontId="10" fillId="0" borderId="4" xfId="0" applyNumberFormat="1" applyFont="1" applyBorder="1" applyAlignment="1">
      <alignment horizontal="right"/>
    </xf>
    <xf numFmtId="0" fontId="10" fillId="5" borderId="21" xfId="0" applyNumberFormat="1" applyFont="1" applyFill="1" applyBorder="1" applyAlignment="1">
      <alignment horizontal="right"/>
    </xf>
    <xf numFmtId="39" fontId="10" fillId="0" borderId="21" xfId="0" applyNumberFormat="1" applyFont="1" applyBorder="1" applyAlignment="1">
      <alignment horizontal="right"/>
    </xf>
    <xf numFmtId="39" fontId="10" fillId="0" borderId="30" xfId="0" applyNumberFormat="1" applyFont="1" applyBorder="1" applyAlignment="1">
      <alignment horizontal="right"/>
    </xf>
    <xf numFmtId="37" fontId="9" fillId="0" borderId="31" xfId="0" applyFont="1" applyBorder="1"/>
    <xf numFmtId="37" fontId="10" fillId="0" borderId="32" xfId="0" applyFont="1" applyBorder="1" applyAlignment="1">
      <alignment horizontal="right"/>
    </xf>
    <xf numFmtId="165" fontId="10" fillId="0" borderId="4" xfId="0" applyNumberFormat="1" applyFont="1" applyBorder="1" applyAlignment="1">
      <alignment horizontal="right"/>
    </xf>
    <xf numFmtId="37" fontId="10" fillId="0" borderId="33" xfId="0" applyFont="1" applyBorder="1" applyAlignment="1">
      <alignment horizontal="right"/>
    </xf>
    <xf numFmtId="37" fontId="10" fillId="0" borderId="30" xfId="0" applyFont="1" applyBorder="1" applyAlignment="1">
      <alignment horizontal="right"/>
    </xf>
    <xf numFmtId="0" fontId="9" fillId="0" borderId="22" xfId="0" applyNumberFormat="1" applyFont="1" applyBorder="1" applyAlignment="1">
      <alignment horizontal="right"/>
    </xf>
    <xf numFmtId="0" fontId="9" fillId="0" borderId="29" xfId="0" applyNumberFormat="1" applyFont="1" applyBorder="1" applyAlignment="1">
      <alignment horizontal="right"/>
    </xf>
    <xf numFmtId="0" fontId="9" fillId="0" borderId="27" xfId="0" applyNumberFormat="1" applyFont="1" applyBorder="1" applyAlignment="1">
      <alignment horizontal="right"/>
    </xf>
    <xf numFmtId="0" fontId="9" fillId="0" borderId="10" xfId="0" applyNumberFormat="1" applyFont="1" applyBorder="1" applyAlignment="1">
      <alignment horizontal="right"/>
    </xf>
    <xf numFmtId="0" fontId="9" fillId="0" borderId="20" xfId="0" applyNumberFormat="1" applyFont="1" applyBorder="1" applyAlignment="1">
      <alignment horizontal="right"/>
    </xf>
    <xf numFmtId="37" fontId="9" fillId="0" borderId="0" xfId="0" applyFont="1" applyAlignment="1">
      <alignment horizontal="right" vertical="top"/>
    </xf>
    <xf numFmtId="3" fontId="15" fillId="0" borderId="0" xfId="0" applyNumberFormat="1" applyFont="1" applyAlignment="1">
      <alignment wrapText="1"/>
    </xf>
    <xf numFmtId="37" fontId="15" fillId="0" borderId="0" xfId="0" applyFont="1" applyAlignment="1">
      <alignment wrapText="1"/>
    </xf>
    <xf numFmtId="37" fontId="9" fillId="0" borderId="0" xfId="0" applyFont="1" applyAlignment="1">
      <alignment vertical="top" wrapText="1"/>
    </xf>
    <xf numFmtId="37" fontId="15" fillId="0" borderId="0" xfId="0" applyFont="1" applyAlignment="1">
      <alignment vertical="top"/>
    </xf>
    <xf numFmtId="37" fontId="15" fillId="0" borderId="0" xfId="0" applyFont="1" applyAlignment="1">
      <alignment vertical="top" wrapText="1"/>
    </xf>
    <xf numFmtId="37" fontId="16" fillId="0" borderId="0" xfId="0" applyFont="1" applyAlignment="1">
      <alignment vertical="top" wrapText="1"/>
    </xf>
    <xf numFmtId="3" fontId="9" fillId="0" borderId="0" xfId="0" applyNumberFormat="1" applyFont="1" applyAlignment="1">
      <alignment wrapText="1"/>
    </xf>
  </cellXfs>
  <cellStyles count="2">
    <cellStyle name="Comma" xfId="1" builtinId="3"/>
    <cellStyle name="Normal" xfId="0" builtinId="0"/>
  </cellStyles>
  <dxfs count="0"/>
  <tableStyles count="0" defaultTableStyle="TableStyleMedium9" defaultPivotStyle="PivotStyleLight16"/>
  <colors>
    <mruColors>
      <color rgb="FF0000FF"/>
      <color rgb="FF006600"/>
      <color rgb="FFA50021"/>
      <color rgb="FF003399"/>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of All First-Time Freshmen Attending College in a State Who Are From That State</a:t>
            </a:r>
          </a:p>
        </c:rich>
      </c:tx>
      <c:layout>
        <c:manualLayout>
          <c:xMode val="edge"/>
          <c:yMode val="edge"/>
          <c:x val="0.11380689413823271"/>
          <c:y val="3.2894544275454712E-2"/>
        </c:manualLayout>
      </c:layout>
      <c:overlay val="1"/>
    </c:title>
    <c:autoTitleDeleted val="0"/>
    <c:plotArea>
      <c:layout>
        <c:manualLayout>
          <c:layoutTarget val="inner"/>
          <c:xMode val="edge"/>
          <c:yMode val="edge"/>
          <c:x val="0.19053112783051487"/>
          <c:y val="0.15155485564304461"/>
          <c:w val="0.69148936170212616"/>
          <c:h val="0.8475296042239947"/>
        </c:manualLayout>
      </c:layout>
      <c:barChart>
        <c:barDir val="bar"/>
        <c:grouping val="clustered"/>
        <c:varyColors val="0"/>
        <c:ser>
          <c:idx val="0"/>
          <c:order val="0"/>
          <c:tx>
            <c:strRef>
              <c:f>'TABLE 19'!$A$6</c:f>
              <c:strCache>
                <c:ptCount val="1"/>
                <c:pt idx="0">
                  <c:v>50 states and D.C.4</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20'!#REF!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'TABLE 20'!#REF!</c15:sqref>
                        </c15:formulaRef>
                      </c:ext>
                    </c:extLst>
                  </c:multiLvlStrRef>
                </c15:cat>
              </c15:filteredCategoryTitle>
            </c:ext>
            <c:ext xmlns:c16="http://schemas.microsoft.com/office/drawing/2014/chart" uri="{C3380CC4-5D6E-409C-BE32-E72D297353CC}">
              <c16:uniqueId val="{00000000-E7C2-44D1-A4B1-3E1A34A2625F}"/>
            </c:ext>
          </c:extLst>
        </c:ser>
        <c:ser>
          <c:idx val="1"/>
          <c:order val="1"/>
          <c:tx>
            <c:strRef>
              <c:f>'TABLE 19'!$A$7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20'!#REF!</c:f>
              <c:numCache>
                <c:formatCode>General</c:formatCode>
                <c:ptCount val="1"/>
                <c:pt idx="0">
                  <c:v>1</c:v>
                </c:pt>
              </c:numCache>
            </c:numRef>
          </c:val>
          <c:extLst>
            <c:ext xmlns:c16="http://schemas.microsoft.com/office/drawing/2014/chart" uri="{C3380CC4-5D6E-409C-BE32-E72D297353CC}">
              <c16:uniqueId val="{00000001-E7C2-44D1-A4B1-3E1A34A2625F}"/>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20'!#REF!</c:f>
              <c:numCache>
                <c:formatCode>General</c:formatCode>
                <c:ptCount val="1"/>
                <c:pt idx="0">
                  <c:v>1</c:v>
                </c:pt>
              </c:numCache>
            </c:numRef>
          </c:val>
          <c:extLst>
            <c:ext xmlns:c16="http://schemas.microsoft.com/office/drawing/2014/chart" uri="{C3380CC4-5D6E-409C-BE32-E72D297353CC}">
              <c16:uniqueId val="{00000002-E7C2-44D1-A4B1-3E1A34A2625F}"/>
            </c:ext>
          </c:extLst>
        </c:ser>
        <c:dLbls>
          <c:showLegendKey val="0"/>
          <c:showVal val="0"/>
          <c:showCatName val="0"/>
          <c:showSerName val="0"/>
          <c:showPercent val="0"/>
          <c:showBubbleSize val="0"/>
        </c:dLbls>
        <c:gapWidth val="150"/>
        <c:axId val="130732416"/>
        <c:axId val="130733952"/>
      </c:barChart>
      <c:catAx>
        <c:axId val="130732416"/>
        <c:scaling>
          <c:orientation val="maxMin"/>
        </c:scaling>
        <c:delete val="0"/>
        <c:axPos val="l"/>
        <c:numFmt formatCode="General" sourceLinked="1"/>
        <c:majorTickMark val="out"/>
        <c:minorTickMark val="none"/>
        <c:tickLblPos val="nextTo"/>
        <c:crossAx val="130733952"/>
        <c:crosses val="autoZero"/>
        <c:auto val="1"/>
        <c:lblAlgn val="ctr"/>
        <c:lblOffset val="100"/>
        <c:noMultiLvlLbl val="0"/>
      </c:catAx>
      <c:valAx>
        <c:axId val="130733952"/>
        <c:scaling>
          <c:orientation val="minMax"/>
          <c:max val="300"/>
          <c:min val="0"/>
        </c:scaling>
        <c:delete val="1"/>
        <c:axPos val="t"/>
        <c:numFmt formatCode="General" sourceLinked="1"/>
        <c:majorTickMark val="out"/>
        <c:minorTickMark val="none"/>
        <c:tickLblPos val="none"/>
        <c:crossAx val="130732416"/>
        <c:crosses val="autoZero"/>
        <c:crossBetween val="between"/>
      </c:valAx>
      <c:spPr>
        <a:ln>
          <a:noFill/>
        </a:ln>
      </c:spPr>
    </c:plotArea>
    <c:legend>
      <c:legendPos val="r"/>
      <c:layout>
        <c:manualLayout>
          <c:xMode val="edge"/>
          <c:yMode val="edge"/>
          <c:x val="0.51458405533122276"/>
          <c:y val="0.39425181501435147"/>
          <c:w val="0.33669948149980056"/>
          <c:h val="0.21149606299212614"/>
        </c:manualLayout>
      </c:layout>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sz="1000">
                <a:latin typeface="Arial" pitchFamily="34" charset="0"/>
                <a:cs typeface="Arial" pitchFamily="34" charset="0"/>
              </a:defRPr>
            </a:pPr>
            <a:r>
              <a:rPr lang="en-US" sz="1000">
                <a:latin typeface="Arial" pitchFamily="34" charset="0"/>
                <a:cs typeface="Arial" pitchFamily="34" charset="0"/>
              </a:rPr>
              <a:t>Percent of Home State's First-Time Freshmen Attending College in Home State</a:t>
            </a:r>
          </a:p>
        </c:rich>
      </c:tx>
      <c:layout>
        <c:manualLayout>
          <c:xMode val="edge"/>
          <c:yMode val="edge"/>
          <c:x val="0.11380689115988155"/>
          <c:y val="3.2894657012094611E-2"/>
        </c:manualLayout>
      </c:layout>
      <c:overlay val="1"/>
    </c:title>
    <c:autoTitleDeleted val="0"/>
    <c:plotArea>
      <c:layout>
        <c:manualLayout>
          <c:layoutTarget val="inner"/>
          <c:xMode val="edge"/>
          <c:yMode val="edge"/>
          <c:x val="0.19414893617021312"/>
          <c:y val="0.11963628275279165"/>
          <c:w val="0.69148936170212583"/>
          <c:h val="0.84784340940433389"/>
        </c:manualLayout>
      </c:layout>
      <c:barChart>
        <c:barDir val="bar"/>
        <c:grouping val="clustered"/>
        <c:varyColors val="0"/>
        <c:ser>
          <c:idx val="0"/>
          <c:order val="0"/>
          <c:tx>
            <c:strRef>
              <c:f>'TABLE 19'!$A$6</c:f>
              <c:strCache>
                <c:ptCount val="1"/>
                <c:pt idx="0">
                  <c:v>50 states and D.C.4</c:v>
                </c:pt>
              </c:strCache>
            </c:strRef>
          </c:tx>
          <c:spPr>
            <a:solidFill>
              <a:srgbClr val="003399"/>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'TABLE 19'!$C$5:$D$5</c:f>
              <c:strCache>
                <c:ptCount val="2"/>
                <c:pt idx="0">
                  <c:v>Fall 2006</c:v>
                </c:pt>
                <c:pt idx="1">
                  <c:v>Fall 2016</c:v>
                </c:pt>
              </c:strCache>
            </c:strRef>
          </c:cat>
          <c:val>
            <c:numRef>
              <c:f>'TABLE 19'!$C$6:$D$6</c:f>
              <c:numCache>
                <c:formatCode>#,##0.0</c:formatCode>
                <c:ptCount val="2"/>
                <c:pt idx="0">
                  <c:v>82.128186986191125</c:v>
                </c:pt>
                <c:pt idx="1">
                  <c:v>82.406898913784659</c:v>
                </c:pt>
              </c:numCache>
            </c:numRef>
          </c:val>
          <c:extLst>
            <c:ext xmlns:c16="http://schemas.microsoft.com/office/drawing/2014/chart" uri="{C3380CC4-5D6E-409C-BE32-E72D297353CC}">
              <c16:uniqueId val="{00000000-65CD-4A2E-87E9-79315C899CC5}"/>
            </c:ext>
          </c:extLst>
        </c:ser>
        <c:ser>
          <c:idx val="1"/>
          <c:order val="1"/>
          <c:tx>
            <c:strRef>
              <c:f>'TABLE 19'!$A$7</c:f>
              <c:strCache>
                <c:ptCount val="1"/>
                <c:pt idx="0">
                  <c:v>SREB states</c:v>
                </c:pt>
              </c:strCache>
            </c:strRef>
          </c:tx>
          <c:spPr>
            <a:solidFill>
              <a:srgbClr val="A50021"/>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19'!$C$7:$D$7</c:f>
              <c:numCache>
                <c:formatCode>#,##0.0</c:formatCode>
                <c:ptCount val="2"/>
                <c:pt idx="0">
                  <c:v>86.318715829833252</c:v>
                </c:pt>
                <c:pt idx="1">
                  <c:v>85.524040972309948</c:v>
                </c:pt>
              </c:numCache>
            </c:numRef>
          </c:val>
          <c:extLst>
            <c:ext xmlns:c16="http://schemas.microsoft.com/office/drawing/2014/chart" uri="{C3380CC4-5D6E-409C-BE32-E72D297353CC}">
              <c16:uniqueId val="{00000001-65CD-4A2E-87E9-79315C899CC5}"/>
            </c:ext>
          </c:extLst>
        </c:ser>
        <c:ser>
          <c:idx val="2"/>
          <c:order val="2"/>
          <c:tx>
            <c:v>State</c:v>
          </c:tx>
          <c:spPr>
            <a:solidFill>
              <a:srgbClr val="006600"/>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'TABLE 19'!$C$12:$D$12</c:f>
              <c:numCache>
                <c:formatCode>#,##0.0</c:formatCode>
                <c:ptCount val="2"/>
                <c:pt idx="0">
                  <c:v>89.25520665371721</c:v>
                </c:pt>
                <c:pt idx="1">
                  <c:v>88.262222814305275</c:v>
                </c:pt>
              </c:numCache>
            </c:numRef>
          </c:val>
          <c:extLst>
            <c:ext xmlns:c16="http://schemas.microsoft.com/office/drawing/2014/chart" uri="{C3380CC4-5D6E-409C-BE32-E72D297353CC}">
              <c16:uniqueId val="{00000002-65CD-4A2E-87E9-79315C899CC5}"/>
            </c:ext>
          </c:extLst>
        </c:ser>
        <c:dLbls>
          <c:showLegendKey val="0"/>
          <c:showVal val="0"/>
          <c:showCatName val="0"/>
          <c:showSerName val="0"/>
          <c:showPercent val="0"/>
          <c:showBubbleSize val="0"/>
        </c:dLbls>
        <c:gapWidth val="150"/>
        <c:axId val="130766720"/>
        <c:axId val="130768256"/>
      </c:barChart>
      <c:catAx>
        <c:axId val="130766720"/>
        <c:scaling>
          <c:orientation val="maxMin"/>
        </c:scaling>
        <c:delete val="0"/>
        <c:axPos val="l"/>
        <c:numFmt formatCode="General" sourceLinked="1"/>
        <c:majorTickMark val="out"/>
        <c:minorTickMark val="none"/>
        <c:tickLblPos val="nextTo"/>
        <c:crossAx val="130768256"/>
        <c:crosses val="autoZero"/>
        <c:auto val="1"/>
        <c:lblAlgn val="ctr"/>
        <c:lblOffset val="100"/>
        <c:noMultiLvlLbl val="0"/>
      </c:catAx>
      <c:valAx>
        <c:axId val="130768256"/>
        <c:scaling>
          <c:orientation val="minMax"/>
          <c:max val="300"/>
          <c:min val="0"/>
        </c:scaling>
        <c:delete val="1"/>
        <c:axPos val="t"/>
        <c:numFmt formatCode="#,##0.0" sourceLinked="1"/>
        <c:majorTickMark val="out"/>
        <c:minorTickMark val="none"/>
        <c:tickLblPos val="none"/>
        <c:crossAx val="130766720"/>
        <c:crosses val="autoZero"/>
        <c:crossBetween val="between"/>
      </c:valAx>
      <c:spPr>
        <a:ln>
          <a:noFill/>
        </a:ln>
      </c:spPr>
    </c:plotArea>
    <c:legend>
      <c:legendPos val="r"/>
      <c:overlay val="0"/>
    </c:legend>
    <c:plotVisOnly val="1"/>
    <c:dispBlanksAs val="gap"/>
    <c:showDLblsOverMax val="0"/>
  </c:chart>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329141</xdr:colOff>
      <xdr:row>27</xdr:row>
      <xdr:rowOff>1060</xdr:rowOff>
    </xdr:from>
    <xdr:to>
      <xdr:col>16</xdr:col>
      <xdr:colOff>373591</xdr:colOff>
      <xdr:row>34</xdr:row>
      <xdr:rowOff>47625</xdr:rowOff>
    </xdr:to>
    <xdr:sp macro="" textlink="">
      <xdr:nvSpPr>
        <xdr:cNvPr id="2" name="Oval Callout 1">
          <a:extLst>
            <a:ext uri="{FF2B5EF4-FFF2-40B4-BE49-F238E27FC236}">
              <a16:creationId xmlns:a16="http://schemas.microsoft.com/office/drawing/2014/main" id="{00000000-0008-0000-0000-000002000000}"/>
            </a:ext>
          </a:extLst>
        </xdr:cNvPr>
        <xdr:cNvSpPr/>
      </xdr:nvSpPr>
      <xdr:spPr>
        <a:xfrm>
          <a:off x="8377766" y="5058835"/>
          <a:ext cx="1987550" cy="1180040"/>
        </a:xfrm>
        <a:prstGeom prst="wedgeEllipseCallout">
          <a:avLst>
            <a:gd name="adj1" fmla="val -143336"/>
            <a:gd name="adj2" fmla="val 109166"/>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rPr>
            <a:t>Choose tab below</a:t>
          </a:r>
          <a:r>
            <a:rPr lang="en-US" sz="1000" b="1" baseline="0">
              <a:solidFill>
                <a:srgbClr val="C00000"/>
              </a:solidFill>
            </a:rPr>
            <a:t> to see long term trend data for all 50 states and DC.</a:t>
          </a:r>
          <a:endParaRPr lang="en-US" sz="1000" b="1">
            <a:solidFill>
              <a:srgbClr val="C00000"/>
            </a:solidFill>
          </a:endParaRPr>
        </a:p>
      </xdr:txBody>
    </xdr:sp>
    <xdr:clientData/>
  </xdr:twoCellAnchor>
  <xdr:twoCellAnchor>
    <xdr:from>
      <xdr:col>10</xdr:col>
      <xdr:colOff>328083</xdr:colOff>
      <xdr:row>0</xdr:row>
      <xdr:rowOff>85726</xdr:rowOff>
    </xdr:from>
    <xdr:to>
      <xdr:col>15</xdr:col>
      <xdr:colOff>600074</xdr:colOff>
      <xdr:row>16</xdr:row>
      <xdr:rowOff>85726</xdr:rowOff>
    </xdr:to>
    <xdr:graphicFrame macro="">
      <xdr:nvGraphicFramePr>
        <xdr:cNvPr id="2060" name="Chart 3">
          <a:extLst>
            <a:ext uri="{FF2B5EF4-FFF2-40B4-BE49-F238E27FC236}">
              <a16:creationId xmlns:a16="http://schemas.microsoft.com/office/drawing/2014/main" id="{00000000-0008-0000-0000-00000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330200</xdr:colOff>
      <xdr:row>0</xdr:row>
      <xdr:rowOff>132292</xdr:rowOff>
    </xdr:from>
    <xdr:to>
      <xdr:col>21</xdr:col>
      <xdr:colOff>609600</xdr:colOff>
      <xdr:row>16</xdr:row>
      <xdr:rowOff>28576</xdr:rowOff>
    </xdr:to>
    <xdr:graphicFrame macro="">
      <xdr:nvGraphicFramePr>
        <xdr:cNvPr id="2061" name="Chart 3">
          <a:extLst>
            <a:ext uri="{FF2B5EF4-FFF2-40B4-BE49-F238E27FC236}">
              <a16:creationId xmlns:a16="http://schemas.microsoft.com/office/drawing/2014/main" id="{00000000-0008-0000-0000-00000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532342</xdr:colOff>
      <xdr:row>14</xdr:row>
      <xdr:rowOff>100542</xdr:rowOff>
    </xdr:from>
    <xdr:to>
      <xdr:col>16</xdr:col>
      <xdr:colOff>276225</xdr:colOff>
      <xdr:row>24</xdr:row>
      <xdr:rowOff>57150</xdr:rowOff>
    </xdr:to>
    <xdr:sp macro="" textlink="">
      <xdr:nvSpPr>
        <xdr:cNvPr id="5" name="Oval Callout 4">
          <a:extLst>
            <a:ext uri="{FF2B5EF4-FFF2-40B4-BE49-F238E27FC236}">
              <a16:creationId xmlns:a16="http://schemas.microsoft.com/office/drawing/2014/main" id="{00000000-0008-0000-0000-000005000000}"/>
            </a:ext>
          </a:extLst>
        </xdr:cNvPr>
        <xdr:cNvSpPr/>
      </xdr:nvSpPr>
      <xdr:spPr>
        <a:xfrm>
          <a:off x="8580967" y="3034242"/>
          <a:ext cx="1686983" cy="1575858"/>
        </a:xfrm>
        <a:prstGeom prst="wedgeEllipseCallout">
          <a:avLst>
            <a:gd name="adj1" fmla="val -78703"/>
            <a:gd name="adj2" fmla="val -91641"/>
          </a:avLst>
        </a:prstGeom>
        <a:solidFill>
          <a:schemeClr val="accent1">
            <a:alpha val="43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a:solidFill>
                <a:srgbClr val="C00000"/>
              </a:solidFill>
            </a:rPr>
            <a:t>Click</a:t>
          </a:r>
          <a:r>
            <a:rPr lang="en-US" sz="1000" b="1" baseline="0">
              <a:solidFill>
                <a:srgbClr val="C00000"/>
              </a:solidFill>
            </a:rPr>
            <a:t> on state bar to see state highlighted to left.  Move highlight box from state to state to change view.</a:t>
          </a:r>
          <a:endParaRPr lang="en-US" sz="1000" b="1">
            <a:solidFill>
              <a:srgbClr val="C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2">
    <tabColor indexed="16"/>
  </sheetPr>
  <dimension ref="A1:Q87"/>
  <sheetViews>
    <sheetView showGridLines="0" tabSelected="1" view="pageBreakPreview" zoomScaleNormal="90" zoomScaleSheetLayoutView="100" workbookViewId="0">
      <selection activeCell="A2" sqref="A2"/>
    </sheetView>
  </sheetViews>
  <sheetFormatPr defaultColWidth="9.7109375" defaultRowHeight="12.75" x14ac:dyDescent="0.2"/>
  <cols>
    <col min="1" max="1" width="9.28515625" style="98" customWidth="1"/>
    <col min="2" max="2" width="10.85546875" style="98" customWidth="1"/>
    <col min="3" max="4" width="11" style="98" customWidth="1"/>
    <col min="5" max="5" width="11.7109375" style="98" bestFit="1" customWidth="1"/>
    <col min="6" max="6" width="11" style="98" customWidth="1"/>
    <col min="7" max="7" width="11.140625" style="98" customWidth="1"/>
    <col min="8" max="8" width="2.42578125" style="98" customWidth="1"/>
    <col min="9" max="9" width="10.140625" style="98" customWidth="1"/>
    <col min="10" max="10" width="2.5703125" style="98" customWidth="1"/>
    <col min="11" max="11" width="10.85546875" style="98" customWidth="1"/>
    <col min="12" max="16384" width="9.7109375" style="98"/>
  </cols>
  <sheetData>
    <row r="1" spans="1:11" x14ac:dyDescent="0.2">
      <c r="A1" s="78" t="s">
        <v>104</v>
      </c>
      <c r="B1" s="97"/>
      <c r="C1" s="97"/>
      <c r="D1" s="97"/>
      <c r="E1" s="97"/>
      <c r="F1" s="97"/>
    </row>
    <row r="2" spans="1:11" ht="11.25" customHeight="1" x14ac:dyDescent="0.2">
      <c r="A2" s="99" t="s">
        <v>87</v>
      </c>
      <c r="B2" s="100"/>
      <c r="C2" s="100"/>
      <c r="D2" s="100"/>
      <c r="E2" s="100"/>
      <c r="F2" s="100"/>
      <c r="G2" s="101"/>
      <c r="H2" s="101"/>
      <c r="I2" s="101"/>
      <c r="J2" s="101"/>
    </row>
    <row r="3" spans="1:11" hidden="1" x14ac:dyDescent="0.2">
      <c r="A3" s="99"/>
      <c r="B3" s="100"/>
      <c r="C3" s="100"/>
      <c r="D3" s="100"/>
      <c r="E3" s="100"/>
      <c r="F3" s="100"/>
      <c r="G3" s="101"/>
      <c r="H3" s="101"/>
      <c r="I3" s="101"/>
      <c r="J3" s="101"/>
    </row>
    <row r="4" spans="1:11" ht="45.75" customHeight="1" x14ac:dyDescent="0.2">
      <c r="C4" s="102" t="s">
        <v>94</v>
      </c>
      <c r="D4" s="103"/>
      <c r="E4" s="104" t="s">
        <v>95</v>
      </c>
      <c r="F4" s="104"/>
      <c r="G4" s="105" t="s">
        <v>96</v>
      </c>
      <c r="H4" s="104"/>
      <c r="I4" s="97"/>
      <c r="J4" s="97"/>
      <c r="K4" s="97" t="s">
        <v>83</v>
      </c>
    </row>
    <row r="5" spans="1:11" ht="16.5" customHeight="1" x14ac:dyDescent="0.2">
      <c r="A5" s="106"/>
      <c r="B5" s="106"/>
      <c r="C5" s="160" t="s">
        <v>98</v>
      </c>
      <c r="D5" s="161" t="s">
        <v>99</v>
      </c>
      <c r="E5" s="162" t="s">
        <v>98</v>
      </c>
      <c r="F5" s="163" t="s">
        <v>99</v>
      </c>
      <c r="G5" s="164" t="s">
        <v>98</v>
      </c>
      <c r="H5" s="107"/>
      <c r="I5" s="163" t="s">
        <v>99</v>
      </c>
      <c r="J5" s="107"/>
      <c r="K5" s="108"/>
    </row>
    <row r="6" spans="1:11" ht="14.25" x14ac:dyDescent="0.2">
      <c r="A6" s="109" t="s">
        <v>97</v>
      </c>
      <c r="B6" s="109"/>
      <c r="C6" s="110">
        <f>'Migration of 1st Time Freshmen'!AV5</f>
        <v>82.128186986191125</v>
      </c>
      <c r="D6" s="111">
        <f>+'Migration of 1st Time Freshmen'!BA5</f>
        <v>82.406898913784659</v>
      </c>
      <c r="E6" s="112">
        <f>+'Migration of 1st Time Freshmen'!DB5</f>
        <v>1.1146433136334299</v>
      </c>
      <c r="F6" s="112">
        <f>+'Migration of 1st Time Freshmen'!DC5</f>
        <v>1.2399468810284335</v>
      </c>
      <c r="G6" s="113">
        <f>'Migration of 1st Time Freshmen'!AI5</f>
        <v>54354</v>
      </c>
      <c r="H6" s="109"/>
      <c r="I6" s="109">
        <f>+'Migration of 1st Time Freshmen'!AN5</f>
        <v>122144</v>
      </c>
      <c r="J6" s="109"/>
      <c r="K6" s="114"/>
    </row>
    <row r="7" spans="1:11" ht="13.5" customHeight="1" x14ac:dyDescent="0.2">
      <c r="A7" s="114" t="s">
        <v>36</v>
      </c>
      <c r="B7" s="114"/>
      <c r="C7" s="115">
        <f>'Migration of 1st Time Freshmen'!AV6</f>
        <v>86.318715829833252</v>
      </c>
      <c r="D7" s="116">
        <f>+'Migration of 1st Time Freshmen'!BA6</f>
        <v>85.524040972309948</v>
      </c>
      <c r="E7" s="117">
        <f>+'Migration of 1st Time Freshmen'!DB6</f>
        <v>1.255066030052856</v>
      </c>
      <c r="F7" s="117">
        <f>+'Migration of 1st Time Freshmen'!DC6</f>
        <v>1.2839811673384864</v>
      </c>
      <c r="G7" s="118">
        <f>'Migration of 1st Time Freshmen'!AI6</f>
        <v>2561.5</v>
      </c>
      <c r="H7" s="119">
        <v>5</v>
      </c>
      <c r="I7" s="114">
        <f>+'Migration of 1st Time Freshmen'!AN6</f>
        <v>3986.5</v>
      </c>
      <c r="J7" s="119">
        <v>5</v>
      </c>
      <c r="K7" s="120"/>
    </row>
    <row r="8" spans="1:11" ht="15" customHeight="1" x14ac:dyDescent="0.2">
      <c r="A8" s="114"/>
      <c r="B8" s="114"/>
      <c r="C8" s="115"/>
      <c r="D8" s="116"/>
      <c r="E8" s="121"/>
      <c r="F8" s="121"/>
      <c r="G8" s="118"/>
      <c r="H8" s="114"/>
      <c r="I8" s="114"/>
      <c r="J8" s="114"/>
      <c r="K8" s="114"/>
    </row>
    <row r="9" spans="1:11" x14ac:dyDescent="0.2">
      <c r="A9" s="122" t="s">
        <v>8</v>
      </c>
      <c r="B9" s="122"/>
      <c r="C9" s="123">
        <f>'Migration of 1st Time Freshmen'!AV8</f>
        <v>89.06475218982149</v>
      </c>
      <c r="D9" s="124">
        <f>+'Migration of 1st Time Freshmen'!BA8</f>
        <v>86.714141850093512</v>
      </c>
      <c r="E9" s="125">
        <f>+'Migration of 1st Time Freshmen'!DB8</f>
        <v>2.7097591888466415</v>
      </c>
      <c r="F9" s="125">
        <f>+'Migration of 1st Time Freshmen'!DC8</f>
        <v>2.6011550261685614</v>
      </c>
      <c r="G9" s="126">
        <f>'Migration of 1st Time Freshmen'!AI8</f>
        <v>6745</v>
      </c>
      <c r="H9" s="122"/>
      <c r="I9" s="122">
        <f>+'Migration of 1st Time Freshmen'!AN8</f>
        <v>8872</v>
      </c>
      <c r="J9" s="122"/>
      <c r="K9" s="114"/>
    </row>
    <row r="10" spans="1:11" x14ac:dyDescent="0.2">
      <c r="A10" s="122" t="s">
        <v>9</v>
      </c>
      <c r="B10" s="122"/>
      <c r="C10" s="123">
        <f>'Migration of 1st Time Freshmen'!AV9</f>
        <v>86.806483213108905</v>
      </c>
      <c r="D10" s="124">
        <f>+'Migration of 1st Time Freshmen'!BA9</f>
        <v>86.596148411320613</v>
      </c>
      <c r="E10" s="125">
        <f>+'Migration of 1st Time Freshmen'!DB9</f>
        <v>1.3668579142760715</v>
      </c>
      <c r="F10" s="125">
        <f>+'Migration of 1st Time Freshmen'!DC9</f>
        <v>2.0373493975903614</v>
      </c>
      <c r="G10" s="126">
        <f>'Migration of 1st Time Freshmen'!AI9</f>
        <v>1087</v>
      </c>
      <c r="H10" s="122"/>
      <c r="I10" s="122">
        <f>+'Migration of 1st Time Freshmen'!AN9</f>
        <v>3444</v>
      </c>
      <c r="J10" s="122"/>
      <c r="K10" s="114"/>
    </row>
    <row r="11" spans="1:11" x14ac:dyDescent="0.2">
      <c r="A11" s="122" t="s">
        <v>23</v>
      </c>
      <c r="B11" s="122"/>
      <c r="C11" s="123">
        <f>'Migration of 1st Time Freshmen'!AV10</f>
        <v>66.922754574661269</v>
      </c>
      <c r="D11" s="124">
        <f>+'Migration of 1st Time Freshmen'!BA10</f>
        <v>69.292237442922371</v>
      </c>
      <c r="E11" s="125">
        <f>+'Migration of 1st Time Freshmen'!DB10</f>
        <v>1.464527027027027</v>
      </c>
      <c r="F11" s="125">
        <f>+'Migration of 1st Time Freshmen'!DC10</f>
        <v>1.4985130111524163</v>
      </c>
      <c r="G11" s="126">
        <f>'Migration of 1st Time Freshmen'!AI10</f>
        <v>1100</v>
      </c>
      <c r="H11" s="122"/>
      <c r="I11" s="122">
        <f>+'Migration of 1st Time Freshmen'!AN10</f>
        <v>1341</v>
      </c>
      <c r="J11" s="122"/>
      <c r="K11" s="114"/>
    </row>
    <row r="12" spans="1:11" x14ac:dyDescent="0.2">
      <c r="A12" s="122" t="s">
        <v>10</v>
      </c>
      <c r="B12" s="122"/>
      <c r="C12" s="123">
        <f>'Migration of 1st Time Freshmen'!AV11</f>
        <v>89.25520665371721</v>
      </c>
      <c r="D12" s="124">
        <f>+'Migration of 1st Time Freshmen'!BA11</f>
        <v>88.262222814305275</v>
      </c>
      <c r="E12" s="125">
        <f>+'Migration of 1st Time Freshmen'!DB11</f>
        <v>1.6779507224122288</v>
      </c>
      <c r="F12" s="125">
        <f>+'Migration of 1st Time Freshmen'!DC11</f>
        <v>1.7000103177878663</v>
      </c>
      <c r="G12" s="126">
        <f>'Migration of 1st Time Freshmen'!AI11</f>
        <v>9713</v>
      </c>
      <c r="H12" s="122"/>
      <c r="I12" s="122">
        <f>+'Migration of 1st Time Freshmen'!AN11</f>
        <v>13569</v>
      </c>
      <c r="J12" s="122"/>
      <c r="K12" s="114"/>
    </row>
    <row r="13" spans="1:11" x14ac:dyDescent="0.2">
      <c r="A13" s="114" t="s">
        <v>11</v>
      </c>
      <c r="B13" s="114"/>
      <c r="C13" s="115">
        <f>'Migration of 1st Time Freshmen'!AV12</f>
        <v>83.041280755317231</v>
      </c>
      <c r="D13" s="116">
        <f>+'Migration of 1st Time Freshmen'!BA12</f>
        <v>80.546003150444832</v>
      </c>
      <c r="E13" s="121">
        <f>+'Migration of 1st Time Freshmen'!DB12</f>
        <v>0.87473524962178517</v>
      </c>
      <c r="F13" s="121">
        <f>+'Migration of 1st Time Freshmen'!DC12</f>
        <v>0.80384330273136795</v>
      </c>
      <c r="G13" s="118">
        <f>'Migration of 1st Time Freshmen'!AI12</f>
        <v>-1656</v>
      </c>
      <c r="H13" s="114"/>
      <c r="I13" s="114">
        <f>+'Migration of 1st Time Freshmen'!AN12</f>
        <v>-3440</v>
      </c>
      <c r="J13" s="114"/>
      <c r="K13" s="114"/>
    </row>
    <row r="14" spans="1:11" x14ac:dyDescent="0.2">
      <c r="A14" s="114" t="s">
        <v>12</v>
      </c>
      <c r="B14" s="114"/>
      <c r="C14" s="115">
        <f>'Migration of 1st Time Freshmen'!AV13</f>
        <v>88.272921108742011</v>
      </c>
      <c r="D14" s="116">
        <f>+'Migration of 1st Time Freshmen'!BA13</f>
        <v>85.558456628952712</v>
      </c>
      <c r="E14" s="121">
        <f>+'Migration of 1st Time Freshmen'!DB13</f>
        <v>1.6101534828807555</v>
      </c>
      <c r="F14" s="121">
        <f>+'Migration of 1st Time Freshmen'!DC13</f>
        <v>1.5833668139815187</v>
      </c>
      <c r="G14" s="118">
        <f>'Migration of 1st Time Freshmen'!AI13</f>
        <v>2584</v>
      </c>
      <c r="H14" s="114"/>
      <c r="I14" s="114">
        <f>+'Migration of 1st Time Freshmen'!AN13</f>
        <v>2904</v>
      </c>
      <c r="J14" s="114"/>
      <c r="K14" s="114"/>
    </row>
    <row r="15" spans="1:11" x14ac:dyDescent="0.2">
      <c r="A15" s="114" t="s">
        <v>13</v>
      </c>
      <c r="B15" s="114"/>
      <c r="C15" s="115">
        <f>'Migration of 1st Time Freshmen'!AV14</f>
        <v>87.371098393740837</v>
      </c>
      <c r="D15" s="116">
        <f>+'Migration of 1st Time Freshmen'!BA14</f>
        <v>88.197346235613225</v>
      </c>
      <c r="E15" s="121">
        <f>+'Migration of 1st Time Freshmen'!DB14</f>
        <v>0.88441330998248691</v>
      </c>
      <c r="F15" s="121">
        <f>+'Migration of 1st Time Freshmen'!DC14</f>
        <v>1.4463768115942028</v>
      </c>
      <c r="G15" s="118">
        <f>'Migration of 1st Time Freshmen'!AI14</f>
        <v>-528</v>
      </c>
      <c r="H15" s="114"/>
      <c r="I15" s="114">
        <f>+'Migration of 1st Time Freshmen'!AN14</f>
        <v>2156</v>
      </c>
      <c r="J15" s="114"/>
      <c r="K15" s="114"/>
    </row>
    <row r="16" spans="1:11" x14ac:dyDescent="0.2">
      <c r="A16" s="114" t="s">
        <v>14</v>
      </c>
      <c r="B16" s="114"/>
      <c r="C16" s="115">
        <f>'Migration of 1st Time Freshmen'!AV15</f>
        <v>67.734915924826893</v>
      </c>
      <c r="D16" s="116">
        <f>+'Migration of 1st Time Freshmen'!BA15</f>
        <v>67.65892208574401</v>
      </c>
      <c r="E16" s="121">
        <f>+'Migration of 1st Time Freshmen'!DB15</f>
        <v>0.59600914107351877</v>
      </c>
      <c r="F16" s="121">
        <f>+'Migration of 1st Time Freshmen'!DC15</f>
        <v>0.58718961625282162</v>
      </c>
      <c r="G16" s="118">
        <f>'Migration of 1st Time Freshmen'!AI15</f>
        <v>-7248</v>
      </c>
      <c r="H16" s="114"/>
      <c r="I16" s="114">
        <f>+'Migration of 1st Time Freshmen'!AN15</f>
        <v>-7315</v>
      </c>
      <c r="J16" s="114"/>
      <c r="K16" s="114"/>
    </row>
    <row r="17" spans="1:11" x14ac:dyDescent="0.2">
      <c r="A17" s="122" t="s">
        <v>15</v>
      </c>
      <c r="B17" s="122"/>
      <c r="C17" s="123">
        <f>'Migration of 1st Time Freshmen'!AV16</f>
        <v>91.015664139474296</v>
      </c>
      <c r="D17" s="124">
        <f>+'Migration of 1st Time Freshmen'!BA16</f>
        <v>88.820902345535742</v>
      </c>
      <c r="E17" s="125">
        <f>+'Migration of 1st Time Freshmen'!DB16</f>
        <v>1.9438661710037175</v>
      </c>
      <c r="F17" s="125">
        <f>+'Migration of 1st Time Freshmen'!DC16</f>
        <v>2.4252909720037747</v>
      </c>
      <c r="G17" s="126">
        <f>'Migration of 1st Time Freshmen'!AI16</f>
        <v>2539</v>
      </c>
      <c r="H17" s="122"/>
      <c r="I17" s="122">
        <f>+'Migration of 1st Time Freshmen'!AN16</f>
        <v>4531</v>
      </c>
      <c r="J17" s="122"/>
      <c r="K17" s="114"/>
    </row>
    <row r="18" spans="1:11" x14ac:dyDescent="0.2">
      <c r="A18" s="122" t="s">
        <v>16</v>
      </c>
      <c r="B18" s="122"/>
      <c r="C18" s="123">
        <f>'Migration of 1st Time Freshmen'!AV17</f>
        <v>90.233992054073582</v>
      </c>
      <c r="D18" s="124">
        <f>+'Migration of 1st Time Freshmen'!BA17</f>
        <v>86.015600405750462</v>
      </c>
      <c r="E18" s="125">
        <f>+'Migration of 1st Time Freshmen'!DB17</f>
        <v>1.983225465592392</v>
      </c>
      <c r="F18" s="125">
        <f>+'Migration of 1st Time Freshmen'!DC17</f>
        <v>1.3776054694013673</v>
      </c>
      <c r="G18" s="126">
        <f>'Migration of 1st Time Freshmen'!AI17</f>
        <v>7444</v>
      </c>
      <c r="H18" s="122"/>
      <c r="I18" s="122">
        <f>+'Migration of 1st Time Freshmen'!AN17</f>
        <v>4529</v>
      </c>
      <c r="J18" s="122"/>
      <c r="K18" s="114"/>
    </row>
    <row r="19" spans="1:11" x14ac:dyDescent="0.2">
      <c r="A19" s="122" t="s">
        <v>17</v>
      </c>
      <c r="B19" s="122"/>
      <c r="C19" s="123">
        <f>'Migration of 1st Time Freshmen'!AV18</f>
        <v>89.235825801150369</v>
      </c>
      <c r="D19" s="124">
        <f>+'Migration of 1st Time Freshmen'!BA18</f>
        <v>90.172569892178117</v>
      </c>
      <c r="E19" s="125">
        <f>+'Migration of 1st Time Freshmen'!DB18</f>
        <v>1.9128009395184968</v>
      </c>
      <c r="F19" s="125">
        <f>+'Migration of 1st Time Freshmen'!DC18</f>
        <v>2.5734226689000557</v>
      </c>
      <c r="G19" s="126">
        <f>'Migration of 1st Time Freshmen'!AI18</f>
        <v>3109</v>
      </c>
      <c r="H19" s="122"/>
      <c r="I19" s="122">
        <f>+'Migration of 1st Time Freshmen'!AN18</f>
        <v>5636</v>
      </c>
      <c r="J19" s="122"/>
      <c r="K19" s="114"/>
    </row>
    <row r="20" spans="1:11" x14ac:dyDescent="0.2">
      <c r="A20" s="122" t="s">
        <v>18</v>
      </c>
      <c r="B20" s="122"/>
      <c r="C20" s="123">
        <f>'Migration of 1st Time Freshmen'!AV19</f>
        <v>88.550582292689768</v>
      </c>
      <c r="D20" s="124">
        <f>+'Migration of 1st Time Freshmen'!BA19</f>
        <v>86.253282465441217</v>
      </c>
      <c r="E20" s="125">
        <f>+'Migration of 1st Time Freshmen'!DB19</f>
        <v>1.9612745098039215</v>
      </c>
      <c r="F20" s="125">
        <f>+'Migration of 1st Time Freshmen'!DC19</f>
        <v>2.0234276446206523</v>
      </c>
      <c r="G20" s="126">
        <f>'Migration of 1st Time Freshmen'!AI19</f>
        <v>3922</v>
      </c>
      <c r="H20" s="122"/>
      <c r="I20" s="122">
        <f>+'Migration of 1st Time Freshmen'!AN19</f>
        <v>5679</v>
      </c>
      <c r="J20" s="122"/>
      <c r="K20" s="114"/>
    </row>
    <row r="21" spans="1:11" x14ac:dyDescent="0.2">
      <c r="A21" s="114" t="s">
        <v>19</v>
      </c>
      <c r="B21" s="114"/>
      <c r="C21" s="115">
        <f>'Migration of 1st Time Freshmen'!AV20</f>
        <v>84.495358076535126</v>
      </c>
      <c r="D21" s="116">
        <f>+'Migration of 1st Time Freshmen'!BA20</f>
        <v>85.067649866675438</v>
      </c>
      <c r="E21" s="121">
        <f>+'Migration of 1st Time Freshmen'!DB20</f>
        <v>1.2045937334041423</v>
      </c>
      <c r="F21" s="121">
        <f>+'Migration of 1st Time Freshmen'!DC20</f>
        <v>1.2421737213403881</v>
      </c>
      <c r="G21" s="118">
        <f>'Migration of 1st Time Freshmen'!AI20</f>
        <v>1541</v>
      </c>
      <c r="H21" s="114"/>
      <c r="I21" s="114">
        <f>+'Migration of 1st Time Freshmen'!AN20</f>
        <v>2197</v>
      </c>
      <c r="J21" s="114"/>
      <c r="K21" s="114"/>
    </row>
    <row r="22" spans="1:11" x14ac:dyDescent="0.2">
      <c r="A22" s="114" t="s">
        <v>20</v>
      </c>
      <c r="B22" s="114"/>
      <c r="C22" s="115">
        <f>'Migration of 1st Time Freshmen'!AV21</f>
        <v>89.433224628673656</v>
      </c>
      <c r="D22" s="116">
        <f>+'Migration of 1st Time Freshmen'!BA21</f>
        <v>88.993798019068777</v>
      </c>
      <c r="E22" s="121">
        <f>+'Migration of 1st Time Freshmen'!DB21</f>
        <v>0.68058310651842968</v>
      </c>
      <c r="F22" s="121">
        <f>+'Migration of 1st Time Freshmen'!DC21</f>
        <v>0.59801654051023267</v>
      </c>
      <c r="G22" s="118">
        <f>'Migration of 1st Time Freshmen'!AI21</f>
        <v>-6924</v>
      </c>
      <c r="H22" s="114"/>
      <c r="I22" s="114">
        <f>+'Migration of 1st Time Freshmen'!AN21</f>
        <v>-11471</v>
      </c>
      <c r="J22" s="114"/>
      <c r="K22" s="114"/>
    </row>
    <row r="23" spans="1:11" x14ac:dyDescent="0.2">
      <c r="A23" s="114" t="s">
        <v>21</v>
      </c>
      <c r="B23" s="114"/>
      <c r="C23" s="115">
        <f>'Migration of 1st Time Freshmen'!AV22</f>
        <v>81.548002106125324</v>
      </c>
      <c r="D23" s="116">
        <f>+'Migration of 1st Time Freshmen'!BA22</f>
        <v>81.677143239267082</v>
      </c>
      <c r="E23" s="121">
        <f>+'Migration of 1st Time Freshmen'!DB22</f>
        <v>1.4229549778059607</v>
      </c>
      <c r="F23" s="121">
        <f>+'Migration of 1st Time Freshmen'!DC22</f>
        <v>1.3947445255474453</v>
      </c>
      <c r="G23" s="118">
        <f>'Migration of 1st Time Freshmen'!AI22</f>
        <v>5336</v>
      </c>
      <c r="H23" s="114"/>
      <c r="I23" s="114">
        <f>+'Migration of 1st Time Freshmen'!AN22</f>
        <v>5408</v>
      </c>
      <c r="J23" s="114"/>
      <c r="K23" s="114"/>
    </row>
    <row r="24" spans="1:11" x14ac:dyDescent="0.2">
      <c r="A24" s="127" t="s">
        <v>22</v>
      </c>
      <c r="B24" s="127"/>
      <c r="C24" s="128">
        <f>'Migration of 1st Time Freshmen'!AV23</f>
        <v>84.669674039580912</v>
      </c>
      <c r="D24" s="129">
        <f>+'Migration of 1st Time Freshmen'!BA23</f>
        <v>86.349006437167645</v>
      </c>
      <c r="E24" s="130">
        <f>+'Migration of 1st Time Freshmen'!DB23</f>
        <v>2.510204081632653</v>
      </c>
      <c r="F24" s="130">
        <f>+'Migration of 1st Time Freshmen'!DC23</f>
        <v>3.8544336237826755</v>
      </c>
      <c r="G24" s="131">
        <f>'Migration of 1st Time Freshmen'!AI23</f>
        <v>3182</v>
      </c>
      <c r="H24" s="132"/>
      <c r="I24" s="132">
        <f>+'Migration of 1st Time Freshmen'!AN23</f>
        <v>5569</v>
      </c>
      <c r="J24" s="132"/>
      <c r="K24" s="114"/>
    </row>
    <row r="25" spans="1:11" ht="14.25" x14ac:dyDescent="0.2">
      <c r="A25" s="114" t="s">
        <v>79</v>
      </c>
      <c r="B25" s="114"/>
      <c r="C25" s="115">
        <f>'Migration of 1st Time Freshmen'!AV24</f>
        <v>86.525012752178966</v>
      </c>
      <c r="D25" s="116">
        <f>+'Migration of 1st Time Freshmen'!BA24</f>
        <v>86.048526108683163</v>
      </c>
      <c r="E25" s="121">
        <f>+'Migration of 1st Time Freshmen'!DB24</f>
        <v>1.5014195388898794</v>
      </c>
      <c r="F25" s="121">
        <f>+'Migration of 1st Time Freshmen'!DC24</f>
        <v>1.3446902332740529</v>
      </c>
      <c r="G25" s="118">
        <f>'Migration of 1st Time Freshmen'!AI24</f>
        <v>661</v>
      </c>
      <c r="H25" s="119">
        <v>5</v>
      </c>
      <c r="I25" s="114">
        <f>+'Migration of 1st Time Freshmen'!AN24</f>
        <v>1583</v>
      </c>
      <c r="J25" s="119">
        <v>5</v>
      </c>
      <c r="K25" s="114"/>
    </row>
    <row r="26" spans="1:11" x14ac:dyDescent="0.2">
      <c r="A26" s="114"/>
      <c r="B26" s="114"/>
      <c r="C26" s="115"/>
      <c r="D26" s="116"/>
      <c r="E26" s="121"/>
      <c r="F26" s="121"/>
      <c r="G26" s="118"/>
      <c r="H26" s="114"/>
      <c r="I26" s="114"/>
      <c r="J26" s="114"/>
      <c r="K26" s="114"/>
    </row>
    <row r="27" spans="1:11" x14ac:dyDescent="0.2">
      <c r="A27" s="122" t="s">
        <v>41</v>
      </c>
      <c r="B27" s="122"/>
      <c r="C27" s="123">
        <f>'Migration of 1st Time Freshmen'!AV26</f>
        <v>54.943473792394656</v>
      </c>
      <c r="D27" s="124">
        <f>+'Migration of 1st Time Freshmen'!BA26</f>
        <v>66.724678036895241</v>
      </c>
      <c r="E27" s="125">
        <f>+'Migration of 1st Time Freshmen'!DB26</f>
        <v>0.14187956204379562</v>
      </c>
      <c r="F27" s="125">
        <f>+'Migration of 1st Time Freshmen'!DC26</f>
        <v>0.15847280334728034</v>
      </c>
      <c r="G27" s="126">
        <f>'Migration of 1st Time Freshmen'!AI26</f>
        <v>-1881</v>
      </c>
      <c r="H27" s="122"/>
      <c r="I27" s="122">
        <f>+'Migration of 1st Time Freshmen'!AN26</f>
        <v>-1609</v>
      </c>
      <c r="J27" s="122"/>
      <c r="K27" s="114"/>
    </row>
    <row r="28" spans="1:11" x14ac:dyDescent="0.2">
      <c r="A28" s="122" t="s">
        <v>42</v>
      </c>
      <c r="B28" s="122"/>
      <c r="C28" s="123">
        <f>'Migration of 1st Time Freshmen'!AV27</f>
        <v>89.133846498766914</v>
      </c>
      <c r="D28" s="124">
        <f>+'Migration of 1st Time Freshmen'!BA27</f>
        <v>89.288977567270223</v>
      </c>
      <c r="E28" s="125">
        <f>+'Migration of 1st Time Freshmen'!DB27</f>
        <v>6.4303071985327831</v>
      </c>
      <c r="F28" s="125">
        <f>+'Migration of 1st Time Freshmen'!DC27</f>
        <v>3.6847144846796658</v>
      </c>
      <c r="G28" s="126">
        <f>'Migration of 1st Time Freshmen'!AI27</f>
        <v>23687</v>
      </c>
      <c r="H28" s="122"/>
      <c r="I28" s="122">
        <f>+'Migration of 1st Time Freshmen'!AN27</f>
        <v>15421</v>
      </c>
      <c r="J28" s="122"/>
      <c r="K28" s="114"/>
    </row>
    <row r="29" spans="1:11" x14ac:dyDescent="0.2">
      <c r="A29" s="122" t="s">
        <v>43</v>
      </c>
      <c r="B29" s="122"/>
      <c r="C29" s="123">
        <f>'Migration of 1st Time Freshmen'!AV28</f>
        <v>91.043974325204829</v>
      </c>
      <c r="D29" s="124">
        <f>+'Migration of 1st Time Freshmen'!BA28</f>
        <v>89.475795239513076</v>
      </c>
      <c r="E29" s="125">
        <f>+'Migration of 1st Time Freshmen'!DB28</f>
        <v>1.224875198328238</v>
      </c>
      <c r="F29" s="125">
        <f>+'Migration of 1st Time Freshmen'!DC28</f>
        <v>1.1554396876242139</v>
      </c>
      <c r="G29" s="126">
        <f>'Migration of 1st Time Freshmen'!AI28</f>
        <v>5811</v>
      </c>
      <c r="H29" s="122"/>
      <c r="I29" s="122">
        <f>+'Migration of 1st Time Freshmen'!AN28</f>
        <v>6648</v>
      </c>
      <c r="J29" s="122"/>
      <c r="K29" s="114"/>
    </row>
    <row r="30" spans="1:11" x14ac:dyDescent="0.2">
      <c r="A30" s="122" t="s">
        <v>44</v>
      </c>
      <c r="B30" s="122"/>
      <c r="C30" s="123">
        <f>'Migration of 1st Time Freshmen'!AV29</f>
        <v>82.639003464774788</v>
      </c>
      <c r="D30" s="124">
        <f>+'Migration of 1st Time Freshmen'!BA29</f>
        <v>76.84742459607061</v>
      </c>
      <c r="E30" s="125">
        <f>+'Migration of 1st Time Freshmen'!DB29</f>
        <v>1.6035875504870516</v>
      </c>
      <c r="F30" s="125">
        <f>+'Migration of 1st Time Freshmen'!DC29</f>
        <v>1.1833219144562983</v>
      </c>
      <c r="G30" s="126">
        <f>'Migration of 1st Time Freshmen'!AI29</f>
        <v>5081</v>
      </c>
      <c r="H30" s="122"/>
      <c r="I30" s="122">
        <f>+'Migration of 1st Time Freshmen'!AN29</f>
        <v>1873</v>
      </c>
      <c r="J30" s="122"/>
      <c r="K30" s="114"/>
    </row>
    <row r="31" spans="1:11" x14ac:dyDescent="0.2">
      <c r="A31" s="114" t="s">
        <v>47</v>
      </c>
      <c r="B31" s="114"/>
      <c r="C31" s="115">
        <f>'Migration of 1st Time Freshmen'!AV30</f>
        <v>66.764260474507822</v>
      </c>
      <c r="D31" s="116">
        <f>+'Migration of 1st Time Freshmen'!BA30</f>
        <v>62.172749856678763</v>
      </c>
      <c r="E31" s="121">
        <f>+'Migration of 1st Time Freshmen'!DB30</f>
        <v>0.51731470230862697</v>
      </c>
      <c r="F31" s="121">
        <f>+'Migration of 1st Time Freshmen'!DC30</f>
        <v>0.4998737054811821</v>
      </c>
      <c r="G31" s="118">
        <f>'Migration of 1st Time Freshmen'!AI30</f>
        <v>-1589</v>
      </c>
      <c r="H31" s="114"/>
      <c r="I31" s="114">
        <f>+'Migration of 1st Time Freshmen'!AN30</f>
        <v>-1980</v>
      </c>
      <c r="J31" s="114"/>
      <c r="K31" s="114"/>
    </row>
    <row r="32" spans="1:11" x14ac:dyDescent="0.2">
      <c r="A32" s="114" t="s">
        <v>48</v>
      </c>
      <c r="B32" s="114"/>
      <c r="C32" s="115">
        <f>'Migration of 1st Time Freshmen'!AV31</f>
        <v>73.728657976868007</v>
      </c>
      <c r="D32" s="116">
        <f>+'Migration of 1st Time Freshmen'!BA31</f>
        <v>73.979879275653929</v>
      </c>
      <c r="E32" s="121">
        <f>+'Migration of 1st Time Freshmen'!DB31</f>
        <v>1.2309573724668064</v>
      </c>
      <c r="F32" s="121">
        <f>+'Migration of 1st Time Freshmen'!DC31</f>
        <v>1.8001855861429013</v>
      </c>
      <c r="G32" s="118">
        <f>'Migration of 1st Time Freshmen'!AI31</f>
        <v>661</v>
      </c>
      <c r="H32" s="114"/>
      <c r="I32" s="114">
        <f>+'Migration of 1st Time Freshmen'!AN31</f>
        <v>2587</v>
      </c>
      <c r="J32" s="114"/>
      <c r="K32" s="114"/>
    </row>
    <row r="33" spans="1:11" x14ac:dyDescent="0.2">
      <c r="A33" s="114" t="s">
        <v>58</v>
      </c>
      <c r="B33" s="114"/>
      <c r="C33" s="115">
        <f>'Migration of 1st Time Freshmen'!AV32</f>
        <v>76.286014230724362</v>
      </c>
      <c r="D33" s="116">
        <f>+'Migration of 1st Time Freshmen'!BA32</f>
        <v>79.221635883905023</v>
      </c>
      <c r="E33" s="121">
        <f>+'Migration of 1st Time Freshmen'!DB32</f>
        <v>0.99065420560747663</v>
      </c>
      <c r="F33" s="121">
        <f>+'Migration of 1st Time Freshmen'!DC32</f>
        <v>2.0050793650793652</v>
      </c>
      <c r="G33" s="118">
        <f>'Migration of 1st Time Freshmen'!AI32</f>
        <v>-19</v>
      </c>
      <c r="H33" s="114"/>
      <c r="I33" s="114">
        <f>+'Migration of 1st Time Freshmen'!AN32</f>
        <v>1583</v>
      </c>
      <c r="J33" s="114"/>
      <c r="K33" s="114"/>
    </row>
    <row r="34" spans="1:11" x14ac:dyDescent="0.2">
      <c r="A34" s="114" t="s">
        <v>60</v>
      </c>
      <c r="B34" s="114"/>
      <c r="C34" s="115">
        <f>'Migration of 1st Time Freshmen'!AV33</f>
        <v>82.582209237272338</v>
      </c>
      <c r="D34" s="116">
        <f>+'Migration of 1st Time Freshmen'!BA33</f>
        <v>77.210357990302285</v>
      </c>
      <c r="E34" s="121">
        <f>+'Migration of 1st Time Freshmen'!DB33</f>
        <v>0.63062098501070663</v>
      </c>
      <c r="F34" s="121">
        <f>+'Migration of 1st Time Freshmen'!DC33</f>
        <v>0.49456767768220916</v>
      </c>
      <c r="G34" s="118">
        <f>'Migration of 1st Time Freshmen'!AI33</f>
        <v>-1035</v>
      </c>
      <c r="H34" s="114"/>
      <c r="I34" s="114">
        <f>+'Migration of 1st Time Freshmen'!AN33</f>
        <v>-2233</v>
      </c>
      <c r="J34" s="114"/>
      <c r="K34" s="114"/>
    </row>
    <row r="35" spans="1:11" x14ac:dyDescent="0.2">
      <c r="A35" s="122" t="s">
        <v>63</v>
      </c>
      <c r="B35" s="122"/>
      <c r="C35" s="123">
        <f>'Migration of 1st Time Freshmen'!AV34</f>
        <v>78.387914874848391</v>
      </c>
      <c r="D35" s="124">
        <f>+'Migration of 1st Time Freshmen'!BA34</f>
        <v>84.241797985016788</v>
      </c>
      <c r="E35" s="125">
        <f>+'Migration of 1st Time Freshmen'!DB34</f>
        <v>0.69974489795918371</v>
      </c>
      <c r="F35" s="125">
        <f>+'Migration of 1st Time Freshmen'!DC34</f>
        <v>1.0691803278688525</v>
      </c>
      <c r="G35" s="126">
        <f>'Migration of 1st Time Freshmen'!AI34</f>
        <v>-1177</v>
      </c>
      <c r="H35" s="122"/>
      <c r="I35" s="122">
        <f>+'Migration of 1st Time Freshmen'!AN34</f>
        <v>211</v>
      </c>
      <c r="J35" s="122"/>
      <c r="K35" s="114"/>
    </row>
    <row r="36" spans="1:11" x14ac:dyDescent="0.2">
      <c r="A36" s="122" t="s">
        <v>67</v>
      </c>
      <c r="B36" s="122"/>
      <c r="C36" s="123">
        <f>'Migration of 1st Time Freshmen'!AV35</f>
        <v>82.455827871188376</v>
      </c>
      <c r="D36" s="124">
        <f>+'Migration of 1st Time Freshmen'!BA35</f>
        <v>81.620041444641799</v>
      </c>
      <c r="E36" s="125">
        <f>+'Migration of 1st Time Freshmen'!DB35</f>
        <v>1.3313705583756346</v>
      </c>
      <c r="F36" s="125">
        <f>+'Migration of 1st Time Freshmen'!DC35</f>
        <v>1.8870545600966377</v>
      </c>
      <c r="G36" s="126">
        <f>'Migration of 1st Time Freshmen'!AI35</f>
        <v>1632</v>
      </c>
      <c r="H36" s="122"/>
      <c r="I36" s="122">
        <f>+'Migration of 1st Time Freshmen'!AN35</f>
        <v>4406</v>
      </c>
      <c r="J36" s="122"/>
      <c r="K36" s="114"/>
    </row>
    <row r="37" spans="1:11" x14ac:dyDescent="0.2">
      <c r="A37" s="122" t="s">
        <v>71</v>
      </c>
      <c r="B37" s="122"/>
      <c r="C37" s="123">
        <f>'Migration of 1st Time Freshmen'!AV36</f>
        <v>91.762434907523797</v>
      </c>
      <c r="D37" s="124">
        <f>+'Migration of 1st Time Freshmen'!BA36</f>
        <v>91.638188031702171</v>
      </c>
      <c r="E37" s="125">
        <f>+'Migration of 1st Time Freshmen'!DB36</f>
        <v>4.8833787465940057</v>
      </c>
      <c r="F37" s="125">
        <f>+'Migration of 1st Time Freshmen'!DC36</f>
        <v>4.3173913043478258</v>
      </c>
      <c r="G37" s="126">
        <f>'Migration of 1st Time Freshmen'!AI36</f>
        <v>7126</v>
      </c>
      <c r="H37" s="122"/>
      <c r="I37" s="122">
        <f>+'Migration of 1st Time Freshmen'!AN36</f>
        <v>7630</v>
      </c>
      <c r="J37" s="122"/>
      <c r="K37" s="114"/>
    </row>
    <row r="38" spans="1:11" x14ac:dyDescent="0.2">
      <c r="A38" s="122" t="s">
        <v>73</v>
      </c>
      <c r="B38" s="122"/>
      <c r="C38" s="123">
        <f>'Migration of 1st Time Freshmen'!AV37</f>
        <v>77.134722529023392</v>
      </c>
      <c r="D38" s="124">
        <f>+'Migration of 1st Time Freshmen'!BA37</f>
        <v>78.634833782746469</v>
      </c>
      <c r="E38" s="125">
        <f>+'Migration of 1st Time Freshmen'!DB37</f>
        <v>0.62709317303563761</v>
      </c>
      <c r="F38" s="125">
        <f>+'Migration of 1st Time Freshmen'!DC37</f>
        <v>0.82505757715338557</v>
      </c>
      <c r="G38" s="126">
        <f>'Migration of 1st Time Freshmen'!AI37</f>
        <v>-3474</v>
      </c>
      <c r="H38" s="122"/>
      <c r="I38" s="122">
        <f>+'Migration of 1st Time Freshmen'!AN37</f>
        <v>-1899</v>
      </c>
      <c r="J38" s="122"/>
      <c r="K38" s="114"/>
    </row>
    <row r="39" spans="1:11" x14ac:dyDescent="0.2">
      <c r="A39" s="133" t="s">
        <v>75</v>
      </c>
      <c r="B39" s="133"/>
      <c r="C39" s="134">
        <f>'Migration of 1st Time Freshmen'!AV38</f>
        <v>74.519230769230774</v>
      </c>
      <c r="D39" s="135">
        <f>+'Migration of 1st Time Freshmen'!BA38</f>
        <v>75.74611181168558</v>
      </c>
      <c r="E39" s="136">
        <f>+'Migration of 1st Time Freshmen'!DB38</f>
        <v>2.5597484276729561</v>
      </c>
      <c r="F39" s="136">
        <f>+'Migration of 1st Time Freshmen'!DC38</f>
        <v>1.4376083188908146</v>
      </c>
      <c r="G39" s="137">
        <f>'Migration of 1st Time Freshmen'!AI38</f>
        <v>1736</v>
      </c>
      <c r="H39" s="138"/>
      <c r="I39" s="138">
        <f>+'Migration of 1st Time Freshmen'!AN38</f>
        <v>505</v>
      </c>
      <c r="J39" s="138"/>
      <c r="K39" s="114"/>
    </row>
    <row r="40" spans="1:11" ht="14.25" x14ac:dyDescent="0.2">
      <c r="A40" s="114" t="s">
        <v>80</v>
      </c>
      <c r="B40" s="114"/>
      <c r="C40" s="115">
        <f>'Migration of 1st Time Freshmen'!AV39</f>
        <v>83.289790262243713</v>
      </c>
      <c r="D40" s="116">
        <f>+'Migration of 1st Time Freshmen'!BA39</f>
        <v>80.498070207682417</v>
      </c>
      <c r="E40" s="121">
        <f>+'Migration of 1st Time Freshmen'!DB39</f>
        <v>1.1078258884841798</v>
      </c>
      <c r="F40" s="121">
        <f>+'Migration of 1st Time Freshmen'!DC39</f>
        <v>1.2027312994234114</v>
      </c>
      <c r="G40" s="118">
        <f>'Migration of 1st Time Freshmen'!AI39</f>
        <v>398.5</v>
      </c>
      <c r="H40" s="119">
        <v>5</v>
      </c>
      <c r="I40" s="114">
        <f>+'Migration of 1st Time Freshmen'!AN39</f>
        <v>2729.5</v>
      </c>
      <c r="J40" s="119">
        <v>5</v>
      </c>
      <c r="K40" s="114"/>
    </row>
    <row r="41" spans="1:11" x14ac:dyDescent="0.2">
      <c r="A41" s="114"/>
      <c r="B41" s="114"/>
      <c r="C41" s="115"/>
      <c r="D41" s="116"/>
      <c r="E41" s="121"/>
      <c r="F41" s="121"/>
      <c r="G41" s="118"/>
      <c r="H41" s="114"/>
      <c r="I41" s="114"/>
      <c r="J41" s="114"/>
      <c r="K41" s="114"/>
    </row>
    <row r="42" spans="1:11" x14ac:dyDescent="0.2">
      <c r="A42" s="122" t="s">
        <v>49</v>
      </c>
      <c r="B42" s="122"/>
      <c r="C42" s="123">
        <f>'Migration of 1st Time Freshmen'!AV41</f>
        <v>77.613883621555971</v>
      </c>
      <c r="D42" s="124">
        <f>+'Migration of 1st Time Freshmen'!BA41</f>
        <v>69.313178122247962</v>
      </c>
      <c r="E42" s="125">
        <f>+'Migration of 1st Time Freshmen'!DB41</f>
        <v>0.80822078226247174</v>
      </c>
      <c r="F42" s="125">
        <f>+'Migration of 1st Time Freshmen'!DC41</f>
        <v>0.47031289181131758</v>
      </c>
      <c r="G42" s="126">
        <f>'Migration of 1st Time Freshmen'!AI41</f>
        <v>-4913</v>
      </c>
      <c r="H42" s="122"/>
      <c r="I42" s="122">
        <f>+'Migration of 1st Time Freshmen'!AN41</f>
        <v>-19011</v>
      </c>
      <c r="J42" s="122"/>
      <c r="K42" s="114"/>
    </row>
    <row r="43" spans="1:11" x14ac:dyDescent="0.2">
      <c r="A43" s="122" t="s">
        <v>50</v>
      </c>
      <c r="B43" s="122"/>
      <c r="C43" s="123">
        <f>'Migration of 1st Time Freshmen'!AV42</f>
        <v>86.862902506466867</v>
      </c>
      <c r="D43" s="124">
        <f>+'Migration of 1st Time Freshmen'!BA42</f>
        <v>85.945236863498636</v>
      </c>
      <c r="E43" s="125">
        <f>+'Migration of 1st Time Freshmen'!DB42</f>
        <v>2.0976371537208038</v>
      </c>
      <c r="F43" s="125">
        <f>+'Migration of 1st Time Freshmen'!DC42</f>
        <v>2.4650979361114764</v>
      </c>
      <c r="G43" s="126">
        <f>'Migration of 1st Time Freshmen'!AI42</f>
        <v>8083</v>
      </c>
      <c r="H43" s="122"/>
      <c r="I43" s="122">
        <f>+'Migration of 1st Time Freshmen'!AN42</f>
        <v>11145</v>
      </c>
      <c r="J43" s="122"/>
      <c r="K43" s="114"/>
    </row>
    <row r="44" spans="1:11" x14ac:dyDescent="0.2">
      <c r="A44" s="122" t="s">
        <v>51</v>
      </c>
      <c r="B44" s="122"/>
      <c r="C44" s="123">
        <f>'Migration of 1st Time Freshmen'!AV43</f>
        <v>87.526768358976042</v>
      </c>
      <c r="D44" s="124">
        <f>+'Migration of 1st Time Freshmen'!BA43</f>
        <v>87.07191158292737</v>
      </c>
      <c r="E44" s="125">
        <f>+'Migration of 1st Time Freshmen'!DB43</f>
        <v>3.2799788695192817</v>
      </c>
      <c r="F44" s="125">
        <f>+'Migration of 1st Time Freshmen'!DC43</f>
        <v>4.1535433070866139</v>
      </c>
      <c r="G44" s="126">
        <f>'Migration of 1st Time Freshmen'!AI43</f>
        <v>8632</v>
      </c>
      <c r="H44" s="122"/>
      <c r="I44" s="122">
        <f>+'Migration of 1st Time Freshmen'!AN43</f>
        <v>11214</v>
      </c>
      <c r="J44" s="122"/>
      <c r="K44" s="114"/>
    </row>
    <row r="45" spans="1:11" x14ac:dyDescent="0.2">
      <c r="A45" s="122" t="s">
        <v>52</v>
      </c>
      <c r="B45" s="122"/>
      <c r="C45" s="123">
        <f>'Migration of 1st Time Freshmen'!AV44</f>
        <v>83.86831275720165</v>
      </c>
      <c r="D45" s="124">
        <f>+'Migration of 1st Time Freshmen'!BA44</f>
        <v>84.639646171693741</v>
      </c>
      <c r="E45" s="125">
        <f>+'Migration of 1st Time Freshmen'!DB44</f>
        <v>1.2466725820763087</v>
      </c>
      <c r="F45" s="125">
        <f>+'Migration of 1st Time Freshmen'!DC44</f>
        <v>2.1805522775548738</v>
      </c>
      <c r="G45" s="126">
        <f>'Migration of 1st Time Freshmen'!AI44</f>
        <v>1112</v>
      </c>
      <c r="H45" s="122"/>
      <c r="I45" s="122">
        <f>+'Migration of 1st Time Freshmen'!AN44</f>
        <v>5002</v>
      </c>
      <c r="J45" s="122"/>
      <c r="K45" s="114"/>
    </row>
    <row r="46" spans="1:11" x14ac:dyDescent="0.2">
      <c r="A46" s="114" t="s">
        <v>55</v>
      </c>
      <c r="B46" s="114"/>
      <c r="C46" s="115">
        <f>'Migration of 1st Time Freshmen'!AV45</f>
        <v>90.038236457498712</v>
      </c>
      <c r="D46" s="116">
        <f>+'Migration of 1st Time Freshmen'!BA45</f>
        <v>88.434378132426318</v>
      </c>
      <c r="E46" s="121">
        <f>+'Migration of 1st Time Freshmen'!DB45</f>
        <v>0.81826511912034205</v>
      </c>
      <c r="F46" s="121">
        <f>+'Migration of 1st Time Freshmen'!DC45</f>
        <v>1.1451942740286298</v>
      </c>
      <c r="G46" s="118">
        <f>'Migration of 1st Time Freshmen'!AI45</f>
        <v>-1785</v>
      </c>
      <c r="H46" s="114"/>
      <c r="I46" s="114">
        <f>+'Migration of 1st Time Freshmen'!AN45</f>
        <v>1491</v>
      </c>
      <c r="J46" s="114"/>
      <c r="K46" s="114"/>
    </row>
    <row r="47" spans="1:11" x14ac:dyDescent="0.2">
      <c r="A47" s="114" t="s">
        <v>56</v>
      </c>
      <c r="B47" s="114"/>
      <c r="C47" s="115">
        <f>'Migration of 1st Time Freshmen'!AV46</f>
        <v>77.416141998363742</v>
      </c>
      <c r="D47" s="116">
        <f>+'Migration of 1st Time Freshmen'!BA46</f>
        <v>70.497200536235312</v>
      </c>
      <c r="E47" s="121">
        <f>+'Migration of 1st Time Freshmen'!DB46</f>
        <v>0.82501181288391878</v>
      </c>
      <c r="F47" s="121">
        <f>+'Migration of 1st Time Freshmen'!DC46</f>
        <v>0.66568660207150021</v>
      </c>
      <c r="G47" s="118">
        <f>'Migration of 1st Time Freshmen'!AI46</f>
        <v>-2222</v>
      </c>
      <c r="H47" s="114"/>
      <c r="I47" s="114">
        <f>+'Migration of 1st Time Freshmen'!AN46</f>
        <v>-5003</v>
      </c>
      <c r="J47" s="114"/>
      <c r="K47" s="114"/>
    </row>
    <row r="48" spans="1:11" x14ac:dyDescent="0.2">
      <c r="A48" s="114" t="s">
        <v>57</v>
      </c>
      <c r="B48" s="114"/>
      <c r="C48" s="115">
        <f>'Migration of 1st Time Freshmen'!AV47</f>
        <v>83.57764818661127</v>
      </c>
      <c r="D48" s="116">
        <f>+'Migration of 1st Time Freshmen'!BA47</f>
        <v>81.292850146914788</v>
      </c>
      <c r="E48" s="121">
        <f>+'Migration of 1st Time Freshmen'!DB47</f>
        <v>1.3036604645506507</v>
      </c>
      <c r="F48" s="121">
        <f>+'Migration of 1st Time Freshmen'!DC47</f>
        <v>1.3103377476645108</v>
      </c>
      <c r="G48" s="118">
        <f>'Migration of 1st Time Freshmen'!AI47</f>
        <v>2497</v>
      </c>
      <c r="H48" s="114"/>
      <c r="I48" s="114">
        <f>+'Migration of 1st Time Freshmen'!AN47</f>
        <v>3023</v>
      </c>
      <c r="J48" s="114"/>
      <c r="K48" s="114"/>
    </row>
    <row r="49" spans="1:11" x14ac:dyDescent="0.2">
      <c r="A49" s="114" t="s">
        <v>59</v>
      </c>
      <c r="B49" s="114"/>
      <c r="C49" s="115">
        <f>'Migration of 1st Time Freshmen'!AV48</f>
        <v>83.031427324312517</v>
      </c>
      <c r="D49" s="116">
        <f>+'Migration of 1st Time Freshmen'!BA48</f>
        <v>81.795889771134995</v>
      </c>
      <c r="E49" s="121">
        <f>+'Migration of 1st Time Freshmen'!DB48</f>
        <v>1.0614147909967846</v>
      </c>
      <c r="F49" s="121">
        <f>+'Migration of 1st Time Freshmen'!DC48</f>
        <v>1.486529826812059</v>
      </c>
      <c r="G49" s="118">
        <f>'Migration of 1st Time Freshmen'!AI48</f>
        <v>191</v>
      </c>
      <c r="H49" s="114"/>
      <c r="I49" s="114">
        <f>+'Migration of 1st Time Freshmen'!AN48</f>
        <v>1517</v>
      </c>
      <c r="J49" s="114"/>
      <c r="K49" s="114"/>
    </row>
    <row r="50" spans="1:11" x14ac:dyDescent="0.2">
      <c r="A50" s="122" t="s">
        <v>65</v>
      </c>
      <c r="B50" s="122"/>
      <c r="C50" s="123">
        <f>'Migration of 1st Time Freshmen'!AV49</f>
        <v>71.55714285714285</v>
      </c>
      <c r="D50" s="124">
        <f>+'Migration of 1st Time Freshmen'!BA49</f>
        <v>74.423548650858535</v>
      </c>
      <c r="E50" s="125">
        <f>+'Migration of 1st Time Freshmen'!DB49</f>
        <v>1.6855851330989453</v>
      </c>
      <c r="F50" s="125">
        <f>+'Migration of 1st Time Freshmen'!DC49</f>
        <v>2.7474424552429668</v>
      </c>
      <c r="G50" s="126">
        <f>'Migration of 1st Time Freshmen'!AI49</f>
        <v>1365</v>
      </c>
      <c r="H50" s="122"/>
      <c r="I50" s="122">
        <f>+'Migration of 1st Time Freshmen'!AN49</f>
        <v>2733</v>
      </c>
      <c r="J50" s="122"/>
      <c r="K50" s="114"/>
    </row>
    <row r="51" spans="1:11" x14ac:dyDescent="0.2">
      <c r="A51" s="122" t="s">
        <v>66</v>
      </c>
      <c r="B51" s="122"/>
      <c r="C51" s="123">
        <f>'Migration of 1st Time Freshmen'!AV50</f>
        <v>84.502777330923479</v>
      </c>
      <c r="D51" s="124">
        <f>+'Migration of 1st Time Freshmen'!BA50</f>
        <v>85.513452213358363</v>
      </c>
      <c r="E51" s="125">
        <f>+'Migration of 1st Time Freshmen'!DB50</f>
        <v>0.86896256945716555</v>
      </c>
      <c r="F51" s="125">
        <f>+'Migration of 1st Time Freshmen'!DC50</f>
        <v>1.4863004454042381</v>
      </c>
      <c r="G51" s="126">
        <f>'Migration of 1st Time Freshmen'!AI50</f>
        <v>-2146</v>
      </c>
      <c r="H51" s="122"/>
      <c r="I51" s="122">
        <f>+'Migration of 1st Time Freshmen'!AN50</f>
        <v>7206</v>
      </c>
      <c r="J51" s="122"/>
      <c r="K51" s="114"/>
    </row>
    <row r="52" spans="1:11" x14ac:dyDescent="0.2">
      <c r="A52" s="122" t="s">
        <v>70</v>
      </c>
      <c r="B52" s="122"/>
      <c r="C52" s="123">
        <f>'Migration of 1st Time Freshmen'!AV51</f>
        <v>78.360617938667275</v>
      </c>
      <c r="D52" s="124">
        <f>+'Migration of 1st Time Freshmen'!BA51</f>
        <v>76.57083580320095</v>
      </c>
      <c r="E52" s="125">
        <f>+'Migration of 1st Time Freshmen'!DB51</f>
        <v>1.322855620671284</v>
      </c>
      <c r="F52" s="125">
        <f>+'Migration of 1st Time Freshmen'!DC51</f>
        <v>2.0246679316888048</v>
      </c>
      <c r="G52" s="126">
        <f>'Migration of 1st Time Freshmen'!AI51</f>
        <v>606</v>
      </c>
      <c r="H52" s="122"/>
      <c r="I52" s="122">
        <f>+'Migration of 1st Time Freshmen'!AN51</f>
        <v>1620</v>
      </c>
      <c r="J52" s="122"/>
      <c r="K52" s="114"/>
    </row>
    <row r="53" spans="1:11" x14ac:dyDescent="0.2">
      <c r="A53" s="133" t="s">
        <v>74</v>
      </c>
      <c r="B53" s="133"/>
      <c r="C53" s="134">
        <f>'Migration of 1st Time Freshmen'!AV52</f>
        <v>82.509213209774941</v>
      </c>
      <c r="D53" s="135">
        <f>+'Migration of 1st Time Freshmen'!BA52</f>
        <v>80.661798077319801</v>
      </c>
      <c r="E53" s="136">
        <f>+'Migration of 1st Time Freshmen'!DB52</f>
        <v>0.9916129692134602</v>
      </c>
      <c r="F53" s="136">
        <f>+'Migration of 1st Time Freshmen'!DC52</f>
        <v>1.2908043524642629</v>
      </c>
      <c r="G53" s="137">
        <f>'Migration of 1st Time Freshmen'!AI52</f>
        <v>-82</v>
      </c>
      <c r="H53" s="138"/>
      <c r="I53" s="138">
        <f>+'Migration of 1st Time Freshmen'!AN52</f>
        <v>2726</v>
      </c>
      <c r="J53" s="138"/>
      <c r="K53" s="114"/>
    </row>
    <row r="54" spans="1:11" ht="14.25" x14ac:dyDescent="0.2">
      <c r="A54" s="114" t="s">
        <v>81</v>
      </c>
      <c r="B54" s="114"/>
      <c r="C54" s="115">
        <f>'Migration of 1st Time Freshmen'!AV53</f>
        <v>74.460023164059933</v>
      </c>
      <c r="D54" s="116">
        <f>+'Migration of 1st Time Freshmen'!BA53</f>
        <v>74.14402098612625</v>
      </c>
      <c r="E54" s="121">
        <f>+'Migration of 1st Time Freshmen'!DB53</f>
        <v>1.0042620339782917</v>
      </c>
      <c r="F54" s="121">
        <f>+'Migration of 1st Time Freshmen'!DC53</f>
        <v>1.1144318774515758</v>
      </c>
      <c r="G54" s="118">
        <f>'Migration of 1st Time Freshmen'!AI53</f>
        <v>2016</v>
      </c>
      <c r="H54" s="119">
        <v>5</v>
      </c>
      <c r="I54" s="114">
        <f>+'Migration of 1st Time Freshmen'!AN53</f>
        <v>4298</v>
      </c>
      <c r="J54" s="119">
        <v>5</v>
      </c>
      <c r="K54" s="114"/>
    </row>
    <row r="55" spans="1:11" x14ac:dyDescent="0.2">
      <c r="A55" s="114"/>
      <c r="B55" s="114"/>
      <c r="C55" s="115"/>
      <c r="D55" s="116"/>
      <c r="E55" s="121"/>
      <c r="F55" s="121"/>
      <c r="G55" s="118"/>
      <c r="H55" s="114"/>
      <c r="I55" s="114"/>
      <c r="J55" s="114"/>
      <c r="K55" s="114"/>
    </row>
    <row r="56" spans="1:11" x14ac:dyDescent="0.2">
      <c r="A56" s="122" t="s">
        <v>45</v>
      </c>
      <c r="B56" s="122"/>
      <c r="C56" s="123">
        <f>'Migration of 1st Time Freshmen'!AV55</f>
        <v>55.713909455386144</v>
      </c>
      <c r="D56" s="124">
        <f>+'Migration of 1st Time Freshmen'!BA55</f>
        <v>59.589111718306953</v>
      </c>
      <c r="E56" s="125">
        <f>+'Migration of 1st Time Freshmen'!DB55</f>
        <v>0.60298684993061524</v>
      </c>
      <c r="F56" s="125">
        <f>+'Migration of 1st Time Freshmen'!DC55</f>
        <v>0.71895132997384703</v>
      </c>
      <c r="G56" s="126">
        <f>'Migration of 1st Time Freshmen'!AI55</f>
        <v>-6008</v>
      </c>
      <c r="H56" s="122"/>
      <c r="I56" s="122">
        <f>+'Migration of 1st Time Freshmen'!AN55</f>
        <v>-4406</v>
      </c>
      <c r="J56" s="122"/>
      <c r="K56" s="114"/>
    </row>
    <row r="57" spans="1:11" x14ac:dyDescent="0.2">
      <c r="A57" s="122" t="s">
        <v>53</v>
      </c>
      <c r="B57" s="122"/>
      <c r="C57" s="123">
        <f>'Migration of 1st Time Freshmen'!AV56</f>
        <v>67.19954556520328</v>
      </c>
      <c r="D57" s="124">
        <f>+'Migration of 1st Time Freshmen'!BA56</f>
        <v>72.174458176607558</v>
      </c>
      <c r="E57" s="125">
        <f>+'Migration of 1st Time Freshmen'!DB56</f>
        <v>0.78772884710539337</v>
      </c>
      <c r="F57" s="125">
        <f>+'Migration of 1st Time Freshmen'!DC56</f>
        <v>1.3830061152236885</v>
      </c>
      <c r="G57" s="126">
        <f>'Migration of 1st Time Freshmen'!AI56</f>
        <v>-858</v>
      </c>
      <c r="H57" s="122"/>
      <c r="I57" s="122">
        <f>+'Migration of 1st Time Freshmen'!AN56</f>
        <v>1190</v>
      </c>
      <c r="J57" s="122"/>
      <c r="K57" s="114"/>
    </row>
    <row r="58" spans="1:11" x14ac:dyDescent="0.2">
      <c r="A58" s="122" t="s">
        <v>54</v>
      </c>
      <c r="B58" s="122"/>
      <c r="C58" s="123">
        <f>'Migration of 1st Time Freshmen'!AV57</f>
        <v>70.352024099753095</v>
      </c>
      <c r="D58" s="124">
        <f>+'Migration of 1st Time Freshmen'!BA57</f>
        <v>67.983447868174096</v>
      </c>
      <c r="E58" s="125">
        <f>+'Migration of 1st Time Freshmen'!DB57</f>
        <v>1.385743466191798</v>
      </c>
      <c r="F58" s="125">
        <f>+'Migration of 1st Time Freshmen'!DC57</f>
        <v>1.3571824224519942</v>
      </c>
      <c r="G58" s="126">
        <f>'Migration of 1st Time Freshmen'!AI57</f>
        <v>7365</v>
      </c>
      <c r="H58" s="122"/>
      <c r="I58" s="122">
        <f>+'Migration of 1st Time Freshmen'!AN57</f>
        <v>7738</v>
      </c>
      <c r="J58" s="122"/>
      <c r="K58" s="114"/>
    </row>
    <row r="59" spans="1:11" x14ac:dyDescent="0.2">
      <c r="A59" s="122" t="s">
        <v>61</v>
      </c>
      <c r="B59" s="122"/>
      <c r="C59" s="123">
        <f>'Migration of 1st Time Freshmen'!AV58</f>
        <v>53.952553277040614</v>
      </c>
      <c r="D59" s="124">
        <f>+'Migration of 1st Time Freshmen'!BA58</f>
        <v>55.265174087000936</v>
      </c>
      <c r="E59" s="125">
        <f>+'Migration of 1st Time Freshmen'!DB58</f>
        <v>1.0960530911631157</v>
      </c>
      <c r="F59" s="125">
        <f>+'Migration of 1st Time Freshmen'!DC58</f>
        <v>1.8178877259752617</v>
      </c>
      <c r="G59" s="126">
        <f>'Migration of 1st Time Freshmen'!AI58</f>
        <v>550</v>
      </c>
      <c r="H59" s="122"/>
      <c r="I59" s="122">
        <f>+'Migration of 1st Time Freshmen'!AN58</f>
        <v>4298</v>
      </c>
      <c r="J59" s="122"/>
      <c r="K59" s="114"/>
    </row>
    <row r="60" spans="1:11" x14ac:dyDescent="0.2">
      <c r="A60" s="114" t="s">
        <v>62</v>
      </c>
      <c r="B60" s="114"/>
      <c r="C60" s="115">
        <f>'Migration of 1st Time Freshmen'!AV59</f>
        <v>62.135698525779645</v>
      </c>
      <c r="D60" s="116">
        <f>+'Migration of 1st Time Freshmen'!BA59</f>
        <v>64.163168461398072</v>
      </c>
      <c r="E60" s="121">
        <f>+'Migration of 1st Time Freshmen'!DB59</f>
        <v>0.143068359714733</v>
      </c>
      <c r="F60" s="121">
        <f>+'Migration of 1st Time Freshmen'!DC59</f>
        <v>0.18510030274736158</v>
      </c>
      <c r="G60" s="118">
        <f>'Migration of 1st Time Freshmen'!AI59</f>
        <v>-29559</v>
      </c>
      <c r="H60" s="114"/>
      <c r="I60" s="114">
        <f>+'Migration of 1st Time Freshmen'!AN59</f>
        <v>-28801</v>
      </c>
      <c r="J60" s="114"/>
      <c r="K60" s="114"/>
    </row>
    <row r="61" spans="1:11" x14ac:dyDescent="0.2">
      <c r="A61" s="114" t="s">
        <v>64</v>
      </c>
      <c r="B61" s="114"/>
      <c r="C61" s="115">
        <f>'Migration of 1st Time Freshmen'!AV60</f>
        <v>81.91459670667038</v>
      </c>
      <c r="D61" s="116">
        <f>+'Migration of 1st Time Freshmen'!BA60</f>
        <v>82.041320759786146</v>
      </c>
      <c r="E61" s="121">
        <f>+'Migration of 1st Time Freshmen'!DB60</f>
        <v>1.1638580246913581</v>
      </c>
      <c r="F61" s="121">
        <f>+'Migration of 1st Time Freshmen'!DC60</f>
        <v>1.2814912333193704</v>
      </c>
      <c r="G61" s="118">
        <f>'Migration of 1st Time Freshmen'!AI60</f>
        <v>5309</v>
      </c>
      <c r="H61" s="114"/>
      <c r="I61" s="114">
        <f>+'Migration of 1st Time Freshmen'!AN60</f>
        <v>9408</v>
      </c>
      <c r="J61" s="114"/>
      <c r="K61" s="114"/>
    </row>
    <row r="62" spans="1:11" x14ac:dyDescent="0.2">
      <c r="A62" s="114" t="s">
        <v>68</v>
      </c>
      <c r="B62" s="114"/>
      <c r="C62" s="115">
        <f>'Migration of 1st Time Freshmen'!AV61</f>
        <v>84.455920505164229</v>
      </c>
      <c r="D62" s="116">
        <f>+'Migration of 1st Time Freshmen'!BA61</f>
        <v>82.341075848461628</v>
      </c>
      <c r="E62" s="121">
        <f>+'Migration of 1st Time Freshmen'!DB61</f>
        <v>1.8045452159764865</v>
      </c>
      <c r="F62" s="121">
        <f>+'Migration of 1st Time Freshmen'!DC61</f>
        <v>1.854499201915403</v>
      </c>
      <c r="G62" s="118">
        <f>'Migration of 1st Time Freshmen'!AI61</f>
        <v>15329</v>
      </c>
      <c r="H62" s="114"/>
      <c r="I62" s="114">
        <f>+'Migration of 1st Time Freshmen'!AN61</f>
        <v>17131</v>
      </c>
      <c r="J62" s="114"/>
      <c r="K62" s="114"/>
    </row>
    <row r="63" spans="1:11" x14ac:dyDescent="0.2">
      <c r="A63" s="114" t="s">
        <v>69</v>
      </c>
      <c r="B63" s="114"/>
      <c r="C63" s="115">
        <f>'Migration of 1st Time Freshmen'!AV62</f>
        <v>70.017581962974447</v>
      </c>
      <c r="D63" s="116">
        <f>+'Migration of 1st Time Freshmen'!BA62</f>
        <v>65.069164579021887</v>
      </c>
      <c r="E63" s="121">
        <f>+'Migration of 1st Time Freshmen'!DB62</f>
        <v>3.2193859951707484</v>
      </c>
      <c r="F63" s="121">
        <f>+'Migration of 1st Time Freshmen'!DC62</f>
        <v>3.0074836295603369</v>
      </c>
      <c r="G63" s="118">
        <f>'Migration of 1st Time Freshmen'!AI62</f>
        <v>6434</v>
      </c>
      <c r="H63" s="114"/>
      <c r="I63" s="114">
        <f>+'Migration of 1st Time Freshmen'!AN62</f>
        <v>6438</v>
      </c>
      <c r="J63" s="114"/>
      <c r="K63" s="114"/>
    </row>
    <row r="64" spans="1:11" x14ac:dyDescent="0.2">
      <c r="A64" s="127" t="s">
        <v>72</v>
      </c>
      <c r="B64" s="127"/>
      <c r="C64" s="128">
        <f>'Migration of 1st Time Freshmen'!AV63</f>
        <v>46.357487922705317</v>
      </c>
      <c r="D64" s="129">
        <f>+'Migration of 1st Time Freshmen'!BA63</f>
        <v>50.277716063097088</v>
      </c>
      <c r="E64" s="130">
        <f>+'Migration of 1st Time Freshmen'!DB63</f>
        <v>1.7262247838616716</v>
      </c>
      <c r="F64" s="130">
        <f>+'Migration of 1st Time Freshmen'!DC63</f>
        <v>2.349419124218052</v>
      </c>
      <c r="G64" s="131">
        <f>'Migration of 1st Time Freshmen'!AI63</f>
        <v>2016</v>
      </c>
      <c r="H64" s="132"/>
      <c r="I64" s="132">
        <f>+'Migration of 1st Time Freshmen'!AN63</f>
        <v>3020</v>
      </c>
      <c r="J64" s="132"/>
      <c r="K64" s="114"/>
    </row>
    <row r="65" spans="1:17" ht="13.5" customHeight="1" x14ac:dyDescent="0.2">
      <c r="A65" s="139" t="s">
        <v>46</v>
      </c>
      <c r="B65" s="139"/>
      <c r="C65" s="134">
        <f>'Migration of 1st Time Freshmen'!AV64</f>
        <v>25.889679715302492</v>
      </c>
      <c r="D65" s="135">
        <f>+'Migration of 1st Time Freshmen'!BA64</f>
        <v>26.668512877319301</v>
      </c>
      <c r="E65" s="136">
        <f>+'Migration of 1st Time Freshmen'!DB64</f>
        <v>3.650660264105642</v>
      </c>
      <c r="F65" s="136">
        <f>+'Migration of 1st Time Freshmen'!DC64</f>
        <v>3.1574773413897281</v>
      </c>
      <c r="G65" s="137">
        <f>'Migration of 1st Time Freshmen'!AI64</f>
        <v>6624</v>
      </c>
      <c r="H65" s="140"/>
      <c r="I65" s="138">
        <f>+'Migration of 1st Time Freshmen'!AN64</f>
        <v>5713</v>
      </c>
      <c r="J65" s="140"/>
      <c r="K65" s="114"/>
    </row>
    <row r="66" spans="1:17" ht="32.25" customHeight="1" x14ac:dyDescent="0.2">
      <c r="A66" s="166" t="s">
        <v>90</v>
      </c>
      <c r="B66" s="167"/>
      <c r="C66" s="167"/>
      <c r="D66" s="167"/>
      <c r="E66" s="167"/>
      <c r="F66" s="167"/>
      <c r="G66" s="167"/>
      <c r="H66" s="167"/>
      <c r="I66" s="167"/>
      <c r="J66" s="114"/>
      <c r="K66" s="114"/>
    </row>
    <row r="67" spans="1:17" ht="66" customHeight="1" x14ac:dyDescent="0.2">
      <c r="A67" s="172" t="s">
        <v>103</v>
      </c>
      <c r="B67" s="167"/>
      <c r="C67" s="167"/>
      <c r="D67" s="167"/>
      <c r="E67" s="167"/>
      <c r="F67" s="167"/>
      <c r="G67" s="167"/>
      <c r="H67" s="167"/>
      <c r="I67" s="167"/>
      <c r="J67" s="114"/>
      <c r="K67" s="114"/>
    </row>
    <row r="68" spans="1:17" s="141" customFormat="1" ht="28.5" customHeight="1" x14ac:dyDescent="0.2">
      <c r="A68" s="171" t="s">
        <v>91</v>
      </c>
      <c r="B68" s="170"/>
      <c r="C68" s="170"/>
      <c r="D68" s="170"/>
      <c r="E68" s="170"/>
      <c r="F68" s="170"/>
      <c r="G68" s="170"/>
      <c r="H68" s="170"/>
      <c r="I68" s="170"/>
    </row>
    <row r="69" spans="1:17" s="141" customFormat="1" ht="27.75" customHeight="1" x14ac:dyDescent="0.2">
      <c r="A69" s="171" t="s">
        <v>92</v>
      </c>
      <c r="B69" s="170"/>
      <c r="C69" s="170"/>
      <c r="D69" s="170"/>
      <c r="E69" s="170"/>
      <c r="F69" s="170"/>
      <c r="G69" s="170"/>
      <c r="H69" s="170"/>
      <c r="I69" s="170"/>
    </row>
    <row r="70" spans="1:17" s="141" customFormat="1" ht="32.25" customHeight="1" x14ac:dyDescent="0.2">
      <c r="A70" s="171" t="s">
        <v>93</v>
      </c>
      <c r="B70" s="170"/>
      <c r="C70" s="170"/>
      <c r="D70" s="170"/>
      <c r="E70" s="170"/>
      <c r="F70" s="170"/>
      <c r="G70" s="170"/>
      <c r="H70" s="170"/>
      <c r="I70" s="170"/>
    </row>
    <row r="71" spans="1:17" ht="15" customHeight="1" x14ac:dyDescent="0.2">
      <c r="A71" s="170"/>
      <c r="B71" s="170"/>
      <c r="C71" s="170"/>
      <c r="D71" s="170"/>
      <c r="E71" s="170"/>
      <c r="F71" s="170"/>
      <c r="G71" s="170"/>
      <c r="H71" s="170"/>
      <c r="I71" s="170"/>
      <c r="J71" s="114"/>
      <c r="K71" s="114"/>
    </row>
    <row r="72" spans="1:17" s="141" customFormat="1" ht="29.25" customHeight="1" x14ac:dyDescent="0.2">
      <c r="A72" s="141" t="s">
        <v>24</v>
      </c>
      <c r="B72" s="168" t="s">
        <v>102</v>
      </c>
      <c r="C72" s="169"/>
      <c r="D72" s="169"/>
      <c r="E72" s="169"/>
      <c r="F72" s="169"/>
      <c r="G72" s="169"/>
      <c r="H72" s="169"/>
      <c r="I72" s="169"/>
    </row>
    <row r="73" spans="1:17" s="141" customFormat="1" ht="29.25" customHeight="1" x14ac:dyDescent="0.2">
      <c r="B73" s="168" t="s">
        <v>101</v>
      </c>
      <c r="C73" s="169"/>
      <c r="D73" s="169"/>
      <c r="E73" s="169"/>
      <c r="F73" s="169"/>
      <c r="G73" s="169"/>
      <c r="H73" s="169"/>
      <c r="I73" s="169"/>
    </row>
    <row r="74" spans="1:17" s="141" customFormat="1" x14ac:dyDescent="0.2">
      <c r="C74" s="142"/>
      <c r="D74" s="142"/>
      <c r="E74" s="142"/>
      <c r="F74" s="142"/>
      <c r="G74" s="142"/>
      <c r="H74" s="142"/>
      <c r="I74" s="143"/>
      <c r="J74" s="165" t="s">
        <v>100</v>
      </c>
      <c r="K74" s="144"/>
      <c r="L74" s="144"/>
      <c r="M74" s="144"/>
      <c r="N74" s="144"/>
      <c r="O74" s="144"/>
      <c r="P74" s="144"/>
      <c r="Q74" s="144"/>
    </row>
    <row r="75" spans="1:17" s="141" customFormat="1" ht="18" customHeight="1" x14ac:dyDescent="0.2">
      <c r="A75" s="145"/>
      <c r="B75" s="146"/>
      <c r="I75" s="147"/>
      <c r="J75" s="147"/>
      <c r="K75" s="147"/>
    </row>
    <row r="76" spans="1:17" s="141" customFormat="1" ht="12.75" customHeight="1" x14ac:dyDescent="0.2">
      <c r="B76" s="146"/>
    </row>
    <row r="77" spans="1:17" s="141" customFormat="1" ht="12.75" customHeight="1" x14ac:dyDescent="0.2">
      <c r="B77" s="146"/>
    </row>
    <row r="78" spans="1:17" s="141" customFormat="1" ht="12.75" customHeight="1" x14ac:dyDescent="0.2"/>
    <row r="79" spans="1:17" s="141" customFormat="1" ht="12.75" customHeight="1" x14ac:dyDescent="0.2"/>
    <row r="80" spans="1:17" s="141" customFormat="1" ht="12.75" customHeight="1" x14ac:dyDescent="0.2"/>
    <row r="81" s="141" customFormat="1" ht="12.75" customHeight="1" x14ac:dyDescent="0.2"/>
    <row r="82" s="141" customFormat="1" ht="12.75" customHeight="1" x14ac:dyDescent="0.2"/>
    <row r="83" ht="12.75" customHeight="1" x14ac:dyDescent="0.2"/>
    <row r="84" ht="12.75" customHeight="1" x14ac:dyDescent="0.2"/>
    <row r="85" ht="12.75" customHeight="1" x14ac:dyDescent="0.2"/>
    <row r="86" ht="12.75" customHeight="1" x14ac:dyDescent="0.2"/>
    <row r="87" ht="12.75" customHeight="1" x14ac:dyDescent="0.2"/>
  </sheetData>
  <mergeCells count="8">
    <mergeCell ref="A66:I66"/>
    <mergeCell ref="B73:I73"/>
    <mergeCell ref="A71:I71"/>
    <mergeCell ref="A68:I68"/>
    <mergeCell ref="A69:I69"/>
    <mergeCell ref="A70:I70"/>
    <mergeCell ref="B72:I72"/>
    <mergeCell ref="A67:I67"/>
  </mergeCells>
  <phoneticPr fontId="0" type="noConversion"/>
  <pageMargins left="1" right="1" top="0.75" bottom="0.75" header="0.5" footer="0.5"/>
  <pageSetup scale="61" orientation="portrait" r:id="rId1"/>
  <headerFooter alignWithMargins="0">
    <oddFooter>&amp;L&amp;"Arial,Regular"SREB Fact Book&amp;R&amp;"Arial,Regular" &amp;D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codeName="Sheet1">
    <tabColor indexed="18"/>
  </sheetPr>
  <dimension ref="A1:DC90"/>
  <sheetViews>
    <sheetView showGridLines="0" defaultGridColor="0" colorId="8" zoomScale="80" zoomScaleNormal="80" workbookViewId="0">
      <pane xSplit="1" ySplit="4" topLeftCell="Y5" activePane="bottomRight" state="frozen"/>
      <selection pane="topRight" activeCell="B1" sqref="B1"/>
      <selection pane="bottomLeft" activeCell="A5" sqref="A5"/>
      <selection pane="bottomRight" activeCell="AI24" sqref="AI24"/>
    </sheetView>
  </sheetViews>
  <sheetFormatPr defaultColWidth="9.7109375" defaultRowHeight="12.75" x14ac:dyDescent="0.2"/>
  <cols>
    <col min="1" max="1" width="21.42578125" style="1" customWidth="1"/>
    <col min="2" max="3" width="9.5703125" style="3" customWidth="1"/>
    <col min="4" max="4" width="8.5703125" style="3" customWidth="1"/>
    <col min="5" max="5" width="9.28515625" style="3" bestFit="1" customWidth="1"/>
    <col min="6" max="6" width="9.7109375" style="3" customWidth="1"/>
    <col min="7" max="7" width="9.42578125" style="3" customWidth="1"/>
    <col min="8" max="8" width="10.140625" style="4" customWidth="1"/>
    <col min="9" max="20" width="9.42578125" style="3" customWidth="1"/>
    <col min="21" max="21" width="9.42578125" style="4" customWidth="1"/>
    <col min="22" max="27" width="9.42578125" style="3" customWidth="1"/>
    <col min="28" max="28" width="7.140625" style="4" bestFit="1" customWidth="1"/>
    <col min="29" max="29" width="7.42578125" style="4" customWidth="1"/>
    <col min="30" max="30" width="7.140625" style="4" bestFit="1" customWidth="1"/>
    <col min="31" max="31" width="7.7109375" style="4" customWidth="1"/>
    <col min="32" max="32" width="7.42578125" style="4" bestFit="1" customWidth="1"/>
    <col min="33" max="33" width="8" style="4" customWidth="1"/>
    <col min="34" max="34" width="8.140625" style="4" customWidth="1"/>
    <col min="35" max="35" width="7.85546875" style="4" customWidth="1"/>
    <col min="36" max="36" width="8.140625" style="4" bestFit="1" customWidth="1"/>
    <col min="37" max="40" width="8.140625" style="4" customWidth="1"/>
    <col min="41" max="42" width="5" style="4" bestFit="1" customWidth="1"/>
    <col min="43" max="48" width="6.5703125" style="4" customWidth="1"/>
    <col min="49" max="51" width="5.85546875" style="4" customWidth="1"/>
    <col min="52" max="52" width="6.7109375" style="4" bestFit="1" customWidth="1"/>
    <col min="53" max="53" width="6.7109375" style="4" customWidth="1"/>
    <col min="54" max="92" width="10.140625" style="3" customWidth="1"/>
    <col min="93" max="94" width="5" style="4" bestFit="1" customWidth="1"/>
    <col min="95" max="98" width="5.5703125" style="4" customWidth="1"/>
    <col min="99" max="101" width="5.5703125" style="3" customWidth="1"/>
    <col min="102" max="102" width="5.5703125" style="3" bestFit="1" customWidth="1"/>
    <col min="103" max="105" width="5.5703125" style="3" customWidth="1"/>
    <col min="106" max="16384" width="9.7109375" style="3"/>
  </cols>
  <sheetData>
    <row r="1" spans="1:107" x14ac:dyDescent="0.2">
      <c r="B1" s="2" t="s">
        <v>0</v>
      </c>
    </row>
    <row r="2" spans="1:107" x14ac:dyDescent="0.2">
      <c r="AE2" s="5"/>
      <c r="AF2" s="5"/>
      <c r="AG2" s="5"/>
      <c r="BF2" s="6"/>
      <c r="CF2" s="5"/>
      <c r="CY2" s="77"/>
      <c r="CZ2" s="77"/>
      <c r="DA2" s="77"/>
    </row>
    <row r="3" spans="1:107" ht="15" customHeight="1" x14ac:dyDescent="0.2">
      <c r="A3" s="3"/>
      <c r="B3" s="7" t="s">
        <v>29</v>
      </c>
      <c r="C3" s="8"/>
      <c r="D3" s="8"/>
      <c r="E3" s="8"/>
      <c r="F3" s="8"/>
      <c r="G3" s="8"/>
      <c r="H3" s="9"/>
      <c r="I3" s="8"/>
      <c r="J3" s="8"/>
      <c r="K3" s="8"/>
      <c r="L3" s="8"/>
      <c r="M3" s="8"/>
      <c r="N3" s="8"/>
      <c r="O3" s="10" t="s">
        <v>30</v>
      </c>
      <c r="P3" s="8"/>
      <c r="Q3" s="8"/>
      <c r="R3" s="8"/>
      <c r="S3" s="8"/>
      <c r="T3" s="8"/>
      <c r="U3" s="8"/>
      <c r="V3" s="8"/>
      <c r="W3" s="8"/>
      <c r="X3" s="8"/>
      <c r="Y3" s="8"/>
      <c r="Z3" s="8"/>
      <c r="AA3" s="8"/>
      <c r="AB3" s="11" t="s">
        <v>3</v>
      </c>
      <c r="AC3" s="9"/>
      <c r="AD3" s="9"/>
      <c r="AE3" s="9"/>
      <c r="AF3" s="9"/>
      <c r="AG3" s="9"/>
      <c r="AH3" s="9"/>
      <c r="AI3" s="9"/>
      <c r="AJ3" s="9"/>
      <c r="AK3" s="9"/>
      <c r="AL3" s="9"/>
      <c r="AM3" s="9"/>
      <c r="AN3" s="9"/>
      <c r="AO3" s="11" t="s">
        <v>31</v>
      </c>
      <c r="AP3" s="9"/>
      <c r="AQ3" s="9"/>
      <c r="AR3" s="9"/>
      <c r="AS3" s="9"/>
      <c r="AT3" s="9"/>
      <c r="AU3" s="9"/>
      <c r="AV3" s="9"/>
      <c r="AW3" s="9"/>
      <c r="AX3" s="9"/>
      <c r="AY3" s="9"/>
      <c r="AZ3" s="9"/>
      <c r="BA3" s="9"/>
      <c r="BB3" s="12" t="s">
        <v>32</v>
      </c>
      <c r="BC3" s="13"/>
      <c r="BD3" s="13"/>
      <c r="BE3" s="13"/>
      <c r="BF3" s="13"/>
      <c r="BG3" s="13"/>
      <c r="BH3" s="13"/>
      <c r="BI3" s="13"/>
      <c r="BJ3" s="13"/>
      <c r="BK3" s="13"/>
      <c r="BL3" s="13"/>
      <c r="BM3" s="13"/>
      <c r="BN3" s="13"/>
      <c r="BO3" s="12" t="s">
        <v>39</v>
      </c>
      <c r="BP3" s="13"/>
      <c r="BQ3" s="13"/>
      <c r="BR3" s="13"/>
      <c r="BS3" s="13"/>
      <c r="BT3" s="13"/>
      <c r="BU3" s="13"/>
      <c r="BV3" s="13"/>
      <c r="BW3" s="13"/>
      <c r="BX3" s="13"/>
      <c r="BY3" s="13"/>
      <c r="BZ3" s="13"/>
      <c r="CA3" s="13"/>
      <c r="CB3" s="12" t="s">
        <v>37</v>
      </c>
      <c r="CC3" s="13"/>
      <c r="CD3" s="13"/>
      <c r="CE3" s="13"/>
      <c r="CF3" s="13"/>
      <c r="CG3" s="13"/>
      <c r="CH3" s="13"/>
      <c r="CI3" s="13"/>
      <c r="CJ3" s="13"/>
      <c r="CK3" s="13"/>
      <c r="CL3" s="13"/>
      <c r="CM3" s="13"/>
      <c r="CN3" s="13"/>
      <c r="CO3" s="11" t="s">
        <v>33</v>
      </c>
      <c r="CP3" s="9"/>
      <c r="CQ3" s="9"/>
      <c r="CR3" s="9"/>
      <c r="CS3" s="9"/>
      <c r="CT3" s="9"/>
      <c r="CU3" s="14"/>
      <c r="CV3" s="14"/>
      <c r="CW3" s="14"/>
      <c r="CX3" s="14"/>
      <c r="CY3" s="14"/>
      <c r="CZ3" s="14"/>
      <c r="DA3" s="155"/>
      <c r="DB3" s="3" t="s">
        <v>88</v>
      </c>
    </row>
    <row r="4" spans="1:107" x14ac:dyDescent="0.2">
      <c r="B4" s="15">
        <v>1992</v>
      </c>
      <c r="C4" s="15">
        <v>1994</v>
      </c>
      <c r="D4" s="15">
        <v>1996</v>
      </c>
      <c r="E4" s="15">
        <v>1998</v>
      </c>
      <c r="F4" s="15">
        <v>2000</v>
      </c>
      <c r="G4" s="15">
        <v>2002</v>
      </c>
      <c r="H4" s="15">
        <v>2004</v>
      </c>
      <c r="I4" s="15">
        <v>2006</v>
      </c>
      <c r="J4" s="15">
        <v>2008</v>
      </c>
      <c r="K4" s="15">
        <v>2010</v>
      </c>
      <c r="L4" s="15">
        <v>2012</v>
      </c>
      <c r="M4" s="15">
        <v>2014</v>
      </c>
      <c r="N4" s="16">
        <v>2016</v>
      </c>
      <c r="O4" s="17" t="s">
        <v>1</v>
      </c>
      <c r="P4" s="18" t="s">
        <v>2</v>
      </c>
      <c r="Q4" s="15">
        <v>1996</v>
      </c>
      <c r="R4" s="15">
        <v>1998</v>
      </c>
      <c r="S4" s="15">
        <v>2000</v>
      </c>
      <c r="T4" s="15">
        <v>2002</v>
      </c>
      <c r="U4" s="15">
        <v>2004</v>
      </c>
      <c r="V4" s="15">
        <v>2006</v>
      </c>
      <c r="W4" s="15">
        <v>2008</v>
      </c>
      <c r="X4" s="15">
        <v>2010</v>
      </c>
      <c r="Y4" s="15">
        <v>2012</v>
      </c>
      <c r="Z4" s="15">
        <v>2014</v>
      </c>
      <c r="AA4" s="16">
        <v>2016</v>
      </c>
      <c r="AB4" s="17" t="s">
        <v>1</v>
      </c>
      <c r="AC4" s="18" t="s">
        <v>2</v>
      </c>
      <c r="AD4" s="15">
        <v>1996</v>
      </c>
      <c r="AE4" s="15">
        <v>1998</v>
      </c>
      <c r="AF4" s="15">
        <v>2000</v>
      </c>
      <c r="AG4" s="15">
        <v>2002</v>
      </c>
      <c r="AH4" s="15">
        <v>2004</v>
      </c>
      <c r="AI4" s="15">
        <v>2006</v>
      </c>
      <c r="AJ4" s="15">
        <v>2008</v>
      </c>
      <c r="AK4" s="15">
        <v>2010</v>
      </c>
      <c r="AL4" s="15">
        <v>2012</v>
      </c>
      <c r="AM4" s="15">
        <v>2014</v>
      </c>
      <c r="AN4" s="16">
        <v>2016</v>
      </c>
      <c r="AO4" s="17" t="s">
        <v>1</v>
      </c>
      <c r="AP4" s="18" t="s">
        <v>2</v>
      </c>
      <c r="AQ4" s="15">
        <v>1996</v>
      </c>
      <c r="AR4" s="15">
        <v>1998</v>
      </c>
      <c r="AS4" s="15">
        <v>2000</v>
      </c>
      <c r="AT4" s="15">
        <v>2002</v>
      </c>
      <c r="AU4" s="15">
        <v>2004</v>
      </c>
      <c r="AV4" s="15">
        <v>2006</v>
      </c>
      <c r="AW4" s="15">
        <v>2008</v>
      </c>
      <c r="AX4" s="15">
        <v>2010</v>
      </c>
      <c r="AY4" s="15">
        <v>2012</v>
      </c>
      <c r="AZ4" s="15">
        <v>2014</v>
      </c>
      <c r="BA4" s="16">
        <v>2016</v>
      </c>
      <c r="BB4" s="19" t="s">
        <v>1</v>
      </c>
      <c r="BC4" s="20" t="s">
        <v>2</v>
      </c>
      <c r="BD4" s="21">
        <v>1996</v>
      </c>
      <c r="BE4" s="21">
        <v>1998</v>
      </c>
      <c r="BF4" s="21">
        <v>2000</v>
      </c>
      <c r="BG4" s="21">
        <v>2002</v>
      </c>
      <c r="BH4" s="21">
        <v>2004</v>
      </c>
      <c r="BI4" s="21">
        <v>2006</v>
      </c>
      <c r="BJ4" s="21">
        <v>2008</v>
      </c>
      <c r="BK4" s="21">
        <v>2010</v>
      </c>
      <c r="BL4" s="21">
        <v>2012</v>
      </c>
      <c r="BM4" s="21">
        <v>2014</v>
      </c>
      <c r="BN4" s="22">
        <v>2016</v>
      </c>
      <c r="BO4" s="19" t="s">
        <v>1</v>
      </c>
      <c r="BP4" s="20" t="s">
        <v>2</v>
      </c>
      <c r="BQ4" s="21">
        <v>1996</v>
      </c>
      <c r="BR4" s="21">
        <v>1998</v>
      </c>
      <c r="BS4" s="21">
        <v>2000</v>
      </c>
      <c r="BT4" s="21">
        <v>2002</v>
      </c>
      <c r="BU4" s="21">
        <v>2004</v>
      </c>
      <c r="BV4" s="21">
        <v>2006</v>
      </c>
      <c r="BW4" s="21">
        <v>2008</v>
      </c>
      <c r="BX4" s="21">
        <v>2010</v>
      </c>
      <c r="BY4" s="23">
        <v>2012</v>
      </c>
      <c r="BZ4" s="23">
        <v>2014</v>
      </c>
      <c r="CA4" s="24">
        <v>2016</v>
      </c>
      <c r="CB4" s="25" t="s">
        <v>1</v>
      </c>
      <c r="CC4" s="13" t="s">
        <v>2</v>
      </c>
      <c r="CD4" s="21">
        <v>1996</v>
      </c>
      <c r="CE4" s="21">
        <v>1998</v>
      </c>
      <c r="CF4" s="21">
        <v>2000</v>
      </c>
      <c r="CG4" s="21">
        <v>2002</v>
      </c>
      <c r="CH4" s="21">
        <v>2004</v>
      </c>
      <c r="CI4" s="21">
        <v>2006</v>
      </c>
      <c r="CJ4" s="21">
        <v>2008</v>
      </c>
      <c r="CK4" s="21">
        <v>2010</v>
      </c>
      <c r="CL4" s="21">
        <v>2012</v>
      </c>
      <c r="CM4" s="21">
        <v>2014</v>
      </c>
      <c r="CN4" s="22">
        <v>2016</v>
      </c>
      <c r="CO4" s="17" t="s">
        <v>1</v>
      </c>
      <c r="CP4" s="18" t="s">
        <v>2</v>
      </c>
      <c r="CQ4" s="15">
        <v>1996</v>
      </c>
      <c r="CR4" s="15">
        <v>1998</v>
      </c>
      <c r="CS4" s="15">
        <v>2000</v>
      </c>
      <c r="CT4" s="15">
        <v>2002</v>
      </c>
      <c r="CU4" s="15">
        <v>2004</v>
      </c>
      <c r="CV4" s="15">
        <v>2006</v>
      </c>
      <c r="CW4" s="15">
        <v>2008</v>
      </c>
      <c r="CX4" s="15">
        <v>2010</v>
      </c>
      <c r="CY4" s="15">
        <v>2012</v>
      </c>
      <c r="CZ4" s="148">
        <v>2014</v>
      </c>
      <c r="DA4" s="152">
        <v>2016</v>
      </c>
      <c r="DB4" s="26">
        <v>2006</v>
      </c>
      <c r="DC4" s="26">
        <v>2016</v>
      </c>
    </row>
    <row r="5" spans="1:107" x14ac:dyDescent="0.2">
      <c r="A5" s="27" t="s">
        <v>76</v>
      </c>
      <c r="B5" s="6">
        <f t="shared" ref="B5:N6" si="0">+BO5-BB5</f>
        <v>310323</v>
      </c>
      <c r="C5" s="6">
        <f t="shared" si="0"/>
        <v>328233</v>
      </c>
      <c r="D5" s="6">
        <f t="shared" si="0"/>
        <v>342663</v>
      </c>
      <c r="E5" s="6">
        <f t="shared" si="0"/>
        <v>376174</v>
      </c>
      <c r="F5" s="6">
        <f t="shared" si="0"/>
        <v>375342</v>
      </c>
      <c r="G5" s="6">
        <f t="shared" si="0"/>
        <v>413477</v>
      </c>
      <c r="H5" s="6">
        <f t="shared" si="0"/>
        <v>442349</v>
      </c>
      <c r="I5" s="6">
        <f t="shared" si="0"/>
        <v>474114</v>
      </c>
      <c r="J5" s="6">
        <f t="shared" si="0"/>
        <v>545535</v>
      </c>
      <c r="K5" s="6">
        <f t="shared" si="0"/>
        <v>515743</v>
      </c>
      <c r="L5" s="6">
        <f t="shared" si="0"/>
        <v>531652</v>
      </c>
      <c r="M5" s="6">
        <f t="shared" si="0"/>
        <v>508181</v>
      </c>
      <c r="N5" s="6">
        <f t="shared" si="0"/>
        <v>509046</v>
      </c>
      <c r="O5" s="28">
        <f t="shared" ref="O5:AA6" si="1">+CB5-BB5</f>
        <v>347622</v>
      </c>
      <c r="P5" s="29">
        <f t="shared" si="1"/>
        <v>364673</v>
      </c>
      <c r="Q5" s="29">
        <f t="shared" si="1"/>
        <v>379484</v>
      </c>
      <c r="R5" s="29">
        <f t="shared" si="1"/>
        <v>402309</v>
      </c>
      <c r="S5" s="29">
        <f t="shared" si="1"/>
        <v>412330</v>
      </c>
      <c r="T5" s="29">
        <f t="shared" si="1"/>
        <v>469472</v>
      </c>
      <c r="U5" s="29">
        <f t="shared" si="1"/>
        <v>492599</v>
      </c>
      <c r="V5" s="29">
        <f t="shared" si="1"/>
        <v>528468</v>
      </c>
      <c r="W5" s="29">
        <f t="shared" si="1"/>
        <v>606688</v>
      </c>
      <c r="X5" s="29">
        <f t="shared" si="1"/>
        <v>593047</v>
      </c>
      <c r="Y5" s="29">
        <f t="shared" si="1"/>
        <v>621681</v>
      </c>
      <c r="Z5" s="29">
        <f t="shared" si="1"/>
        <v>624916</v>
      </c>
      <c r="AA5" s="29">
        <f t="shared" si="1"/>
        <v>631190</v>
      </c>
      <c r="AB5" s="30">
        <f t="shared" ref="AB5:AN5" si="2">O5-B5</f>
        <v>37299</v>
      </c>
      <c r="AC5" s="31">
        <f t="shared" si="2"/>
        <v>36440</v>
      </c>
      <c r="AD5" s="31">
        <f t="shared" si="2"/>
        <v>36821</v>
      </c>
      <c r="AE5" s="31">
        <f t="shared" si="2"/>
        <v>26135</v>
      </c>
      <c r="AF5" s="31">
        <f t="shared" si="2"/>
        <v>36988</v>
      </c>
      <c r="AG5" s="31">
        <f t="shared" si="2"/>
        <v>55995</v>
      </c>
      <c r="AH5" s="31">
        <f t="shared" si="2"/>
        <v>50250</v>
      </c>
      <c r="AI5" s="31">
        <f t="shared" si="2"/>
        <v>54354</v>
      </c>
      <c r="AJ5" s="31">
        <f t="shared" si="2"/>
        <v>61153</v>
      </c>
      <c r="AK5" s="31">
        <f t="shared" si="2"/>
        <v>77304</v>
      </c>
      <c r="AL5" s="31">
        <f t="shared" si="2"/>
        <v>90029</v>
      </c>
      <c r="AM5" s="31">
        <f t="shared" si="2"/>
        <v>116735</v>
      </c>
      <c r="AN5" s="31">
        <f t="shared" si="2"/>
        <v>122144</v>
      </c>
      <c r="AO5" s="30">
        <f t="shared" ref="AO5:BA5" si="3">(BB5/BO5)*100</f>
        <v>84.703801683689377</v>
      </c>
      <c r="AP5" s="31">
        <f t="shared" si="3"/>
        <v>84.18055107066948</v>
      </c>
      <c r="AQ5" s="31">
        <f t="shared" si="3"/>
        <v>84.071891080318508</v>
      </c>
      <c r="AR5" s="6">
        <f t="shared" si="3"/>
        <v>82.725143174926671</v>
      </c>
      <c r="AS5" s="6">
        <f t="shared" si="3"/>
        <v>83.688810550633335</v>
      </c>
      <c r="AT5" s="6">
        <f t="shared" si="3"/>
        <v>83.531523651800001</v>
      </c>
      <c r="AU5" s="6">
        <f t="shared" si="3"/>
        <v>82.826806780466427</v>
      </c>
      <c r="AV5" s="6">
        <f t="shared" si="3"/>
        <v>82.128186986191125</v>
      </c>
      <c r="AW5" s="6">
        <f t="shared" si="3"/>
        <v>81.591965096150929</v>
      </c>
      <c r="AX5" s="6">
        <f t="shared" si="3"/>
        <v>84.340090186515624</v>
      </c>
      <c r="AY5" s="6">
        <f t="shared" si="3"/>
        <v>82.781857168812294</v>
      </c>
      <c r="AZ5" s="6">
        <f t="shared" si="3"/>
        <v>82.887627244778045</v>
      </c>
      <c r="BA5" s="6">
        <f t="shared" si="3"/>
        <v>82.406898913784659</v>
      </c>
      <c r="BB5" s="33">
        <v>1718436</v>
      </c>
      <c r="BC5" s="34">
        <v>1746637</v>
      </c>
      <c r="BD5" s="34">
        <v>1808647</v>
      </c>
      <c r="BE5" s="35">
        <f t="shared" ref="BE5:BJ5" si="4">+BE6+BE24+BE39+BE53+BE64</f>
        <v>1801407</v>
      </c>
      <c r="BF5" s="35">
        <f t="shared" si="4"/>
        <v>1925790</v>
      </c>
      <c r="BG5" s="35">
        <f t="shared" si="4"/>
        <v>2097241</v>
      </c>
      <c r="BH5" s="35">
        <f t="shared" si="4"/>
        <v>2133462</v>
      </c>
      <c r="BI5" s="35">
        <f t="shared" si="4"/>
        <v>2178745</v>
      </c>
      <c r="BJ5" s="35">
        <f t="shared" si="4"/>
        <v>2418035</v>
      </c>
      <c r="BK5" s="35">
        <f t="shared" ref="BK5:BL5" si="5">+BK6+BK24+BK39+BK53+BK64</f>
        <v>2777654</v>
      </c>
      <c r="BL5" s="35">
        <f t="shared" si="5"/>
        <v>2556091</v>
      </c>
      <c r="BM5" s="35">
        <f t="shared" ref="BM5:BN5" si="6">+BM6+BM24+BM39+BM53+BM64</f>
        <v>2461489</v>
      </c>
      <c r="BN5" s="35">
        <f t="shared" si="6"/>
        <v>2384395</v>
      </c>
      <c r="BO5" s="33">
        <v>2028759</v>
      </c>
      <c r="BP5" s="34">
        <v>2074870</v>
      </c>
      <c r="BQ5" s="34">
        <v>2151310</v>
      </c>
      <c r="BR5" s="36">
        <v>2177581</v>
      </c>
      <c r="BS5" s="34">
        <v>2301132</v>
      </c>
      <c r="BT5" s="36">
        <v>2510718</v>
      </c>
      <c r="BU5" s="36">
        <v>2575811</v>
      </c>
      <c r="BV5" s="36">
        <v>2652859</v>
      </c>
      <c r="BW5" s="36">
        <v>2963570</v>
      </c>
      <c r="BX5" s="36">
        <v>3293397</v>
      </c>
      <c r="BY5" s="36">
        <v>3087743</v>
      </c>
      <c r="BZ5" s="35">
        <f t="shared" ref="BZ5:CA5" si="7">+BZ6+BZ24+BZ39+BZ53+BZ64</f>
        <v>2969670</v>
      </c>
      <c r="CA5" s="35">
        <f t="shared" si="7"/>
        <v>2893441</v>
      </c>
      <c r="CB5" s="33">
        <v>2066058</v>
      </c>
      <c r="CC5" s="34">
        <v>2111310</v>
      </c>
      <c r="CD5" s="34">
        <v>2188131</v>
      </c>
      <c r="CE5" s="35">
        <f t="shared" ref="CE5:CK5" si="8">+CE6+CE24+CE39+CE53+CE64</f>
        <v>2203716</v>
      </c>
      <c r="CF5" s="35">
        <f t="shared" si="8"/>
        <v>2338120</v>
      </c>
      <c r="CG5" s="35">
        <f t="shared" si="8"/>
        <v>2566713</v>
      </c>
      <c r="CH5" s="35">
        <f t="shared" si="8"/>
        <v>2626061</v>
      </c>
      <c r="CI5" s="35">
        <f t="shared" si="8"/>
        <v>2707213</v>
      </c>
      <c r="CJ5" s="35">
        <f t="shared" si="8"/>
        <v>3024723</v>
      </c>
      <c r="CK5" s="35">
        <f t="shared" si="8"/>
        <v>3370701</v>
      </c>
      <c r="CL5" s="35">
        <f t="shared" ref="CL5:CM5" si="9">+CL6+CL24+CL39+CL53+CL64</f>
        <v>3177772</v>
      </c>
      <c r="CM5" s="35">
        <f t="shared" si="9"/>
        <v>3086405</v>
      </c>
      <c r="CN5" s="35">
        <f t="shared" ref="CN5" si="10">+CN6+CN24+CN39+CN53+CN64</f>
        <v>3015585</v>
      </c>
      <c r="CO5" s="30">
        <f t="shared" ref="CO5:CT6" si="11">(BB5/CB5)*100</f>
        <v>83.174625300935404</v>
      </c>
      <c r="CP5" s="31">
        <f t="shared" si="11"/>
        <v>82.727643027314784</v>
      </c>
      <c r="CQ5" s="31">
        <f t="shared" si="11"/>
        <v>82.657162665306601</v>
      </c>
      <c r="CR5" s="6">
        <f t="shared" si="11"/>
        <v>81.744063209596888</v>
      </c>
      <c r="CS5" s="6">
        <f t="shared" si="11"/>
        <v>82.364891451251438</v>
      </c>
      <c r="CT5" s="6">
        <f t="shared" si="11"/>
        <v>81.709213301214433</v>
      </c>
      <c r="CU5" s="32">
        <f>(BH5/CH5)</f>
        <v>0.81241905652610502</v>
      </c>
      <c r="CV5" s="6">
        <f t="shared" ref="CV5:CY6" si="12">(BI5/CI5)*100</f>
        <v>80.479260405442801</v>
      </c>
      <c r="CW5" s="6">
        <f t="shared" si="12"/>
        <v>79.942361664192063</v>
      </c>
      <c r="CX5" s="6">
        <f t="shared" si="12"/>
        <v>82.405825969138164</v>
      </c>
      <c r="CY5" s="6">
        <f t="shared" si="12"/>
        <v>80.436576318250658</v>
      </c>
      <c r="CZ5" s="32">
        <f>(BM5/CM5)</f>
        <v>0.79752624817546625</v>
      </c>
      <c r="DA5" s="153">
        <f>(BN5/CN5)</f>
        <v>0.79069069517191526</v>
      </c>
      <c r="DB5" s="37">
        <f>V5/I5</f>
        <v>1.1146433136334299</v>
      </c>
      <c r="DC5" s="37">
        <f>AA5/N5</f>
        <v>1.2399468810284335</v>
      </c>
    </row>
    <row r="6" spans="1:107" x14ac:dyDescent="0.2">
      <c r="A6" s="27" t="s">
        <v>77</v>
      </c>
      <c r="B6" s="6">
        <f t="shared" si="0"/>
        <v>75910</v>
      </c>
      <c r="C6" s="6">
        <f t="shared" si="0"/>
        <v>77491</v>
      </c>
      <c r="D6" s="6">
        <f t="shared" si="0"/>
        <v>81340</v>
      </c>
      <c r="E6" s="6">
        <f t="shared" si="0"/>
        <v>87422</v>
      </c>
      <c r="F6" s="6">
        <f t="shared" si="0"/>
        <v>92855</v>
      </c>
      <c r="G6" s="6">
        <f t="shared" si="0"/>
        <v>103157</v>
      </c>
      <c r="H6" s="6">
        <f t="shared" si="0"/>
        <v>110056</v>
      </c>
      <c r="I6" s="6">
        <f t="shared" si="0"/>
        <v>125246</v>
      </c>
      <c r="J6" s="6">
        <f t="shared" si="0"/>
        <v>152662</v>
      </c>
      <c r="K6" s="6">
        <f t="shared" si="0"/>
        <v>147445</v>
      </c>
      <c r="L6" s="6">
        <f t="shared" si="0"/>
        <v>158581</v>
      </c>
      <c r="M6" s="6">
        <f t="shared" si="0"/>
        <v>154509</v>
      </c>
      <c r="N6" s="6">
        <f t="shared" si="0"/>
        <v>153563</v>
      </c>
      <c r="O6" s="28">
        <f t="shared" si="1"/>
        <v>108018</v>
      </c>
      <c r="P6" s="29">
        <f t="shared" si="1"/>
        <v>112311</v>
      </c>
      <c r="Q6" s="29">
        <f t="shared" si="1"/>
        <v>114047</v>
      </c>
      <c r="R6" s="29">
        <f t="shared" si="1"/>
        <v>128587</v>
      </c>
      <c r="S6" s="29">
        <f t="shared" si="1"/>
        <v>128756</v>
      </c>
      <c r="T6" s="29">
        <f t="shared" si="1"/>
        <v>153553</v>
      </c>
      <c r="U6" s="29">
        <f t="shared" si="1"/>
        <v>164397</v>
      </c>
      <c r="V6" s="29">
        <f t="shared" si="1"/>
        <v>157192</v>
      </c>
      <c r="W6" s="29">
        <f t="shared" si="1"/>
        <v>175628</v>
      </c>
      <c r="X6" s="29">
        <f t="shared" si="1"/>
        <v>192286</v>
      </c>
      <c r="Y6" s="29">
        <f t="shared" si="1"/>
        <v>196985</v>
      </c>
      <c r="Z6" s="29">
        <f t="shared" si="1"/>
        <v>192711</v>
      </c>
      <c r="AA6" s="29">
        <f t="shared" si="1"/>
        <v>197172</v>
      </c>
      <c r="AB6" s="30">
        <f>MEDIAN(AB8:AB23)</f>
        <v>1652</v>
      </c>
      <c r="AC6" s="31">
        <f t="shared" ref="AC6:AJ6" si="13">MEDIAN(AC8:AC23)</f>
        <v>1944.5</v>
      </c>
      <c r="AD6" s="31">
        <f t="shared" si="13"/>
        <v>1842</v>
      </c>
      <c r="AE6" s="31">
        <f t="shared" si="13"/>
        <v>2101.5</v>
      </c>
      <c r="AF6" s="31">
        <f t="shared" si="13"/>
        <v>1847</v>
      </c>
      <c r="AG6" s="31">
        <f t="shared" si="13"/>
        <v>2363.5</v>
      </c>
      <c r="AH6" s="31">
        <f t="shared" si="13"/>
        <v>2948.5</v>
      </c>
      <c r="AI6" s="31">
        <f t="shared" si="13"/>
        <v>2561.5</v>
      </c>
      <c r="AJ6" s="31">
        <f t="shared" si="13"/>
        <v>1960.5</v>
      </c>
      <c r="AK6" s="31">
        <f t="shared" ref="AK6:AL6" si="14">MEDIAN(AK8:AK23)</f>
        <v>2341.5</v>
      </c>
      <c r="AL6" s="31">
        <f t="shared" si="14"/>
        <v>2528</v>
      </c>
      <c r="AM6" s="31">
        <f t="shared" ref="AM6:AN6" si="15">MEDIAN(AM8:AM23)</f>
        <v>3000.5</v>
      </c>
      <c r="AN6" s="31">
        <f t="shared" si="15"/>
        <v>3986.5</v>
      </c>
      <c r="AO6" s="30">
        <f t="shared" ref="AO6:AT6" si="16">(BB6/BO6)*100</f>
        <v>87.431099542843711</v>
      </c>
      <c r="AP6" s="31">
        <f t="shared" si="16"/>
        <v>87.264216839153846</v>
      </c>
      <c r="AQ6" s="31">
        <f t="shared" si="16"/>
        <v>87.032552533785662</v>
      </c>
      <c r="AR6" s="6">
        <f t="shared" si="16"/>
        <v>87.486025522656192</v>
      </c>
      <c r="AS6" s="31">
        <f t="shared" si="16"/>
        <v>87.801577761575402</v>
      </c>
      <c r="AT6" s="6">
        <f t="shared" si="16"/>
        <v>87.748269256121588</v>
      </c>
      <c r="AU6" s="6">
        <f t="shared" ref="AU6:AU64" si="17">(BH6/BU6)*100</f>
        <v>87.714866489478666</v>
      </c>
      <c r="AV6" s="6">
        <f t="shared" ref="AV6:BA6" si="18">(BI6/BV6)*100</f>
        <v>86.318715829833252</v>
      </c>
      <c r="AW6" s="6">
        <f t="shared" si="18"/>
        <v>84.505189566869603</v>
      </c>
      <c r="AX6" s="6">
        <f t="shared" si="18"/>
        <v>87.270096360306908</v>
      </c>
      <c r="AY6" s="6">
        <f t="shared" si="18"/>
        <v>85.717000607055169</v>
      </c>
      <c r="AZ6" s="6">
        <f t="shared" si="18"/>
        <v>85.739495604420952</v>
      </c>
      <c r="BA6" s="6">
        <f t="shared" si="18"/>
        <v>85.524040972309948</v>
      </c>
      <c r="BB6" s="30">
        <f>SUM(BB8:BB23)</f>
        <v>528041</v>
      </c>
      <c r="BC6" s="31">
        <f t="shared" ref="BC6:BK6" si="19">SUM(BC8:BC23)</f>
        <v>530960</v>
      </c>
      <c r="BD6" s="31">
        <f t="shared" si="19"/>
        <v>545923</v>
      </c>
      <c r="BE6" s="6">
        <f t="shared" si="19"/>
        <v>611173</v>
      </c>
      <c r="BF6" s="31">
        <f t="shared" si="19"/>
        <v>668350</v>
      </c>
      <c r="BG6" s="31">
        <f t="shared" si="19"/>
        <v>738822</v>
      </c>
      <c r="BH6" s="31">
        <f t="shared" si="19"/>
        <v>785791</v>
      </c>
      <c r="BI6" s="31">
        <f t="shared" si="19"/>
        <v>790209</v>
      </c>
      <c r="BJ6" s="31">
        <f t="shared" si="19"/>
        <v>832584</v>
      </c>
      <c r="BK6" s="31">
        <f t="shared" si="19"/>
        <v>1010812</v>
      </c>
      <c r="BL6" s="31">
        <f t="shared" ref="BL6:BM6" si="20">SUM(BL8:BL23)</f>
        <v>951697</v>
      </c>
      <c r="BM6" s="31">
        <f t="shared" si="20"/>
        <v>928966</v>
      </c>
      <c r="BN6" s="31">
        <f t="shared" ref="BN6" si="21">SUM(BN8:BN23)</f>
        <v>907251</v>
      </c>
      <c r="BO6" s="30">
        <f>SUM(BO8:BO23)</f>
        <v>603951</v>
      </c>
      <c r="BP6" s="31">
        <f t="shared" ref="BP6:CA6" si="22">SUM(BP8:BP23)</f>
        <v>608451</v>
      </c>
      <c r="BQ6" s="31">
        <f t="shared" si="22"/>
        <v>627263</v>
      </c>
      <c r="BR6" s="6">
        <f t="shared" si="22"/>
        <v>698595</v>
      </c>
      <c r="BS6" s="31">
        <f t="shared" si="22"/>
        <v>761205</v>
      </c>
      <c r="BT6" s="31">
        <f t="shared" si="22"/>
        <v>841979</v>
      </c>
      <c r="BU6" s="31">
        <f t="shared" si="22"/>
        <v>895847</v>
      </c>
      <c r="BV6" s="31">
        <f t="shared" si="22"/>
        <v>915455</v>
      </c>
      <c r="BW6" s="31">
        <f t="shared" si="22"/>
        <v>985246</v>
      </c>
      <c r="BX6" s="31">
        <f t="shared" si="22"/>
        <v>1158257</v>
      </c>
      <c r="BY6" s="31">
        <f t="shared" si="22"/>
        <v>1110278</v>
      </c>
      <c r="BZ6" s="31">
        <f t="shared" si="22"/>
        <v>1083475</v>
      </c>
      <c r="CA6" s="31">
        <f t="shared" si="22"/>
        <v>1060814</v>
      </c>
      <c r="CB6" s="30">
        <f>SUM(CB8:CB23)</f>
        <v>636059</v>
      </c>
      <c r="CC6" s="31">
        <f t="shared" ref="CC6:CK6" si="23">SUM(CC8:CC23)</f>
        <v>643271</v>
      </c>
      <c r="CD6" s="31">
        <f t="shared" si="23"/>
        <v>659970</v>
      </c>
      <c r="CE6" s="6">
        <f t="shared" si="23"/>
        <v>739760</v>
      </c>
      <c r="CF6" s="31">
        <f t="shared" si="23"/>
        <v>797106</v>
      </c>
      <c r="CG6" s="31">
        <f t="shared" si="23"/>
        <v>892375</v>
      </c>
      <c r="CH6" s="31">
        <f t="shared" si="23"/>
        <v>950188</v>
      </c>
      <c r="CI6" s="31">
        <f t="shared" si="23"/>
        <v>947401</v>
      </c>
      <c r="CJ6" s="31">
        <f t="shared" si="23"/>
        <v>1008212</v>
      </c>
      <c r="CK6" s="31">
        <f t="shared" si="23"/>
        <v>1203098</v>
      </c>
      <c r="CL6" s="31">
        <f t="shared" ref="CL6:CM6" si="24">SUM(CL8:CL23)</f>
        <v>1148682</v>
      </c>
      <c r="CM6" s="31">
        <f t="shared" si="24"/>
        <v>1121677</v>
      </c>
      <c r="CN6" s="31">
        <f t="shared" ref="CN6" si="25">SUM(CN8:CN23)</f>
        <v>1104423</v>
      </c>
      <c r="CO6" s="30">
        <f t="shared" si="11"/>
        <v>83.017613145950293</v>
      </c>
      <c r="CP6" s="31">
        <f t="shared" si="11"/>
        <v>82.540639948015695</v>
      </c>
      <c r="CQ6" s="31">
        <f t="shared" si="11"/>
        <v>82.71936603178932</v>
      </c>
      <c r="CR6" s="6">
        <f t="shared" si="11"/>
        <v>82.61774088893695</v>
      </c>
      <c r="CS6" s="31">
        <f t="shared" si="11"/>
        <v>83.847066764018834</v>
      </c>
      <c r="CT6" s="6">
        <f t="shared" si="11"/>
        <v>82.792772096932339</v>
      </c>
      <c r="CU6" s="32">
        <f t="shared" ref="CU6:CU64" si="26">(BH6/CH6)</f>
        <v>0.82698476512016572</v>
      </c>
      <c r="CV6" s="6">
        <f t="shared" si="12"/>
        <v>83.408081688746378</v>
      </c>
      <c r="CW6" s="6">
        <f t="shared" si="12"/>
        <v>82.580250978960777</v>
      </c>
      <c r="CX6" s="6">
        <f t="shared" si="12"/>
        <v>84.017428339171047</v>
      </c>
      <c r="CY6" s="6">
        <f t="shared" si="12"/>
        <v>82.851215567058588</v>
      </c>
      <c r="CZ6" s="32">
        <f t="shared" ref="CZ6:DA64" si="27">(BM6/CM6)</f>
        <v>0.82819385616358365</v>
      </c>
      <c r="DA6" s="153">
        <f t="shared" si="27"/>
        <v>0.82147057784924793</v>
      </c>
      <c r="DB6" s="37">
        <f>V6/I6</f>
        <v>1.255066030052856</v>
      </c>
      <c r="DC6" s="37">
        <f>AA6/N6</f>
        <v>1.2839811673384864</v>
      </c>
    </row>
    <row r="7" spans="1:107" x14ac:dyDescent="0.2">
      <c r="A7" s="38" t="s">
        <v>78</v>
      </c>
      <c r="B7" s="6"/>
      <c r="C7" s="6"/>
      <c r="D7" s="6"/>
      <c r="E7" s="6"/>
      <c r="F7" s="6"/>
      <c r="G7" s="6"/>
      <c r="H7" s="6"/>
      <c r="I7" s="6"/>
      <c r="J7" s="6"/>
      <c r="K7" s="6"/>
      <c r="L7" s="6"/>
      <c r="M7" s="6"/>
      <c r="N7" s="6"/>
      <c r="O7" s="28"/>
      <c r="P7" s="29"/>
      <c r="Q7" s="29"/>
      <c r="R7" s="29"/>
      <c r="S7" s="29"/>
      <c r="T7" s="29"/>
      <c r="U7" s="29"/>
      <c r="V7" s="29"/>
      <c r="W7" s="29"/>
      <c r="X7" s="29"/>
      <c r="Y7" s="29"/>
      <c r="Z7" s="29"/>
      <c r="AA7" s="29"/>
      <c r="AB7" s="30"/>
      <c r="AC7" s="31"/>
      <c r="AD7" s="31"/>
      <c r="AE7" s="31"/>
      <c r="AF7" s="31"/>
      <c r="AG7" s="31"/>
      <c r="AH7" s="31"/>
      <c r="AI7" s="31"/>
      <c r="AJ7" s="31"/>
      <c r="AK7" s="31"/>
      <c r="AL7" s="31"/>
      <c r="AM7" s="31"/>
      <c r="AN7" s="31"/>
      <c r="AO7" s="30"/>
      <c r="AP7" s="31"/>
      <c r="AQ7" s="31"/>
      <c r="AR7" s="6"/>
      <c r="AS7" s="31"/>
      <c r="AT7" s="6"/>
      <c r="AU7" s="6"/>
      <c r="AV7" s="6"/>
      <c r="AW7" s="6"/>
      <c r="AX7" s="6"/>
      <c r="AY7" s="6"/>
      <c r="AZ7" s="6"/>
      <c r="BA7" s="6"/>
      <c r="BB7" s="33"/>
      <c r="BC7" s="34"/>
      <c r="BD7" s="34"/>
      <c r="BE7" s="36"/>
      <c r="BF7" s="34"/>
      <c r="BG7" s="36"/>
      <c r="BH7" s="36"/>
      <c r="BI7" s="36"/>
      <c r="BJ7" s="36"/>
      <c r="BK7" s="36"/>
      <c r="BL7" s="36"/>
      <c r="BM7" s="36"/>
      <c r="BN7" s="36"/>
      <c r="BO7" s="33"/>
      <c r="BP7" s="34"/>
      <c r="BQ7" s="34"/>
      <c r="BR7" s="36"/>
      <c r="BS7" s="34"/>
      <c r="BT7" s="36"/>
      <c r="BU7" s="36"/>
      <c r="BV7" s="36"/>
      <c r="BW7" s="36"/>
      <c r="BX7" s="36"/>
      <c r="BY7" s="36"/>
      <c r="BZ7" s="36"/>
      <c r="CA7" s="36"/>
      <c r="CB7" s="33"/>
      <c r="CC7" s="34"/>
      <c r="CD7" s="34"/>
      <c r="CE7" s="36"/>
      <c r="CF7" s="34"/>
      <c r="CG7" s="36"/>
      <c r="CH7" s="36"/>
      <c r="CI7" s="36"/>
      <c r="CJ7" s="36"/>
      <c r="CK7" s="36"/>
      <c r="CL7" s="36"/>
      <c r="CM7" s="36"/>
      <c r="CN7" s="36"/>
      <c r="CO7" s="30"/>
      <c r="CP7" s="31"/>
      <c r="CQ7" s="31"/>
      <c r="CR7" s="6"/>
      <c r="CS7" s="31"/>
      <c r="CT7" s="6"/>
      <c r="CU7" s="32"/>
      <c r="CV7" s="6"/>
      <c r="CW7" s="6"/>
      <c r="CX7" s="6"/>
      <c r="CY7" s="6"/>
      <c r="CZ7" s="32"/>
      <c r="DA7" s="153"/>
      <c r="DB7" s="37"/>
      <c r="DC7" s="37"/>
    </row>
    <row r="8" spans="1:107" x14ac:dyDescent="0.2">
      <c r="A8" s="27" t="s">
        <v>8</v>
      </c>
      <c r="B8" s="29">
        <f t="shared" ref="B8:B24" si="28">+BO8-BB8</f>
        <v>2614</v>
      </c>
      <c r="C8" s="29">
        <f t="shared" ref="C8:C24" si="29">+BP8-BC8</f>
        <v>2627</v>
      </c>
      <c r="D8" s="29">
        <f t="shared" ref="D8:D24" si="30">+BQ8-BD8</f>
        <v>2875</v>
      </c>
      <c r="E8" s="29">
        <f t="shared" ref="E8:E24" si="31">+BR8-BE8</f>
        <v>3199</v>
      </c>
      <c r="F8" s="29">
        <f t="shared" ref="F8:F24" si="32">+BS8-BF8</f>
        <v>3544</v>
      </c>
      <c r="G8" s="29">
        <f t="shared" ref="G8:G24" si="33">+BT8-BG8</f>
        <v>3696</v>
      </c>
      <c r="H8" s="29">
        <f t="shared" ref="H8:H24" si="34">+BU8-BH8</f>
        <v>3695</v>
      </c>
      <c r="I8" s="29">
        <f t="shared" ref="I8:I24" si="35">+BV8-BI8</f>
        <v>3945</v>
      </c>
      <c r="J8" s="29">
        <f t="shared" ref="J8:J24" si="36">+BW8-BJ8</f>
        <v>5015</v>
      </c>
      <c r="K8" s="29">
        <f t="shared" ref="K8:K24" si="37">+BX8-BK8</f>
        <v>5518</v>
      </c>
      <c r="L8" s="29">
        <f t="shared" ref="L8:L24" si="38">+BY8-BL8</f>
        <v>6296</v>
      </c>
      <c r="M8" s="29">
        <f t="shared" ref="M8:M24" si="39">+BZ8-BM8</f>
        <v>5650</v>
      </c>
      <c r="N8" s="29">
        <f t="shared" ref="N8:N24" si="40">+CA8-BN8</f>
        <v>5541</v>
      </c>
      <c r="O8" s="28">
        <f t="shared" ref="O8:O24" si="41">+CB8-BB8</f>
        <v>7936</v>
      </c>
      <c r="P8" s="29">
        <f t="shared" ref="P8:P24" si="42">+CC8-BC8</f>
        <v>7312</v>
      </c>
      <c r="Q8" s="29">
        <f t="shared" ref="Q8:Q24" si="43">+CD8-BD8</f>
        <v>6703</v>
      </c>
      <c r="R8" s="29">
        <f t="shared" ref="R8:R24" si="44">+CE8-BE8</f>
        <v>6908</v>
      </c>
      <c r="S8" s="29">
        <f t="shared" ref="S8:S24" si="45">+CF8-BF8</f>
        <v>7080</v>
      </c>
      <c r="T8" s="29">
        <f t="shared" ref="T8:T24" si="46">+CG8-BG8</f>
        <v>8220</v>
      </c>
      <c r="U8" s="29">
        <f t="shared" ref="U8:U24" si="47">+CH8-BH8</f>
        <v>8663</v>
      </c>
      <c r="V8" s="29">
        <f t="shared" ref="V8:V24" si="48">+CI8-BI8</f>
        <v>10690</v>
      </c>
      <c r="W8" s="29">
        <f t="shared" ref="W8:W24" si="49">+CJ8-BJ8</f>
        <v>13875</v>
      </c>
      <c r="X8" s="29">
        <f t="shared" ref="X8:X24" si="50">+CK8-BK8</f>
        <v>12851</v>
      </c>
      <c r="Y8" s="29">
        <f t="shared" ref="Y8:Y24" si="51">+CL8-BL8</f>
        <v>14875</v>
      </c>
      <c r="Z8" s="29">
        <f t="shared" ref="Z8:Z24" si="52">+CM8-BM8</f>
        <v>14287</v>
      </c>
      <c r="AA8" s="29">
        <f t="shared" ref="AA8:AA24" si="53">+CN8-BN8</f>
        <v>14413</v>
      </c>
      <c r="AB8" s="30">
        <f t="shared" ref="AB8:AB23" si="54">O8-B8</f>
        <v>5322</v>
      </c>
      <c r="AC8" s="31">
        <f t="shared" ref="AC8:AC23" si="55">P8-C8</f>
        <v>4685</v>
      </c>
      <c r="AD8" s="31">
        <f t="shared" ref="AD8:AD23" si="56">Q8-D8</f>
        <v>3828</v>
      </c>
      <c r="AE8" s="31">
        <f t="shared" ref="AE8:AE23" si="57">R8-E8</f>
        <v>3709</v>
      </c>
      <c r="AF8" s="31">
        <f t="shared" ref="AF8:AF23" si="58">S8-F8</f>
        <v>3536</v>
      </c>
      <c r="AG8" s="31">
        <f t="shared" ref="AG8:AG23" si="59">T8-G8</f>
        <v>4524</v>
      </c>
      <c r="AH8" s="31">
        <f t="shared" ref="AH8:AH23" si="60">U8-H8</f>
        <v>4968</v>
      </c>
      <c r="AI8" s="31">
        <f t="shared" ref="AI8:AI23" si="61">V8-I8</f>
        <v>6745</v>
      </c>
      <c r="AJ8" s="31">
        <f t="shared" ref="AJ8:AJ23" si="62">W8-J8</f>
        <v>8860</v>
      </c>
      <c r="AK8" s="31">
        <f t="shared" ref="AK8:AK23" si="63">X8-K8</f>
        <v>7333</v>
      </c>
      <c r="AL8" s="31">
        <f t="shared" ref="AL8:AL23" si="64">Y8-L8</f>
        <v>8579</v>
      </c>
      <c r="AM8" s="31">
        <f t="shared" ref="AM8:AN23" si="65">Z8-M8</f>
        <v>8637</v>
      </c>
      <c r="AN8" s="31">
        <f t="shared" si="65"/>
        <v>8872</v>
      </c>
      <c r="AO8" s="30">
        <f t="shared" ref="AO8:AO23" si="66">(BB8/BO8)*100</f>
        <v>92.918292154312965</v>
      </c>
      <c r="AP8" s="31">
        <f t="shared" ref="AP8:AP23" si="67">(BC8/BP8)*100</f>
        <v>92.872452994003851</v>
      </c>
      <c r="AQ8" s="31">
        <f t="shared" ref="AQ8:AQ23" si="68">(BD8/BQ8)*100</f>
        <v>91.301848546274172</v>
      </c>
      <c r="AR8" s="6">
        <f t="shared" ref="AR8:AR23" si="69">(BE8/BR8)*100</f>
        <v>90.622068480300186</v>
      </c>
      <c r="AS8" s="39">
        <f t="shared" ref="AS8:AS23" si="70">(BF8/BS8)*100</f>
        <v>90.529634974079414</v>
      </c>
      <c r="AT8" s="29">
        <f t="shared" ref="AT8:AT23" si="71">(BG8/BT8)*100</f>
        <v>90.410212500972989</v>
      </c>
      <c r="AU8" s="6">
        <f t="shared" si="17"/>
        <v>90.216844502104891</v>
      </c>
      <c r="AV8" s="29">
        <f t="shared" ref="AV8:AV23" si="72">(BI8/BV8)*100</f>
        <v>89.06475218982149</v>
      </c>
      <c r="AW8" s="29">
        <f t="shared" ref="AW8:AW23" si="73">(BJ8/BW8)*100</f>
        <v>88.226594046389323</v>
      </c>
      <c r="AX8" s="29">
        <f t="shared" ref="AX8:AX24" si="74">(BK8/BX8)*100</f>
        <v>88.09621400064718</v>
      </c>
      <c r="AY8" s="29">
        <f t="shared" ref="AY8:AY24" si="75">(BL8/BY8)*100</f>
        <v>85.709746243588</v>
      </c>
      <c r="AZ8" s="6">
        <f t="shared" ref="AZ8:BA64" si="76">(BM8/BZ8)*100</f>
        <v>86.897639256064181</v>
      </c>
      <c r="BA8" s="6">
        <f t="shared" si="76"/>
        <v>86.714141850093512</v>
      </c>
      <c r="BB8" s="33">
        <v>34298</v>
      </c>
      <c r="BC8" s="34">
        <v>34230</v>
      </c>
      <c r="BD8" s="34">
        <v>30178</v>
      </c>
      <c r="BE8" s="36">
        <v>30913</v>
      </c>
      <c r="BF8" s="40">
        <v>33878</v>
      </c>
      <c r="BG8" s="41">
        <v>34845</v>
      </c>
      <c r="BH8" s="41">
        <v>34074</v>
      </c>
      <c r="BI8" s="41">
        <v>32131</v>
      </c>
      <c r="BJ8" s="41">
        <v>37581</v>
      </c>
      <c r="BK8" s="41">
        <v>40837</v>
      </c>
      <c r="BL8" s="41">
        <v>37762</v>
      </c>
      <c r="BM8" s="41">
        <v>37472</v>
      </c>
      <c r="BN8" s="41">
        <v>36165</v>
      </c>
      <c r="BO8" s="33">
        <v>36912</v>
      </c>
      <c r="BP8" s="34">
        <v>36857</v>
      </c>
      <c r="BQ8" s="34">
        <v>33053</v>
      </c>
      <c r="BR8" s="36">
        <v>34112</v>
      </c>
      <c r="BS8" s="40">
        <v>37422</v>
      </c>
      <c r="BT8" s="41">
        <v>38541</v>
      </c>
      <c r="BU8" s="41">
        <v>37769</v>
      </c>
      <c r="BV8" s="41">
        <v>36076</v>
      </c>
      <c r="BW8" s="41">
        <v>42596</v>
      </c>
      <c r="BX8" s="41">
        <v>46355</v>
      </c>
      <c r="BY8" s="41">
        <v>44058</v>
      </c>
      <c r="BZ8" s="41">
        <v>43122</v>
      </c>
      <c r="CA8" s="41">
        <v>41706</v>
      </c>
      <c r="CB8" s="33">
        <v>42234</v>
      </c>
      <c r="CC8" s="34">
        <v>41542</v>
      </c>
      <c r="CD8" s="34">
        <v>36881</v>
      </c>
      <c r="CE8" s="36">
        <v>37821</v>
      </c>
      <c r="CF8" s="40">
        <v>40958</v>
      </c>
      <c r="CG8" s="41">
        <v>43065</v>
      </c>
      <c r="CH8" s="41">
        <v>42737</v>
      </c>
      <c r="CI8" s="41">
        <v>42821</v>
      </c>
      <c r="CJ8" s="41">
        <v>51456</v>
      </c>
      <c r="CK8" s="41">
        <v>53688</v>
      </c>
      <c r="CL8" s="41">
        <v>52637</v>
      </c>
      <c r="CM8" s="41">
        <v>51759</v>
      </c>
      <c r="CN8" s="41">
        <v>50578</v>
      </c>
      <c r="CO8" s="30">
        <f t="shared" ref="CO8:CO23" si="77">(BB8/CB8)*100</f>
        <v>81.209452100203634</v>
      </c>
      <c r="CP8" s="31">
        <f t="shared" ref="CP8:CP23" si="78">(BC8/CC8)*100</f>
        <v>82.398536420971553</v>
      </c>
      <c r="CQ8" s="31">
        <f t="shared" ref="CQ8:CQ23" si="79">(BD8/CD8)*100</f>
        <v>81.825330115777774</v>
      </c>
      <c r="CR8" s="6">
        <f t="shared" ref="CR8:CR23" si="80">(BE8/CE8)*100</f>
        <v>81.735014938790613</v>
      </c>
      <c r="CS8" s="39">
        <f t="shared" ref="CS8:CS23" si="81">(BF8/CF8)*100</f>
        <v>82.713999707016953</v>
      </c>
      <c r="CT8" s="29">
        <f t="shared" ref="CT8:CT23" si="82">(BG8/CG8)*100</f>
        <v>80.91257401602229</v>
      </c>
      <c r="CU8" s="32">
        <f t="shared" si="26"/>
        <v>0.79729508388515802</v>
      </c>
      <c r="CV8" s="29">
        <f t="shared" ref="CV8:CV23" si="83">(BI8/CI8)*100</f>
        <v>75.035613367273072</v>
      </c>
      <c r="CW8" s="29">
        <f t="shared" ref="CW8:CW23" si="84">(BJ8/CJ8)*100</f>
        <v>73.035214552238799</v>
      </c>
      <c r="CX8" s="29">
        <f t="shared" ref="CX8:CX24" si="85">(BK8/CK8)*100</f>
        <v>76.063552376694972</v>
      </c>
      <c r="CY8" s="29">
        <f t="shared" ref="CY8:CY24" si="86">(BL8/CL8)*100</f>
        <v>71.74041073769402</v>
      </c>
      <c r="CZ8" s="32">
        <f t="shared" si="27"/>
        <v>0.72397071040785177</v>
      </c>
      <c r="DA8" s="153">
        <f t="shared" si="27"/>
        <v>0.7150342045948832</v>
      </c>
      <c r="DB8" s="37">
        <f t="shared" ref="DB8:DB24" si="87">V8/I8</f>
        <v>2.7097591888466415</v>
      </c>
      <c r="DC8" s="37">
        <f t="shared" ref="DC8:DC24" si="88">AA8/N8</f>
        <v>2.6011550261685614</v>
      </c>
    </row>
    <row r="9" spans="1:107" x14ac:dyDescent="0.2">
      <c r="A9" s="27" t="s">
        <v>9</v>
      </c>
      <c r="B9" s="29">
        <f t="shared" si="28"/>
        <v>2410</v>
      </c>
      <c r="C9" s="29">
        <f t="shared" si="29"/>
        <v>2274</v>
      </c>
      <c r="D9" s="29">
        <f t="shared" si="30"/>
        <v>2179</v>
      </c>
      <c r="E9" s="29">
        <f t="shared" si="31"/>
        <v>2442</v>
      </c>
      <c r="F9" s="29">
        <f t="shared" si="32"/>
        <v>2430</v>
      </c>
      <c r="G9" s="29">
        <f t="shared" si="33"/>
        <v>2725</v>
      </c>
      <c r="H9" s="29">
        <f t="shared" si="34"/>
        <v>2553</v>
      </c>
      <c r="I9" s="29">
        <f t="shared" si="35"/>
        <v>2963</v>
      </c>
      <c r="J9" s="29">
        <f t="shared" si="36"/>
        <v>3311</v>
      </c>
      <c r="K9" s="29">
        <f t="shared" si="37"/>
        <v>3027</v>
      </c>
      <c r="L9" s="29">
        <f t="shared" si="38"/>
        <v>3551</v>
      </c>
      <c r="M9" s="29">
        <f t="shared" si="39"/>
        <v>3432</v>
      </c>
      <c r="N9" s="29">
        <f t="shared" si="40"/>
        <v>3320</v>
      </c>
      <c r="O9" s="28">
        <f t="shared" si="41"/>
        <v>3023</v>
      </c>
      <c r="P9" s="29">
        <f t="shared" si="42"/>
        <v>2724</v>
      </c>
      <c r="Q9" s="29">
        <f t="shared" si="43"/>
        <v>2729</v>
      </c>
      <c r="R9" s="29">
        <f t="shared" si="44"/>
        <v>2925</v>
      </c>
      <c r="S9" s="29">
        <f t="shared" si="45"/>
        <v>2954</v>
      </c>
      <c r="T9" s="29">
        <f t="shared" si="46"/>
        <v>3456</v>
      </c>
      <c r="U9" s="29">
        <f t="shared" si="47"/>
        <v>3948</v>
      </c>
      <c r="V9" s="29">
        <f t="shared" si="48"/>
        <v>4050</v>
      </c>
      <c r="W9" s="29">
        <f t="shared" si="49"/>
        <v>5078</v>
      </c>
      <c r="X9" s="29">
        <f t="shared" si="50"/>
        <v>5351</v>
      </c>
      <c r="Y9" s="29">
        <f t="shared" si="51"/>
        <v>5857</v>
      </c>
      <c r="Z9" s="29">
        <f t="shared" si="52"/>
        <v>6052</v>
      </c>
      <c r="AA9" s="29">
        <f t="shared" si="53"/>
        <v>6764</v>
      </c>
      <c r="AB9" s="30">
        <f t="shared" si="54"/>
        <v>613</v>
      </c>
      <c r="AC9" s="31">
        <f t="shared" si="55"/>
        <v>450</v>
      </c>
      <c r="AD9" s="31">
        <f t="shared" si="56"/>
        <v>550</v>
      </c>
      <c r="AE9" s="31">
        <f t="shared" si="57"/>
        <v>483</v>
      </c>
      <c r="AF9" s="31">
        <f t="shared" si="58"/>
        <v>524</v>
      </c>
      <c r="AG9" s="31">
        <f t="shared" si="59"/>
        <v>731</v>
      </c>
      <c r="AH9" s="31">
        <f t="shared" si="60"/>
        <v>1395</v>
      </c>
      <c r="AI9" s="31">
        <f t="shared" si="61"/>
        <v>1087</v>
      </c>
      <c r="AJ9" s="31">
        <f t="shared" si="62"/>
        <v>1767</v>
      </c>
      <c r="AK9" s="31">
        <f t="shared" si="63"/>
        <v>2324</v>
      </c>
      <c r="AL9" s="31">
        <f t="shared" si="64"/>
        <v>2306</v>
      </c>
      <c r="AM9" s="31">
        <f t="shared" si="65"/>
        <v>2620</v>
      </c>
      <c r="AN9" s="31">
        <f t="shared" si="65"/>
        <v>3444</v>
      </c>
      <c r="AO9" s="30">
        <f t="shared" si="66"/>
        <v>86.42330009576925</v>
      </c>
      <c r="AP9" s="31">
        <f t="shared" si="67"/>
        <v>85.541709053916577</v>
      </c>
      <c r="AQ9" s="31">
        <f t="shared" si="68"/>
        <v>87.784504989348576</v>
      </c>
      <c r="AR9" s="6">
        <f t="shared" si="69"/>
        <v>88.018840153076241</v>
      </c>
      <c r="AS9" s="39">
        <f t="shared" si="70"/>
        <v>88.494318181818173</v>
      </c>
      <c r="AT9" s="29">
        <f t="shared" si="71"/>
        <v>87.774786899955132</v>
      </c>
      <c r="AU9" s="6">
        <f t="shared" si="17"/>
        <v>88.760730794629097</v>
      </c>
      <c r="AV9" s="29">
        <f t="shared" si="72"/>
        <v>86.806483213108905</v>
      </c>
      <c r="AW9" s="29">
        <f t="shared" si="73"/>
        <v>86.79350644170556</v>
      </c>
      <c r="AX9" s="29">
        <f t="shared" si="74"/>
        <v>89.456635318704286</v>
      </c>
      <c r="AY9" s="29">
        <f t="shared" si="75"/>
        <v>87.237636572742957</v>
      </c>
      <c r="AZ9" s="6">
        <f t="shared" si="76"/>
        <v>86.92222687954883</v>
      </c>
      <c r="BA9" s="6">
        <f t="shared" si="76"/>
        <v>86.596148411320613</v>
      </c>
      <c r="BB9" s="33">
        <v>15341</v>
      </c>
      <c r="BC9" s="34">
        <v>13454</v>
      </c>
      <c r="BD9" s="34">
        <v>15659</v>
      </c>
      <c r="BE9" s="36">
        <v>17940</v>
      </c>
      <c r="BF9" s="40">
        <v>18690</v>
      </c>
      <c r="BG9" s="41">
        <v>19565</v>
      </c>
      <c r="BH9" s="41">
        <v>20162</v>
      </c>
      <c r="BI9" s="41">
        <v>19495</v>
      </c>
      <c r="BJ9" s="41">
        <v>21760</v>
      </c>
      <c r="BK9" s="41">
        <v>25683</v>
      </c>
      <c r="BL9" s="41">
        <v>24273</v>
      </c>
      <c r="BM9" s="41">
        <v>22811</v>
      </c>
      <c r="BN9" s="41">
        <v>21449</v>
      </c>
      <c r="BO9" s="33">
        <v>17751</v>
      </c>
      <c r="BP9" s="34">
        <v>15728</v>
      </c>
      <c r="BQ9" s="34">
        <v>17838</v>
      </c>
      <c r="BR9" s="36">
        <v>20382</v>
      </c>
      <c r="BS9" s="40">
        <v>21120</v>
      </c>
      <c r="BT9" s="41">
        <v>22290</v>
      </c>
      <c r="BU9" s="41">
        <v>22715</v>
      </c>
      <c r="BV9" s="41">
        <v>22458</v>
      </c>
      <c r="BW9" s="41">
        <v>25071</v>
      </c>
      <c r="BX9" s="41">
        <v>28710</v>
      </c>
      <c r="BY9" s="41">
        <v>27824</v>
      </c>
      <c r="BZ9" s="41">
        <v>26243</v>
      </c>
      <c r="CA9" s="41">
        <v>24769</v>
      </c>
      <c r="CB9" s="33">
        <v>18364</v>
      </c>
      <c r="CC9" s="34">
        <v>16178</v>
      </c>
      <c r="CD9" s="34">
        <v>18388</v>
      </c>
      <c r="CE9" s="36">
        <v>20865</v>
      </c>
      <c r="CF9" s="40">
        <v>21644</v>
      </c>
      <c r="CG9" s="41">
        <v>23021</v>
      </c>
      <c r="CH9" s="41">
        <v>24110</v>
      </c>
      <c r="CI9" s="41">
        <v>23545</v>
      </c>
      <c r="CJ9" s="41">
        <v>26838</v>
      </c>
      <c r="CK9" s="41">
        <v>31034</v>
      </c>
      <c r="CL9" s="41">
        <v>30130</v>
      </c>
      <c r="CM9" s="41">
        <v>28863</v>
      </c>
      <c r="CN9" s="41">
        <v>28213</v>
      </c>
      <c r="CO9" s="30">
        <f t="shared" si="77"/>
        <v>83.538444783271615</v>
      </c>
      <c r="CP9" s="31">
        <f t="shared" si="78"/>
        <v>83.162319198912101</v>
      </c>
      <c r="CQ9" s="31">
        <f t="shared" si="79"/>
        <v>85.158799216880581</v>
      </c>
      <c r="CR9" s="6">
        <f t="shared" si="80"/>
        <v>85.981308411214954</v>
      </c>
      <c r="CS9" s="39">
        <f t="shared" si="81"/>
        <v>86.351875808538153</v>
      </c>
      <c r="CT9" s="29">
        <f t="shared" si="82"/>
        <v>84.987619999131226</v>
      </c>
      <c r="CU9" s="32">
        <f t="shared" si="26"/>
        <v>0.83625051845707177</v>
      </c>
      <c r="CV9" s="29">
        <f t="shared" si="83"/>
        <v>82.798895731577829</v>
      </c>
      <c r="CW9" s="29">
        <f t="shared" si="84"/>
        <v>81.079066994559952</v>
      </c>
      <c r="CX9" s="29">
        <f t="shared" si="85"/>
        <v>82.757620674099371</v>
      </c>
      <c r="CY9" s="29">
        <f t="shared" si="86"/>
        <v>80.560902754729497</v>
      </c>
      <c r="CZ9" s="32">
        <f t="shared" si="27"/>
        <v>0.79031978657797175</v>
      </c>
      <c r="DA9" s="153">
        <f t="shared" si="27"/>
        <v>0.76025236593059942</v>
      </c>
      <c r="DB9" s="37">
        <f t="shared" si="87"/>
        <v>1.3668579142760715</v>
      </c>
      <c r="DC9" s="37">
        <f t="shared" si="88"/>
        <v>2.0373493975903614</v>
      </c>
    </row>
    <row r="10" spans="1:107" x14ac:dyDescent="0.2">
      <c r="A10" s="3" t="s">
        <v>23</v>
      </c>
      <c r="B10" s="29">
        <f t="shared" si="28"/>
        <v>1498</v>
      </c>
      <c r="C10" s="29">
        <f t="shared" si="29"/>
        <v>1449</v>
      </c>
      <c r="D10" s="29">
        <f t="shared" si="30"/>
        <v>1557</v>
      </c>
      <c r="E10" s="29">
        <f t="shared" si="31"/>
        <v>1541</v>
      </c>
      <c r="F10" s="29">
        <f t="shared" si="32"/>
        <v>1686</v>
      </c>
      <c r="G10" s="29">
        <f t="shared" si="33"/>
        <v>1920</v>
      </c>
      <c r="H10" s="29">
        <f t="shared" si="34"/>
        <v>1981</v>
      </c>
      <c r="I10" s="29">
        <f t="shared" si="35"/>
        <v>2368</v>
      </c>
      <c r="J10" s="29">
        <f t="shared" si="36"/>
        <v>2458</v>
      </c>
      <c r="K10" s="29">
        <f t="shared" si="37"/>
        <v>2644</v>
      </c>
      <c r="L10" s="29">
        <f t="shared" si="38"/>
        <v>2571</v>
      </c>
      <c r="M10" s="29">
        <f t="shared" si="39"/>
        <v>2621</v>
      </c>
      <c r="N10" s="29">
        <f t="shared" si="40"/>
        <v>2690</v>
      </c>
      <c r="O10" s="28">
        <f t="shared" si="41"/>
        <v>2893</v>
      </c>
      <c r="P10" s="29">
        <f t="shared" si="42"/>
        <v>2847</v>
      </c>
      <c r="Q10" s="29">
        <f t="shared" si="43"/>
        <v>3187</v>
      </c>
      <c r="R10" s="29">
        <f t="shared" si="44"/>
        <v>3393</v>
      </c>
      <c r="S10" s="29">
        <f t="shared" si="45"/>
        <v>3138</v>
      </c>
      <c r="T10" s="29">
        <f t="shared" si="46"/>
        <v>4173</v>
      </c>
      <c r="U10" s="29">
        <f t="shared" si="47"/>
        <v>3407</v>
      </c>
      <c r="V10" s="29">
        <f t="shared" si="48"/>
        <v>3468</v>
      </c>
      <c r="W10" s="29">
        <f t="shared" si="49"/>
        <v>3808</v>
      </c>
      <c r="X10" s="29">
        <f t="shared" si="50"/>
        <v>3694</v>
      </c>
      <c r="Y10" s="29">
        <f t="shared" si="51"/>
        <v>3917</v>
      </c>
      <c r="Z10" s="29">
        <f t="shared" si="52"/>
        <v>4299</v>
      </c>
      <c r="AA10" s="29">
        <f t="shared" si="53"/>
        <v>4031</v>
      </c>
      <c r="AB10" s="30">
        <f t="shared" si="54"/>
        <v>1395</v>
      </c>
      <c r="AC10" s="31">
        <f t="shared" si="55"/>
        <v>1398</v>
      </c>
      <c r="AD10" s="31">
        <f t="shared" si="56"/>
        <v>1630</v>
      </c>
      <c r="AE10" s="31">
        <f t="shared" si="57"/>
        <v>1852</v>
      </c>
      <c r="AF10" s="31">
        <f t="shared" si="58"/>
        <v>1452</v>
      </c>
      <c r="AG10" s="31">
        <f t="shared" si="59"/>
        <v>2253</v>
      </c>
      <c r="AH10" s="31">
        <f t="shared" si="60"/>
        <v>1426</v>
      </c>
      <c r="AI10" s="31">
        <f t="shared" si="61"/>
        <v>1100</v>
      </c>
      <c r="AJ10" s="31">
        <f t="shared" si="62"/>
        <v>1350</v>
      </c>
      <c r="AK10" s="31">
        <f t="shared" si="63"/>
        <v>1050</v>
      </c>
      <c r="AL10" s="31">
        <f t="shared" si="64"/>
        <v>1346</v>
      </c>
      <c r="AM10" s="31">
        <f t="shared" si="65"/>
        <v>1678</v>
      </c>
      <c r="AN10" s="31">
        <f t="shared" si="65"/>
        <v>1341</v>
      </c>
      <c r="AO10" s="30">
        <f t="shared" si="66"/>
        <v>74.314128943758575</v>
      </c>
      <c r="AP10" s="31">
        <f t="shared" si="67"/>
        <v>73.764258555133082</v>
      </c>
      <c r="AQ10" s="31">
        <f t="shared" si="68"/>
        <v>74.983933161953729</v>
      </c>
      <c r="AR10" s="6">
        <f t="shared" si="69"/>
        <v>74.144295302013418</v>
      </c>
      <c r="AS10" s="39">
        <f t="shared" si="70"/>
        <v>69.511754068716087</v>
      </c>
      <c r="AT10" s="29">
        <f t="shared" si="71"/>
        <v>72.75049673573659</v>
      </c>
      <c r="AU10" s="6">
        <f t="shared" si="17"/>
        <v>70.982862164933351</v>
      </c>
      <c r="AV10" s="29">
        <f t="shared" si="72"/>
        <v>66.922754574661269</v>
      </c>
      <c r="AW10" s="29">
        <f t="shared" si="73"/>
        <v>68.811064585712472</v>
      </c>
      <c r="AX10" s="29">
        <f t="shared" si="74"/>
        <v>69.408770102973506</v>
      </c>
      <c r="AY10" s="29">
        <f t="shared" si="75"/>
        <v>73.157235330966799</v>
      </c>
      <c r="AZ10" s="6">
        <f t="shared" si="76"/>
        <v>68.633317376735278</v>
      </c>
      <c r="BA10" s="6">
        <f t="shared" si="76"/>
        <v>69.292237442922371</v>
      </c>
      <c r="BB10" s="33">
        <v>4334</v>
      </c>
      <c r="BC10" s="34">
        <v>4074</v>
      </c>
      <c r="BD10" s="34">
        <v>4667</v>
      </c>
      <c r="BE10" s="36">
        <v>4419</v>
      </c>
      <c r="BF10" s="40">
        <v>3844</v>
      </c>
      <c r="BG10" s="41">
        <v>5126</v>
      </c>
      <c r="BH10" s="41">
        <v>4846</v>
      </c>
      <c r="BI10" s="41">
        <v>4791</v>
      </c>
      <c r="BJ10" s="41">
        <v>5423</v>
      </c>
      <c r="BK10" s="41">
        <v>5999</v>
      </c>
      <c r="BL10" s="41">
        <v>7007</v>
      </c>
      <c r="BM10" s="41">
        <v>5735</v>
      </c>
      <c r="BN10" s="41">
        <v>6070</v>
      </c>
      <c r="BO10" s="33">
        <v>5832</v>
      </c>
      <c r="BP10" s="34">
        <v>5523</v>
      </c>
      <c r="BQ10" s="34">
        <v>6224</v>
      </c>
      <c r="BR10" s="36">
        <v>5960</v>
      </c>
      <c r="BS10" s="40">
        <v>5530</v>
      </c>
      <c r="BT10" s="41">
        <v>7046</v>
      </c>
      <c r="BU10" s="41">
        <v>6827</v>
      </c>
      <c r="BV10" s="41">
        <v>7159</v>
      </c>
      <c r="BW10" s="41">
        <v>7881</v>
      </c>
      <c r="BX10" s="41">
        <v>8643</v>
      </c>
      <c r="BY10" s="41">
        <v>9578</v>
      </c>
      <c r="BZ10" s="41">
        <v>8356</v>
      </c>
      <c r="CA10" s="41">
        <v>8760</v>
      </c>
      <c r="CB10" s="33">
        <v>7227</v>
      </c>
      <c r="CC10" s="34">
        <v>6921</v>
      </c>
      <c r="CD10" s="34">
        <v>7854</v>
      </c>
      <c r="CE10" s="36">
        <v>7812</v>
      </c>
      <c r="CF10" s="40">
        <v>6982</v>
      </c>
      <c r="CG10" s="41">
        <v>9299</v>
      </c>
      <c r="CH10" s="41">
        <v>8253</v>
      </c>
      <c r="CI10" s="41">
        <v>8259</v>
      </c>
      <c r="CJ10" s="41">
        <v>9231</v>
      </c>
      <c r="CK10" s="41">
        <v>9693</v>
      </c>
      <c r="CL10" s="41">
        <v>10924</v>
      </c>
      <c r="CM10" s="41">
        <v>10034</v>
      </c>
      <c r="CN10" s="41">
        <v>10101</v>
      </c>
      <c r="CO10" s="30">
        <f t="shared" si="77"/>
        <v>59.969558599695581</v>
      </c>
      <c r="CP10" s="31">
        <f t="shared" si="78"/>
        <v>58.864325964456</v>
      </c>
      <c r="CQ10" s="31">
        <f t="shared" si="79"/>
        <v>59.421950598421191</v>
      </c>
      <c r="CR10" s="6">
        <f t="shared" si="80"/>
        <v>56.566820276497701</v>
      </c>
      <c r="CS10" s="39">
        <f t="shared" si="81"/>
        <v>55.055857920366655</v>
      </c>
      <c r="CT10" s="29">
        <f t="shared" si="82"/>
        <v>55.124206903968165</v>
      </c>
      <c r="CU10" s="32">
        <f t="shared" si="26"/>
        <v>0.58718041924148789</v>
      </c>
      <c r="CV10" s="29">
        <f t="shared" si="83"/>
        <v>58.009444242644392</v>
      </c>
      <c r="CW10" s="29">
        <f t="shared" si="84"/>
        <v>58.747697974217317</v>
      </c>
      <c r="CX10" s="29">
        <f t="shared" si="85"/>
        <v>61.890023728463838</v>
      </c>
      <c r="CY10" s="29">
        <f t="shared" si="86"/>
        <v>64.143170999633838</v>
      </c>
      <c r="CZ10" s="32">
        <f t="shared" si="27"/>
        <v>0.5715567071955352</v>
      </c>
      <c r="DA10" s="153">
        <f t="shared" si="27"/>
        <v>0.60093060093060091</v>
      </c>
      <c r="DB10" s="37">
        <f t="shared" si="87"/>
        <v>1.464527027027027</v>
      </c>
      <c r="DC10" s="37">
        <f t="shared" si="88"/>
        <v>1.4985130111524163</v>
      </c>
    </row>
    <row r="11" spans="1:107" x14ac:dyDescent="0.2">
      <c r="A11" s="27" t="s">
        <v>10</v>
      </c>
      <c r="B11" s="29">
        <f t="shared" si="28"/>
        <v>10346</v>
      </c>
      <c r="C11" s="29">
        <f t="shared" si="29"/>
        <v>10510</v>
      </c>
      <c r="D11" s="29">
        <f t="shared" si="30"/>
        <v>10434</v>
      </c>
      <c r="E11" s="29">
        <f t="shared" si="31"/>
        <v>10106</v>
      </c>
      <c r="F11" s="29">
        <f t="shared" si="32"/>
        <v>10252</v>
      </c>
      <c r="G11" s="29">
        <f t="shared" si="33"/>
        <v>10949</v>
      </c>
      <c r="H11" s="29">
        <f t="shared" si="34"/>
        <v>11766</v>
      </c>
      <c r="I11" s="29">
        <f t="shared" si="35"/>
        <v>14327</v>
      </c>
      <c r="J11" s="29">
        <f t="shared" si="36"/>
        <v>18046</v>
      </c>
      <c r="K11" s="29">
        <f t="shared" si="37"/>
        <v>17189</v>
      </c>
      <c r="L11" s="29">
        <f t="shared" si="38"/>
        <v>18517</v>
      </c>
      <c r="M11" s="29">
        <f t="shared" si="39"/>
        <v>18999</v>
      </c>
      <c r="N11" s="29">
        <f t="shared" si="40"/>
        <v>19384</v>
      </c>
      <c r="O11" s="28">
        <f t="shared" si="41"/>
        <v>13142</v>
      </c>
      <c r="P11" s="29">
        <f t="shared" si="42"/>
        <v>12896</v>
      </c>
      <c r="Q11" s="29">
        <f t="shared" si="43"/>
        <v>14369</v>
      </c>
      <c r="R11" s="29">
        <f t="shared" si="44"/>
        <v>20283</v>
      </c>
      <c r="S11" s="29">
        <f t="shared" si="45"/>
        <v>20295</v>
      </c>
      <c r="T11" s="29">
        <f t="shared" si="46"/>
        <v>24369</v>
      </c>
      <c r="U11" s="29">
        <f t="shared" si="47"/>
        <v>29428</v>
      </c>
      <c r="V11" s="29">
        <f t="shared" si="48"/>
        <v>24040</v>
      </c>
      <c r="W11" s="29">
        <f t="shared" si="49"/>
        <v>28166</v>
      </c>
      <c r="X11" s="29">
        <f t="shared" si="50"/>
        <v>31177</v>
      </c>
      <c r="Y11" s="29">
        <f t="shared" si="51"/>
        <v>28564</v>
      </c>
      <c r="Z11" s="29">
        <f t="shared" si="52"/>
        <v>25988</v>
      </c>
      <c r="AA11" s="29">
        <f t="shared" si="53"/>
        <v>32953</v>
      </c>
      <c r="AB11" s="30">
        <f t="shared" si="54"/>
        <v>2796</v>
      </c>
      <c r="AC11" s="31">
        <f t="shared" si="55"/>
        <v>2386</v>
      </c>
      <c r="AD11" s="31">
        <f t="shared" si="56"/>
        <v>3935</v>
      </c>
      <c r="AE11" s="31">
        <f t="shared" si="57"/>
        <v>10177</v>
      </c>
      <c r="AF11" s="31">
        <f t="shared" si="58"/>
        <v>10043</v>
      </c>
      <c r="AG11" s="31">
        <f t="shared" si="59"/>
        <v>13420</v>
      </c>
      <c r="AH11" s="31">
        <f t="shared" si="60"/>
        <v>17662</v>
      </c>
      <c r="AI11" s="31">
        <f t="shared" si="61"/>
        <v>9713</v>
      </c>
      <c r="AJ11" s="31">
        <f t="shared" si="62"/>
        <v>10120</v>
      </c>
      <c r="AK11" s="31">
        <f t="shared" si="63"/>
        <v>13988</v>
      </c>
      <c r="AL11" s="31">
        <f t="shared" si="64"/>
        <v>10047</v>
      </c>
      <c r="AM11" s="31">
        <f t="shared" si="65"/>
        <v>6989</v>
      </c>
      <c r="AN11" s="31">
        <f t="shared" si="65"/>
        <v>13569</v>
      </c>
      <c r="AO11" s="30">
        <f t="shared" si="66"/>
        <v>84.733432690463189</v>
      </c>
      <c r="AP11" s="31">
        <f t="shared" si="67"/>
        <v>84.504467313419624</v>
      </c>
      <c r="AQ11" s="31">
        <f t="shared" si="68"/>
        <v>84.774551291405217</v>
      </c>
      <c r="AR11" s="6">
        <f t="shared" si="69"/>
        <v>87.449860291834838</v>
      </c>
      <c r="AS11" s="39">
        <f t="shared" si="70"/>
        <v>89.552953644543635</v>
      </c>
      <c r="AT11" s="29">
        <f t="shared" si="71"/>
        <v>90.215545745384347</v>
      </c>
      <c r="AU11" s="6">
        <f t="shared" si="17"/>
        <v>90.267909577415864</v>
      </c>
      <c r="AV11" s="29">
        <f t="shared" si="72"/>
        <v>89.25520665371721</v>
      </c>
      <c r="AW11" s="29">
        <f t="shared" si="73"/>
        <v>87.38650581188098</v>
      </c>
      <c r="AX11" s="29">
        <f t="shared" si="74"/>
        <v>91.033946753463525</v>
      </c>
      <c r="AY11" s="29">
        <f t="shared" si="75"/>
        <v>89.529604016940809</v>
      </c>
      <c r="AZ11" s="6">
        <f t="shared" si="76"/>
        <v>88.906146902024446</v>
      </c>
      <c r="BA11" s="6">
        <f t="shared" si="76"/>
        <v>88.262222814305275</v>
      </c>
      <c r="BB11" s="33">
        <v>57423</v>
      </c>
      <c r="BC11" s="34">
        <v>57316</v>
      </c>
      <c r="BD11" s="34">
        <v>58096</v>
      </c>
      <c r="BE11" s="36">
        <v>70419</v>
      </c>
      <c r="BF11" s="40">
        <v>87881</v>
      </c>
      <c r="BG11" s="41">
        <v>100953</v>
      </c>
      <c r="BH11" s="41">
        <v>109133</v>
      </c>
      <c r="BI11" s="41">
        <v>119012</v>
      </c>
      <c r="BJ11" s="41">
        <v>125023</v>
      </c>
      <c r="BK11" s="41">
        <v>174523</v>
      </c>
      <c r="BL11" s="41">
        <v>158334</v>
      </c>
      <c r="BM11" s="41">
        <v>152258</v>
      </c>
      <c r="BN11" s="41">
        <v>145758</v>
      </c>
      <c r="BO11" s="33">
        <v>67769</v>
      </c>
      <c r="BP11" s="34">
        <v>67826</v>
      </c>
      <c r="BQ11" s="34">
        <v>68530</v>
      </c>
      <c r="BR11" s="36">
        <v>80525</v>
      </c>
      <c r="BS11" s="40">
        <v>98133</v>
      </c>
      <c r="BT11" s="41">
        <v>111902</v>
      </c>
      <c r="BU11" s="41">
        <v>120899</v>
      </c>
      <c r="BV11" s="41">
        <v>133339</v>
      </c>
      <c r="BW11" s="41">
        <v>143069</v>
      </c>
      <c r="BX11" s="41">
        <v>191712</v>
      </c>
      <c r="BY11" s="41">
        <v>176851</v>
      </c>
      <c r="BZ11" s="41">
        <v>171257</v>
      </c>
      <c r="CA11" s="41">
        <v>165142</v>
      </c>
      <c r="CB11" s="33">
        <v>70565</v>
      </c>
      <c r="CC11" s="34">
        <v>70212</v>
      </c>
      <c r="CD11" s="34">
        <v>72465</v>
      </c>
      <c r="CE11" s="36">
        <v>90702</v>
      </c>
      <c r="CF11" s="40">
        <v>108176</v>
      </c>
      <c r="CG11" s="41">
        <v>125322</v>
      </c>
      <c r="CH11" s="41">
        <v>138561</v>
      </c>
      <c r="CI11" s="41">
        <v>143052</v>
      </c>
      <c r="CJ11" s="41">
        <v>153189</v>
      </c>
      <c r="CK11" s="41">
        <v>205700</v>
      </c>
      <c r="CL11" s="41">
        <v>186898</v>
      </c>
      <c r="CM11" s="41">
        <v>178246</v>
      </c>
      <c r="CN11" s="41">
        <v>178711</v>
      </c>
      <c r="CO11" s="30">
        <f t="shared" si="77"/>
        <v>81.376036278608382</v>
      </c>
      <c r="CP11" s="31">
        <f t="shared" si="78"/>
        <v>81.63276932718054</v>
      </c>
      <c r="CQ11" s="31">
        <f t="shared" si="79"/>
        <v>80.171117091009464</v>
      </c>
      <c r="CR11" s="6">
        <f t="shared" si="80"/>
        <v>77.637758814579612</v>
      </c>
      <c r="CS11" s="39">
        <f t="shared" si="81"/>
        <v>81.238906966425077</v>
      </c>
      <c r="CT11" s="29">
        <f t="shared" si="82"/>
        <v>80.554890601809731</v>
      </c>
      <c r="CU11" s="32">
        <f t="shared" si="26"/>
        <v>0.78761700622830377</v>
      </c>
      <c r="CV11" s="29">
        <f t="shared" si="83"/>
        <v>83.194922126219836</v>
      </c>
      <c r="CW11" s="29">
        <f t="shared" si="84"/>
        <v>81.613562331498997</v>
      </c>
      <c r="CX11" s="29">
        <f t="shared" si="85"/>
        <v>84.843461351482745</v>
      </c>
      <c r="CY11" s="29">
        <f t="shared" si="86"/>
        <v>84.716797397510945</v>
      </c>
      <c r="CZ11" s="32">
        <f t="shared" si="27"/>
        <v>0.85420149680778246</v>
      </c>
      <c r="DA11" s="153">
        <f t="shared" si="27"/>
        <v>0.81560732131765812</v>
      </c>
      <c r="DB11" s="37">
        <f t="shared" si="87"/>
        <v>1.6779507224122288</v>
      </c>
      <c r="DC11" s="37">
        <f t="shared" si="88"/>
        <v>1.7000103177878663</v>
      </c>
    </row>
    <row r="12" spans="1:107" x14ac:dyDescent="0.2">
      <c r="A12" s="27" t="s">
        <v>11</v>
      </c>
      <c r="B12" s="29">
        <f t="shared" si="28"/>
        <v>7597</v>
      </c>
      <c r="C12" s="29">
        <f t="shared" si="29"/>
        <v>6972</v>
      </c>
      <c r="D12" s="29">
        <f t="shared" si="30"/>
        <v>7027</v>
      </c>
      <c r="E12" s="29">
        <f t="shared" si="31"/>
        <v>7689</v>
      </c>
      <c r="F12" s="29">
        <f t="shared" si="32"/>
        <v>8808</v>
      </c>
      <c r="G12" s="29">
        <f t="shared" si="33"/>
        <v>10154</v>
      </c>
      <c r="H12" s="29">
        <f t="shared" si="34"/>
        <v>10949</v>
      </c>
      <c r="I12" s="29">
        <f t="shared" si="35"/>
        <v>13220</v>
      </c>
      <c r="J12" s="29">
        <f t="shared" si="36"/>
        <v>17041</v>
      </c>
      <c r="K12" s="29">
        <f t="shared" si="37"/>
        <v>16083</v>
      </c>
      <c r="L12" s="29">
        <f t="shared" si="38"/>
        <v>18943</v>
      </c>
      <c r="M12" s="29">
        <f t="shared" si="39"/>
        <v>18184</v>
      </c>
      <c r="N12" s="29">
        <f t="shared" si="40"/>
        <v>17537</v>
      </c>
      <c r="O12" s="28">
        <f t="shared" si="41"/>
        <v>8368</v>
      </c>
      <c r="P12" s="29">
        <f t="shared" si="42"/>
        <v>9134</v>
      </c>
      <c r="Q12" s="29">
        <f t="shared" si="43"/>
        <v>9818</v>
      </c>
      <c r="R12" s="29">
        <f t="shared" si="44"/>
        <v>10040</v>
      </c>
      <c r="S12" s="29">
        <f t="shared" si="45"/>
        <v>9395</v>
      </c>
      <c r="T12" s="29">
        <f t="shared" si="46"/>
        <v>11107</v>
      </c>
      <c r="U12" s="29">
        <f t="shared" si="47"/>
        <v>13886</v>
      </c>
      <c r="V12" s="29">
        <f t="shared" si="48"/>
        <v>11564</v>
      </c>
      <c r="W12" s="29">
        <f t="shared" si="49"/>
        <v>12046</v>
      </c>
      <c r="X12" s="29">
        <f t="shared" si="50"/>
        <v>17095</v>
      </c>
      <c r="Y12" s="29">
        <f t="shared" si="51"/>
        <v>13042</v>
      </c>
      <c r="Z12" s="29">
        <f t="shared" si="52"/>
        <v>12800</v>
      </c>
      <c r="AA12" s="29">
        <f t="shared" si="53"/>
        <v>14097</v>
      </c>
      <c r="AB12" s="30">
        <f t="shared" si="54"/>
        <v>771</v>
      </c>
      <c r="AC12" s="31">
        <f t="shared" si="55"/>
        <v>2162</v>
      </c>
      <c r="AD12" s="31">
        <f t="shared" si="56"/>
        <v>2791</v>
      </c>
      <c r="AE12" s="31">
        <f t="shared" si="57"/>
        <v>2351</v>
      </c>
      <c r="AF12" s="31">
        <f t="shared" si="58"/>
        <v>587</v>
      </c>
      <c r="AG12" s="31">
        <f t="shared" si="59"/>
        <v>953</v>
      </c>
      <c r="AH12" s="31">
        <f t="shared" si="60"/>
        <v>2937</v>
      </c>
      <c r="AI12" s="31">
        <f t="shared" si="61"/>
        <v>-1656</v>
      </c>
      <c r="AJ12" s="31">
        <f t="shared" si="62"/>
        <v>-4995</v>
      </c>
      <c r="AK12" s="31">
        <f t="shared" si="63"/>
        <v>1012</v>
      </c>
      <c r="AL12" s="31">
        <f t="shared" si="64"/>
        <v>-5901</v>
      </c>
      <c r="AM12" s="31">
        <f t="shared" si="65"/>
        <v>-5384</v>
      </c>
      <c r="AN12" s="31">
        <f t="shared" si="65"/>
        <v>-3440</v>
      </c>
      <c r="AO12" s="30">
        <f t="shared" si="66"/>
        <v>85.21322770889698</v>
      </c>
      <c r="AP12" s="31">
        <f t="shared" si="67"/>
        <v>87.731615900332571</v>
      </c>
      <c r="AQ12" s="31">
        <f t="shared" si="68"/>
        <v>86.113197106833724</v>
      </c>
      <c r="AR12" s="6">
        <f t="shared" si="69"/>
        <v>85.0181208838315</v>
      </c>
      <c r="AS12" s="39">
        <f t="shared" si="70"/>
        <v>86.49204060975984</v>
      </c>
      <c r="AT12" s="29">
        <f t="shared" si="71"/>
        <v>86.311120697790429</v>
      </c>
      <c r="AU12" s="6">
        <f t="shared" si="17"/>
        <v>86.377943939186579</v>
      </c>
      <c r="AV12" s="29">
        <f t="shared" si="72"/>
        <v>83.041280755317231</v>
      </c>
      <c r="AW12" s="29">
        <f t="shared" si="73"/>
        <v>81.313463605061727</v>
      </c>
      <c r="AX12" s="29">
        <f t="shared" si="74"/>
        <v>84.3532318947737</v>
      </c>
      <c r="AY12" s="29">
        <f t="shared" si="75"/>
        <v>80.435231662225533</v>
      </c>
      <c r="AZ12" s="6">
        <f t="shared" si="76"/>
        <v>80.149338456835949</v>
      </c>
      <c r="BA12" s="6">
        <f t="shared" si="76"/>
        <v>80.546003150444832</v>
      </c>
      <c r="BB12" s="33">
        <v>43780</v>
      </c>
      <c r="BC12" s="34">
        <v>49857</v>
      </c>
      <c r="BD12" s="34">
        <v>43575</v>
      </c>
      <c r="BE12" s="36">
        <v>43633</v>
      </c>
      <c r="BF12" s="40">
        <v>56398</v>
      </c>
      <c r="BG12" s="41">
        <v>64023</v>
      </c>
      <c r="BH12" s="41">
        <v>69428</v>
      </c>
      <c r="BI12" s="41">
        <v>64734</v>
      </c>
      <c r="BJ12" s="41">
        <v>74153</v>
      </c>
      <c r="BK12" s="41">
        <v>86705</v>
      </c>
      <c r="BL12" s="41">
        <v>77879</v>
      </c>
      <c r="BM12" s="41">
        <v>73420</v>
      </c>
      <c r="BN12" s="41">
        <v>72609</v>
      </c>
      <c r="BO12" s="33">
        <v>51377</v>
      </c>
      <c r="BP12" s="34">
        <v>56829</v>
      </c>
      <c r="BQ12" s="34">
        <v>50602</v>
      </c>
      <c r="BR12" s="36">
        <v>51322</v>
      </c>
      <c r="BS12" s="40">
        <v>65206</v>
      </c>
      <c r="BT12" s="41">
        <v>74177</v>
      </c>
      <c r="BU12" s="41">
        <v>80377</v>
      </c>
      <c r="BV12" s="41">
        <v>77954</v>
      </c>
      <c r="BW12" s="41">
        <v>91194</v>
      </c>
      <c r="BX12" s="41">
        <v>102788</v>
      </c>
      <c r="BY12" s="41">
        <v>96822</v>
      </c>
      <c r="BZ12" s="41">
        <v>91604</v>
      </c>
      <c r="CA12" s="41">
        <v>90146</v>
      </c>
      <c r="CB12" s="33">
        <v>52148</v>
      </c>
      <c r="CC12" s="34">
        <v>58991</v>
      </c>
      <c r="CD12" s="34">
        <v>53393</v>
      </c>
      <c r="CE12" s="36">
        <v>53673</v>
      </c>
      <c r="CF12" s="40">
        <v>65793</v>
      </c>
      <c r="CG12" s="41">
        <v>75130</v>
      </c>
      <c r="CH12" s="41">
        <v>83314</v>
      </c>
      <c r="CI12" s="41">
        <v>76298</v>
      </c>
      <c r="CJ12" s="41">
        <v>86199</v>
      </c>
      <c r="CK12" s="41">
        <v>103800</v>
      </c>
      <c r="CL12" s="41">
        <v>90921</v>
      </c>
      <c r="CM12" s="41">
        <v>86220</v>
      </c>
      <c r="CN12" s="41">
        <v>86706</v>
      </c>
      <c r="CO12" s="30">
        <f t="shared" si="77"/>
        <v>83.953363503873589</v>
      </c>
      <c r="CP12" s="31">
        <f t="shared" si="78"/>
        <v>84.51628214473395</v>
      </c>
      <c r="CQ12" s="31">
        <f t="shared" si="79"/>
        <v>81.611821774389909</v>
      </c>
      <c r="CR12" s="6">
        <f t="shared" si="80"/>
        <v>81.294132990516644</v>
      </c>
      <c r="CS12" s="39">
        <f t="shared" si="81"/>
        <v>85.720365388415175</v>
      </c>
      <c r="CT12" s="29">
        <f t="shared" si="82"/>
        <v>85.216291760947698</v>
      </c>
      <c r="CU12" s="32">
        <f t="shared" si="26"/>
        <v>0.83332933240511797</v>
      </c>
      <c r="CV12" s="29">
        <f t="shared" si="83"/>
        <v>84.84363941387717</v>
      </c>
      <c r="CW12" s="29">
        <f t="shared" si="84"/>
        <v>86.025359922968946</v>
      </c>
      <c r="CX12" s="29">
        <f t="shared" si="85"/>
        <v>83.530828516377653</v>
      </c>
      <c r="CY12" s="29">
        <f t="shared" si="86"/>
        <v>85.655679106037113</v>
      </c>
      <c r="CZ12" s="32">
        <f t="shared" si="27"/>
        <v>0.85154256553003949</v>
      </c>
      <c r="DA12" s="153">
        <f t="shared" si="27"/>
        <v>0.83741609577191889</v>
      </c>
      <c r="DB12" s="37">
        <f t="shared" si="87"/>
        <v>0.87473524962178517</v>
      </c>
      <c r="DC12" s="37">
        <f t="shared" si="88"/>
        <v>0.80384330273136795</v>
      </c>
    </row>
    <row r="13" spans="1:107" x14ac:dyDescent="0.2">
      <c r="A13" s="27" t="s">
        <v>12</v>
      </c>
      <c r="B13" s="29">
        <f t="shared" si="28"/>
        <v>2915</v>
      </c>
      <c r="C13" s="29">
        <f t="shared" si="29"/>
        <v>3119</v>
      </c>
      <c r="D13" s="29">
        <f t="shared" si="30"/>
        <v>3511</v>
      </c>
      <c r="E13" s="29">
        <f t="shared" si="31"/>
        <v>3953</v>
      </c>
      <c r="F13" s="29">
        <f t="shared" si="32"/>
        <v>3968</v>
      </c>
      <c r="G13" s="29">
        <f t="shared" si="33"/>
        <v>4018</v>
      </c>
      <c r="H13" s="29">
        <f t="shared" si="34"/>
        <v>3827</v>
      </c>
      <c r="I13" s="29">
        <f t="shared" si="35"/>
        <v>4235</v>
      </c>
      <c r="J13" s="29">
        <f t="shared" si="36"/>
        <v>5262</v>
      </c>
      <c r="K13" s="29">
        <f t="shared" si="37"/>
        <v>5373</v>
      </c>
      <c r="L13" s="29">
        <f t="shared" si="38"/>
        <v>5348</v>
      </c>
      <c r="M13" s="29">
        <f t="shared" si="39"/>
        <v>4988</v>
      </c>
      <c r="N13" s="29">
        <f t="shared" si="40"/>
        <v>4978</v>
      </c>
      <c r="O13" s="28">
        <f t="shared" si="41"/>
        <v>4758</v>
      </c>
      <c r="P13" s="29">
        <f t="shared" si="42"/>
        <v>4513</v>
      </c>
      <c r="Q13" s="29">
        <f t="shared" si="43"/>
        <v>4503</v>
      </c>
      <c r="R13" s="29">
        <f t="shared" si="44"/>
        <v>4968</v>
      </c>
      <c r="S13" s="29">
        <f t="shared" si="45"/>
        <v>5269</v>
      </c>
      <c r="T13" s="29">
        <f t="shared" si="46"/>
        <v>6384</v>
      </c>
      <c r="U13" s="29">
        <f t="shared" si="47"/>
        <v>8594</v>
      </c>
      <c r="V13" s="29">
        <f t="shared" si="48"/>
        <v>6819</v>
      </c>
      <c r="W13" s="29">
        <f t="shared" si="49"/>
        <v>7416</v>
      </c>
      <c r="X13" s="29">
        <f t="shared" si="50"/>
        <v>7732</v>
      </c>
      <c r="Y13" s="29">
        <f t="shared" si="51"/>
        <v>8098</v>
      </c>
      <c r="Z13" s="29">
        <f t="shared" si="52"/>
        <v>8369</v>
      </c>
      <c r="AA13" s="29">
        <f t="shared" si="53"/>
        <v>7882</v>
      </c>
      <c r="AB13" s="30">
        <f t="shared" si="54"/>
        <v>1843</v>
      </c>
      <c r="AC13" s="31">
        <f t="shared" si="55"/>
        <v>1394</v>
      </c>
      <c r="AD13" s="31">
        <f t="shared" si="56"/>
        <v>992</v>
      </c>
      <c r="AE13" s="31">
        <f t="shared" si="57"/>
        <v>1015</v>
      </c>
      <c r="AF13" s="31">
        <f t="shared" si="58"/>
        <v>1301</v>
      </c>
      <c r="AG13" s="31">
        <f t="shared" si="59"/>
        <v>2366</v>
      </c>
      <c r="AH13" s="31">
        <f t="shared" si="60"/>
        <v>4767</v>
      </c>
      <c r="AI13" s="31">
        <f t="shared" si="61"/>
        <v>2584</v>
      </c>
      <c r="AJ13" s="31">
        <f t="shared" si="62"/>
        <v>2154</v>
      </c>
      <c r="AK13" s="31">
        <f t="shared" si="63"/>
        <v>2359</v>
      </c>
      <c r="AL13" s="31">
        <f t="shared" si="64"/>
        <v>2750</v>
      </c>
      <c r="AM13" s="31">
        <f t="shared" si="65"/>
        <v>3381</v>
      </c>
      <c r="AN13" s="31">
        <f t="shared" si="65"/>
        <v>2904</v>
      </c>
      <c r="AO13" s="30">
        <f t="shared" si="66"/>
        <v>89.310989696014076</v>
      </c>
      <c r="AP13" s="31">
        <f t="shared" si="67"/>
        <v>88.537302462330018</v>
      </c>
      <c r="AQ13" s="31">
        <f t="shared" si="68"/>
        <v>87.257748421281846</v>
      </c>
      <c r="AR13" s="6">
        <f t="shared" si="69"/>
        <v>86.501161043573276</v>
      </c>
      <c r="AS13" s="39">
        <f t="shared" si="70"/>
        <v>87.293861474911139</v>
      </c>
      <c r="AT13" s="29">
        <f t="shared" si="71"/>
        <v>88.723619218679843</v>
      </c>
      <c r="AU13" s="6">
        <f t="shared" si="17"/>
        <v>88.976899590990271</v>
      </c>
      <c r="AV13" s="29">
        <f t="shared" si="72"/>
        <v>88.272921108742011</v>
      </c>
      <c r="AW13" s="29">
        <f t="shared" si="73"/>
        <v>86.171918114209134</v>
      </c>
      <c r="AX13" s="29">
        <f t="shared" si="74"/>
        <v>87.33499905713748</v>
      </c>
      <c r="AY13" s="29">
        <f t="shared" si="75"/>
        <v>86.146513314682409</v>
      </c>
      <c r="AZ13" s="6">
        <f t="shared" si="76"/>
        <v>86.394260931234825</v>
      </c>
      <c r="BA13" s="6">
        <f t="shared" si="76"/>
        <v>85.558456628952712</v>
      </c>
      <c r="BB13" s="33">
        <v>24356</v>
      </c>
      <c r="BC13" s="34">
        <v>24091</v>
      </c>
      <c r="BD13" s="34">
        <v>24043</v>
      </c>
      <c r="BE13" s="36">
        <v>25331</v>
      </c>
      <c r="BF13" s="40">
        <v>27261</v>
      </c>
      <c r="BG13" s="41">
        <v>31614</v>
      </c>
      <c r="BH13" s="41">
        <v>30891</v>
      </c>
      <c r="BI13" s="41">
        <v>31878</v>
      </c>
      <c r="BJ13" s="41">
        <v>32791</v>
      </c>
      <c r="BK13" s="41">
        <v>37051</v>
      </c>
      <c r="BL13" s="41">
        <v>33256</v>
      </c>
      <c r="BM13" s="41">
        <v>31673</v>
      </c>
      <c r="BN13" s="41">
        <v>29492</v>
      </c>
      <c r="BO13" s="33">
        <v>27271</v>
      </c>
      <c r="BP13" s="34">
        <v>27210</v>
      </c>
      <c r="BQ13" s="34">
        <v>27554</v>
      </c>
      <c r="BR13" s="36">
        <v>29284</v>
      </c>
      <c r="BS13" s="40">
        <v>31229</v>
      </c>
      <c r="BT13" s="41">
        <v>35632</v>
      </c>
      <c r="BU13" s="41">
        <v>34718</v>
      </c>
      <c r="BV13" s="41">
        <v>36113</v>
      </c>
      <c r="BW13" s="41">
        <v>38053</v>
      </c>
      <c r="BX13" s="41">
        <v>42424</v>
      </c>
      <c r="BY13" s="41">
        <v>38604</v>
      </c>
      <c r="BZ13" s="41">
        <v>36661</v>
      </c>
      <c r="CA13" s="41">
        <v>34470</v>
      </c>
      <c r="CB13" s="33">
        <v>29114</v>
      </c>
      <c r="CC13" s="34">
        <v>28604</v>
      </c>
      <c r="CD13" s="34">
        <v>28546</v>
      </c>
      <c r="CE13" s="36">
        <v>30299</v>
      </c>
      <c r="CF13" s="40">
        <v>32530</v>
      </c>
      <c r="CG13" s="41">
        <v>37998</v>
      </c>
      <c r="CH13" s="41">
        <v>39485</v>
      </c>
      <c r="CI13" s="41">
        <v>38697</v>
      </c>
      <c r="CJ13" s="41">
        <v>40207</v>
      </c>
      <c r="CK13" s="41">
        <v>44783</v>
      </c>
      <c r="CL13" s="41">
        <v>41354</v>
      </c>
      <c r="CM13" s="41">
        <v>40042</v>
      </c>
      <c r="CN13" s="41">
        <v>37374</v>
      </c>
      <c r="CO13" s="30">
        <f t="shared" si="77"/>
        <v>83.657346980833964</v>
      </c>
      <c r="CP13" s="31">
        <f t="shared" si="78"/>
        <v>84.222486365543276</v>
      </c>
      <c r="CQ13" s="31">
        <f t="shared" si="79"/>
        <v>84.225460659987377</v>
      </c>
      <c r="CR13" s="6">
        <f t="shared" si="80"/>
        <v>83.60341925476088</v>
      </c>
      <c r="CS13" s="39">
        <f t="shared" si="81"/>
        <v>83.802643713495243</v>
      </c>
      <c r="CT13" s="29">
        <f t="shared" si="82"/>
        <v>83.199115742933841</v>
      </c>
      <c r="CU13" s="32">
        <f t="shared" si="26"/>
        <v>0.78234772698493094</v>
      </c>
      <c r="CV13" s="29">
        <f t="shared" si="83"/>
        <v>82.378478951856735</v>
      </c>
      <c r="CW13" s="29">
        <f t="shared" si="84"/>
        <v>81.555450543437715</v>
      </c>
      <c r="CX13" s="29">
        <f t="shared" si="85"/>
        <v>82.734519795458098</v>
      </c>
      <c r="CY13" s="29">
        <f t="shared" si="86"/>
        <v>80.417855588334859</v>
      </c>
      <c r="CZ13" s="32">
        <f t="shared" si="27"/>
        <v>0.7909944558213875</v>
      </c>
      <c r="DA13" s="153">
        <f t="shared" si="27"/>
        <v>0.78910472521003905</v>
      </c>
      <c r="DB13" s="37">
        <f t="shared" si="87"/>
        <v>1.6101534828807555</v>
      </c>
      <c r="DC13" s="37">
        <f t="shared" si="88"/>
        <v>1.5833668139815187</v>
      </c>
    </row>
    <row r="14" spans="1:107" x14ac:dyDescent="0.2">
      <c r="A14" s="27" t="s">
        <v>13</v>
      </c>
      <c r="B14" s="29">
        <f t="shared" si="28"/>
        <v>3345</v>
      </c>
      <c r="C14" s="29">
        <f t="shared" si="29"/>
        <v>3716</v>
      </c>
      <c r="D14" s="29">
        <f t="shared" si="30"/>
        <v>3985</v>
      </c>
      <c r="E14" s="29">
        <f t="shared" si="31"/>
        <v>3589</v>
      </c>
      <c r="F14" s="29">
        <f t="shared" si="32"/>
        <v>3648</v>
      </c>
      <c r="G14" s="29">
        <f t="shared" si="33"/>
        <v>3717</v>
      </c>
      <c r="H14" s="29">
        <f t="shared" si="34"/>
        <v>3742</v>
      </c>
      <c r="I14" s="29">
        <f t="shared" si="35"/>
        <v>4568</v>
      </c>
      <c r="J14" s="29">
        <f t="shared" si="36"/>
        <v>4604</v>
      </c>
      <c r="K14" s="29">
        <f t="shared" si="37"/>
        <v>4542</v>
      </c>
      <c r="L14" s="29">
        <f t="shared" si="38"/>
        <v>4869</v>
      </c>
      <c r="M14" s="29">
        <f t="shared" si="39"/>
        <v>4750</v>
      </c>
      <c r="N14" s="29">
        <f t="shared" si="40"/>
        <v>4830</v>
      </c>
      <c r="O14" s="28">
        <f t="shared" si="41"/>
        <v>4979</v>
      </c>
      <c r="P14" s="29">
        <f t="shared" si="42"/>
        <v>5484</v>
      </c>
      <c r="Q14" s="29">
        <f t="shared" si="43"/>
        <v>4826</v>
      </c>
      <c r="R14" s="29">
        <f t="shared" si="44"/>
        <v>4943</v>
      </c>
      <c r="S14" s="29">
        <f t="shared" si="45"/>
        <v>4857</v>
      </c>
      <c r="T14" s="29">
        <f t="shared" si="46"/>
        <v>5425</v>
      </c>
      <c r="U14" s="29">
        <f t="shared" si="47"/>
        <v>6404</v>
      </c>
      <c r="V14" s="29">
        <f t="shared" si="48"/>
        <v>4040</v>
      </c>
      <c r="W14" s="29">
        <f t="shared" si="49"/>
        <v>5687</v>
      </c>
      <c r="X14" s="29">
        <f t="shared" si="50"/>
        <v>6673</v>
      </c>
      <c r="Y14" s="29">
        <f t="shared" si="51"/>
        <v>6775</v>
      </c>
      <c r="Z14" s="29">
        <f t="shared" si="52"/>
        <v>6638</v>
      </c>
      <c r="AA14" s="29">
        <f t="shared" si="53"/>
        <v>6986</v>
      </c>
      <c r="AB14" s="30">
        <f t="shared" si="54"/>
        <v>1634</v>
      </c>
      <c r="AC14" s="31">
        <f t="shared" si="55"/>
        <v>1768</v>
      </c>
      <c r="AD14" s="31">
        <f t="shared" si="56"/>
        <v>841</v>
      </c>
      <c r="AE14" s="31">
        <f t="shared" si="57"/>
        <v>1354</v>
      </c>
      <c r="AF14" s="31">
        <f t="shared" si="58"/>
        <v>1209</v>
      </c>
      <c r="AG14" s="31">
        <f t="shared" si="59"/>
        <v>1708</v>
      </c>
      <c r="AH14" s="31">
        <f t="shared" si="60"/>
        <v>2662</v>
      </c>
      <c r="AI14" s="31">
        <f t="shared" si="61"/>
        <v>-528</v>
      </c>
      <c r="AJ14" s="31">
        <f t="shared" si="62"/>
        <v>1083</v>
      </c>
      <c r="AK14" s="31">
        <f t="shared" si="63"/>
        <v>2131</v>
      </c>
      <c r="AL14" s="31">
        <f t="shared" si="64"/>
        <v>1906</v>
      </c>
      <c r="AM14" s="31">
        <f t="shared" si="65"/>
        <v>1888</v>
      </c>
      <c r="AN14" s="31">
        <f t="shared" si="65"/>
        <v>2156</v>
      </c>
      <c r="AO14" s="30">
        <f t="shared" si="66"/>
        <v>88.915031813361608</v>
      </c>
      <c r="AP14" s="31">
        <f t="shared" si="67"/>
        <v>87.242953757423862</v>
      </c>
      <c r="AQ14" s="31">
        <f t="shared" si="68"/>
        <v>87.090608701286072</v>
      </c>
      <c r="AR14" s="6">
        <f t="shared" si="69"/>
        <v>90.839714139867283</v>
      </c>
      <c r="AS14" s="39">
        <f t="shared" si="70"/>
        <v>91.329356119126288</v>
      </c>
      <c r="AT14" s="29">
        <f t="shared" si="71"/>
        <v>91.030621847928387</v>
      </c>
      <c r="AU14" s="6">
        <f t="shared" si="17"/>
        <v>90.853092153507703</v>
      </c>
      <c r="AV14" s="29">
        <f t="shared" si="72"/>
        <v>87.371098393740837</v>
      </c>
      <c r="AW14" s="29">
        <f t="shared" si="73"/>
        <v>87.686547205135071</v>
      </c>
      <c r="AX14" s="29">
        <f t="shared" si="74"/>
        <v>89.506272670563504</v>
      </c>
      <c r="AY14" s="29">
        <f t="shared" si="75"/>
        <v>88.859908023886334</v>
      </c>
      <c r="AZ14" s="6">
        <f t="shared" si="76"/>
        <v>88.742742031046333</v>
      </c>
      <c r="BA14" s="6">
        <f t="shared" si="76"/>
        <v>88.197346235613225</v>
      </c>
      <c r="BB14" s="33">
        <v>26831</v>
      </c>
      <c r="BC14" s="34">
        <v>25413</v>
      </c>
      <c r="BD14" s="34">
        <v>26884</v>
      </c>
      <c r="BE14" s="36">
        <v>35591</v>
      </c>
      <c r="BF14" s="40">
        <v>38425</v>
      </c>
      <c r="BG14" s="41">
        <v>37724</v>
      </c>
      <c r="BH14" s="41">
        <v>37168</v>
      </c>
      <c r="BI14" s="41">
        <v>31603</v>
      </c>
      <c r="BJ14" s="41">
        <v>32786</v>
      </c>
      <c r="BK14" s="41">
        <v>38741</v>
      </c>
      <c r="BL14" s="41">
        <v>38838</v>
      </c>
      <c r="BM14" s="41">
        <v>37445</v>
      </c>
      <c r="BN14" s="41">
        <v>36093</v>
      </c>
      <c r="BO14" s="33">
        <v>30176</v>
      </c>
      <c r="BP14" s="34">
        <v>29129</v>
      </c>
      <c r="BQ14" s="34">
        <v>30869</v>
      </c>
      <c r="BR14" s="36">
        <v>39180</v>
      </c>
      <c r="BS14" s="40">
        <v>42073</v>
      </c>
      <c r="BT14" s="41">
        <v>41441</v>
      </c>
      <c r="BU14" s="41">
        <v>40910</v>
      </c>
      <c r="BV14" s="41">
        <v>36171</v>
      </c>
      <c r="BW14" s="41">
        <v>37390</v>
      </c>
      <c r="BX14" s="41">
        <v>43283</v>
      </c>
      <c r="BY14" s="41">
        <v>43707</v>
      </c>
      <c r="BZ14" s="41">
        <v>42195</v>
      </c>
      <c r="CA14" s="41">
        <v>40923</v>
      </c>
      <c r="CB14" s="33">
        <v>31810</v>
      </c>
      <c r="CC14" s="34">
        <v>30897</v>
      </c>
      <c r="CD14" s="34">
        <v>31710</v>
      </c>
      <c r="CE14" s="36">
        <v>40534</v>
      </c>
      <c r="CF14" s="40">
        <v>43282</v>
      </c>
      <c r="CG14" s="41">
        <v>43149</v>
      </c>
      <c r="CH14" s="41">
        <v>43572</v>
      </c>
      <c r="CI14" s="41">
        <v>35643</v>
      </c>
      <c r="CJ14" s="41">
        <v>38473</v>
      </c>
      <c r="CK14" s="41">
        <v>45414</v>
      </c>
      <c r="CL14" s="41">
        <v>45613</v>
      </c>
      <c r="CM14" s="41">
        <v>44083</v>
      </c>
      <c r="CN14" s="41">
        <v>43079</v>
      </c>
      <c r="CO14" s="30">
        <f t="shared" si="77"/>
        <v>84.34768940584722</v>
      </c>
      <c r="CP14" s="31">
        <f t="shared" si="78"/>
        <v>82.250703951839981</v>
      </c>
      <c r="CQ14" s="31">
        <f t="shared" si="79"/>
        <v>84.780826237779877</v>
      </c>
      <c r="CR14" s="6">
        <f t="shared" si="80"/>
        <v>87.805299254946462</v>
      </c>
      <c r="CS14" s="39">
        <f t="shared" si="81"/>
        <v>88.778244997920623</v>
      </c>
      <c r="CT14" s="29">
        <f t="shared" si="82"/>
        <v>87.427286843264042</v>
      </c>
      <c r="CU14" s="32">
        <f t="shared" si="26"/>
        <v>0.85302487836225094</v>
      </c>
      <c r="CV14" s="29">
        <f t="shared" si="83"/>
        <v>88.665376090677</v>
      </c>
      <c r="CW14" s="29">
        <f t="shared" si="84"/>
        <v>85.218204974917484</v>
      </c>
      <c r="CX14" s="29">
        <f t="shared" si="85"/>
        <v>85.306293213546482</v>
      </c>
      <c r="CY14" s="29">
        <f t="shared" si="86"/>
        <v>85.146778330739053</v>
      </c>
      <c r="CZ14" s="32">
        <f t="shared" si="27"/>
        <v>0.84942041149649528</v>
      </c>
      <c r="DA14" s="153">
        <f t="shared" si="27"/>
        <v>0.83783281877480908</v>
      </c>
      <c r="DB14" s="37">
        <f t="shared" si="87"/>
        <v>0.88441330998248691</v>
      </c>
      <c r="DC14" s="37">
        <f t="shared" si="88"/>
        <v>1.4463768115942028</v>
      </c>
    </row>
    <row r="15" spans="1:107" x14ac:dyDescent="0.2">
      <c r="A15" s="27" t="s">
        <v>14</v>
      </c>
      <c r="B15" s="29">
        <f t="shared" si="28"/>
        <v>10190</v>
      </c>
      <c r="C15" s="29">
        <f t="shared" si="29"/>
        <v>10479</v>
      </c>
      <c r="D15" s="29">
        <f t="shared" si="30"/>
        <v>11338</v>
      </c>
      <c r="E15" s="29">
        <f t="shared" si="31"/>
        <v>12196</v>
      </c>
      <c r="F15" s="29">
        <f t="shared" si="32"/>
        <v>13500</v>
      </c>
      <c r="G15" s="29">
        <f t="shared" si="33"/>
        <v>14861</v>
      </c>
      <c r="H15" s="29">
        <f t="shared" si="34"/>
        <v>16761</v>
      </c>
      <c r="I15" s="29">
        <f t="shared" si="35"/>
        <v>17941</v>
      </c>
      <c r="J15" s="29">
        <f t="shared" si="36"/>
        <v>20098</v>
      </c>
      <c r="K15" s="29">
        <f t="shared" si="37"/>
        <v>19377</v>
      </c>
      <c r="L15" s="29">
        <f t="shared" si="38"/>
        <v>18779</v>
      </c>
      <c r="M15" s="29">
        <f t="shared" si="39"/>
        <v>18620</v>
      </c>
      <c r="N15" s="29">
        <f t="shared" si="40"/>
        <v>17720</v>
      </c>
      <c r="O15" s="28">
        <f t="shared" si="41"/>
        <v>7164</v>
      </c>
      <c r="P15" s="29">
        <f t="shared" si="42"/>
        <v>7772</v>
      </c>
      <c r="Q15" s="29">
        <f t="shared" si="43"/>
        <v>7083</v>
      </c>
      <c r="R15" s="29">
        <f t="shared" si="44"/>
        <v>7269</v>
      </c>
      <c r="S15" s="29">
        <f t="shared" si="45"/>
        <v>7837</v>
      </c>
      <c r="T15" s="29">
        <f t="shared" si="46"/>
        <v>8931</v>
      </c>
      <c r="U15" s="29">
        <f t="shared" si="47"/>
        <v>9240</v>
      </c>
      <c r="V15" s="29">
        <f t="shared" si="48"/>
        <v>10693</v>
      </c>
      <c r="W15" s="29">
        <f t="shared" si="49"/>
        <v>10678</v>
      </c>
      <c r="X15" s="29">
        <f t="shared" si="50"/>
        <v>11111</v>
      </c>
      <c r="Y15" s="29">
        <f t="shared" si="51"/>
        <v>11100</v>
      </c>
      <c r="Z15" s="29">
        <f t="shared" si="52"/>
        <v>11349</v>
      </c>
      <c r="AA15" s="29">
        <f t="shared" si="53"/>
        <v>10405</v>
      </c>
      <c r="AB15" s="30">
        <f t="shared" si="54"/>
        <v>-3026</v>
      </c>
      <c r="AC15" s="31">
        <f t="shared" si="55"/>
        <v>-2707</v>
      </c>
      <c r="AD15" s="31">
        <f t="shared" si="56"/>
        <v>-4255</v>
      </c>
      <c r="AE15" s="31">
        <f t="shared" si="57"/>
        <v>-4927</v>
      </c>
      <c r="AF15" s="31">
        <f t="shared" si="58"/>
        <v>-5663</v>
      </c>
      <c r="AG15" s="31">
        <f t="shared" si="59"/>
        <v>-5930</v>
      </c>
      <c r="AH15" s="31">
        <f t="shared" si="60"/>
        <v>-7521</v>
      </c>
      <c r="AI15" s="31">
        <f t="shared" si="61"/>
        <v>-7248</v>
      </c>
      <c r="AJ15" s="31">
        <f t="shared" si="62"/>
        <v>-9420</v>
      </c>
      <c r="AK15" s="31">
        <f t="shared" si="63"/>
        <v>-8266</v>
      </c>
      <c r="AL15" s="31">
        <f t="shared" si="64"/>
        <v>-7679</v>
      </c>
      <c r="AM15" s="31">
        <f t="shared" si="65"/>
        <v>-7271</v>
      </c>
      <c r="AN15" s="31">
        <f t="shared" si="65"/>
        <v>-7315</v>
      </c>
      <c r="AO15" s="30">
        <f t="shared" si="66"/>
        <v>71.939197003910337</v>
      </c>
      <c r="AP15" s="31">
        <f t="shared" si="67"/>
        <v>70.432549871617624</v>
      </c>
      <c r="AQ15" s="31">
        <f t="shared" si="68"/>
        <v>69.727391664219155</v>
      </c>
      <c r="AR15" s="6">
        <f t="shared" si="69"/>
        <v>69.86558608420637</v>
      </c>
      <c r="AS15" s="39">
        <f t="shared" si="70"/>
        <v>66.458794007304533</v>
      </c>
      <c r="AT15" s="29">
        <f t="shared" si="71"/>
        <v>67.886161293110902</v>
      </c>
      <c r="AU15" s="6">
        <f t="shared" si="17"/>
        <v>68.574696265186745</v>
      </c>
      <c r="AV15" s="29">
        <f t="shared" si="72"/>
        <v>67.734915924826893</v>
      </c>
      <c r="AW15" s="29">
        <f t="shared" si="73"/>
        <v>65.597987025213527</v>
      </c>
      <c r="AX15" s="29">
        <f t="shared" si="74"/>
        <v>69.911957888852655</v>
      </c>
      <c r="AY15" s="29">
        <f t="shared" si="75"/>
        <v>68.164171766660459</v>
      </c>
      <c r="AZ15" s="6">
        <f t="shared" si="76"/>
        <v>67.190583591767691</v>
      </c>
      <c r="BA15" s="6">
        <f t="shared" si="76"/>
        <v>67.65892208574401</v>
      </c>
      <c r="BB15" s="33">
        <v>26124</v>
      </c>
      <c r="BC15" s="34">
        <v>24962</v>
      </c>
      <c r="BD15" s="34">
        <v>26115</v>
      </c>
      <c r="BE15" s="36">
        <v>28276</v>
      </c>
      <c r="BF15" s="40">
        <v>26749</v>
      </c>
      <c r="BG15" s="41">
        <v>31415</v>
      </c>
      <c r="BH15" s="41">
        <v>36575</v>
      </c>
      <c r="BI15" s="41">
        <v>37664</v>
      </c>
      <c r="BJ15" s="41">
        <v>38323</v>
      </c>
      <c r="BK15" s="41">
        <v>45024</v>
      </c>
      <c r="BL15" s="41">
        <v>40208</v>
      </c>
      <c r="BM15" s="41">
        <v>38132</v>
      </c>
      <c r="BN15" s="41">
        <v>37071</v>
      </c>
      <c r="BO15" s="33">
        <v>36314</v>
      </c>
      <c r="BP15" s="34">
        <v>35441</v>
      </c>
      <c r="BQ15" s="34">
        <v>37453</v>
      </c>
      <c r="BR15" s="36">
        <v>40472</v>
      </c>
      <c r="BS15" s="40">
        <v>40249</v>
      </c>
      <c r="BT15" s="41">
        <v>46276</v>
      </c>
      <c r="BU15" s="41">
        <v>53336</v>
      </c>
      <c r="BV15" s="41">
        <v>55605</v>
      </c>
      <c r="BW15" s="41">
        <v>58421</v>
      </c>
      <c r="BX15" s="41">
        <v>64401</v>
      </c>
      <c r="BY15" s="41">
        <v>58987</v>
      </c>
      <c r="BZ15" s="41">
        <v>56752</v>
      </c>
      <c r="CA15" s="41">
        <v>54791</v>
      </c>
      <c r="CB15" s="33">
        <v>33288</v>
      </c>
      <c r="CC15" s="34">
        <v>32734</v>
      </c>
      <c r="CD15" s="34">
        <v>33198</v>
      </c>
      <c r="CE15" s="36">
        <v>35545</v>
      </c>
      <c r="CF15" s="40">
        <v>34586</v>
      </c>
      <c r="CG15" s="41">
        <v>40346</v>
      </c>
      <c r="CH15" s="41">
        <v>45815</v>
      </c>
      <c r="CI15" s="41">
        <v>48357</v>
      </c>
      <c r="CJ15" s="41">
        <v>49001</v>
      </c>
      <c r="CK15" s="41">
        <v>56135</v>
      </c>
      <c r="CL15" s="41">
        <v>51308</v>
      </c>
      <c r="CM15" s="41">
        <v>49481</v>
      </c>
      <c r="CN15" s="41">
        <v>47476</v>
      </c>
      <c r="CO15" s="30">
        <f t="shared" si="77"/>
        <v>78.478731074260992</v>
      </c>
      <c r="CP15" s="31">
        <f t="shared" si="78"/>
        <v>76.257102706665847</v>
      </c>
      <c r="CQ15" s="31">
        <f t="shared" si="79"/>
        <v>78.664377372130858</v>
      </c>
      <c r="CR15" s="6">
        <f t="shared" si="80"/>
        <v>79.549866366577575</v>
      </c>
      <c r="CS15" s="39">
        <f t="shared" si="81"/>
        <v>77.340542416006471</v>
      </c>
      <c r="CT15" s="29">
        <f t="shared" si="82"/>
        <v>77.863976602389329</v>
      </c>
      <c r="CU15" s="32">
        <f t="shared" si="26"/>
        <v>0.79831932773109249</v>
      </c>
      <c r="CV15" s="29">
        <f t="shared" si="83"/>
        <v>77.887379283247512</v>
      </c>
      <c r="CW15" s="29">
        <f t="shared" si="84"/>
        <v>78.208607987592089</v>
      </c>
      <c r="CX15" s="29">
        <f t="shared" si="85"/>
        <v>80.206644695822575</v>
      </c>
      <c r="CY15" s="29">
        <f t="shared" si="86"/>
        <v>78.365946830903567</v>
      </c>
      <c r="CZ15" s="32">
        <f t="shared" si="27"/>
        <v>0.77063923526201972</v>
      </c>
      <c r="DA15" s="153">
        <f t="shared" si="27"/>
        <v>0.78083663324627184</v>
      </c>
      <c r="DB15" s="37">
        <f t="shared" si="87"/>
        <v>0.59600914107351877</v>
      </c>
      <c r="DC15" s="37">
        <f t="shared" si="88"/>
        <v>0.58718961625282162</v>
      </c>
    </row>
    <row r="16" spans="1:107" x14ac:dyDescent="0.2">
      <c r="A16" s="27" t="s">
        <v>15</v>
      </c>
      <c r="B16" s="29">
        <f t="shared" si="28"/>
        <v>1948</v>
      </c>
      <c r="C16" s="29">
        <f t="shared" si="29"/>
        <v>2161</v>
      </c>
      <c r="D16" s="29">
        <f t="shared" si="30"/>
        <v>1787</v>
      </c>
      <c r="E16" s="29">
        <f t="shared" si="31"/>
        <v>1649</v>
      </c>
      <c r="F16" s="29">
        <f t="shared" si="32"/>
        <v>1837</v>
      </c>
      <c r="G16" s="29">
        <f t="shared" si="33"/>
        <v>1946</v>
      </c>
      <c r="H16" s="29">
        <f t="shared" si="34"/>
        <v>2027</v>
      </c>
      <c r="I16" s="29">
        <f t="shared" si="35"/>
        <v>2690</v>
      </c>
      <c r="J16" s="29">
        <f t="shared" si="36"/>
        <v>3806</v>
      </c>
      <c r="K16" s="29">
        <f t="shared" si="37"/>
        <v>3843</v>
      </c>
      <c r="L16" s="29">
        <f t="shared" si="38"/>
        <v>5474</v>
      </c>
      <c r="M16" s="29">
        <f t="shared" si="39"/>
        <v>4218</v>
      </c>
      <c r="N16" s="29">
        <f t="shared" si="40"/>
        <v>3179</v>
      </c>
      <c r="O16" s="28">
        <f t="shared" si="41"/>
        <v>3618</v>
      </c>
      <c r="P16" s="29">
        <f t="shared" si="42"/>
        <v>3513</v>
      </c>
      <c r="Q16" s="29">
        <f t="shared" si="43"/>
        <v>3841</v>
      </c>
      <c r="R16" s="29">
        <f t="shared" si="44"/>
        <v>4253</v>
      </c>
      <c r="S16" s="29">
        <f t="shared" si="45"/>
        <v>4238</v>
      </c>
      <c r="T16" s="29">
        <f t="shared" si="46"/>
        <v>7139</v>
      </c>
      <c r="U16" s="29">
        <f t="shared" si="47"/>
        <v>4987</v>
      </c>
      <c r="V16" s="29">
        <f t="shared" si="48"/>
        <v>5229</v>
      </c>
      <c r="W16" s="29">
        <f t="shared" si="49"/>
        <v>4737</v>
      </c>
      <c r="X16" s="29">
        <f t="shared" si="50"/>
        <v>5679</v>
      </c>
      <c r="Y16" s="29">
        <f t="shared" si="51"/>
        <v>6223</v>
      </c>
      <c r="Z16" s="29">
        <f t="shared" si="52"/>
        <v>6623</v>
      </c>
      <c r="AA16" s="29">
        <f t="shared" si="53"/>
        <v>7710</v>
      </c>
      <c r="AB16" s="30">
        <f t="shared" si="54"/>
        <v>1670</v>
      </c>
      <c r="AC16" s="31">
        <f t="shared" si="55"/>
        <v>1352</v>
      </c>
      <c r="AD16" s="42">
        <f t="shared" si="56"/>
        <v>2054</v>
      </c>
      <c r="AE16" s="31">
        <f t="shared" si="57"/>
        <v>2604</v>
      </c>
      <c r="AF16" s="31">
        <f t="shared" si="58"/>
        <v>2401</v>
      </c>
      <c r="AG16" s="42">
        <f t="shared" si="59"/>
        <v>5193</v>
      </c>
      <c r="AH16" s="31">
        <f t="shared" si="60"/>
        <v>2960</v>
      </c>
      <c r="AI16" s="31">
        <f t="shared" si="61"/>
        <v>2539</v>
      </c>
      <c r="AJ16" s="42">
        <f t="shared" si="62"/>
        <v>931</v>
      </c>
      <c r="AK16" s="42">
        <f t="shared" si="63"/>
        <v>1836</v>
      </c>
      <c r="AL16" s="42">
        <f t="shared" si="64"/>
        <v>749</v>
      </c>
      <c r="AM16" s="31">
        <f t="shared" si="65"/>
        <v>2405</v>
      </c>
      <c r="AN16" s="31">
        <f t="shared" si="65"/>
        <v>4531</v>
      </c>
      <c r="AO16" s="30">
        <f t="shared" si="66"/>
        <v>91.59547847096384</v>
      </c>
      <c r="AP16" s="31">
        <f t="shared" si="67"/>
        <v>91.183190534475727</v>
      </c>
      <c r="AQ16" s="31">
        <f t="shared" si="68"/>
        <v>93.023618973257854</v>
      </c>
      <c r="AR16" s="6">
        <f t="shared" si="69"/>
        <v>93.699132627717702</v>
      </c>
      <c r="AS16" s="39">
        <f t="shared" si="70"/>
        <v>93.37898720490179</v>
      </c>
      <c r="AT16" s="29">
        <f t="shared" si="71"/>
        <v>94.039451114922812</v>
      </c>
      <c r="AU16" s="6">
        <f t="shared" si="17"/>
        <v>93.394381802776508</v>
      </c>
      <c r="AV16" s="29">
        <f t="shared" si="72"/>
        <v>91.015664139474296</v>
      </c>
      <c r="AW16" s="29">
        <f t="shared" si="73"/>
        <v>88.341960976506257</v>
      </c>
      <c r="AX16" s="29">
        <f t="shared" si="74"/>
        <v>89.285415563052382</v>
      </c>
      <c r="AY16" s="29">
        <f t="shared" si="75"/>
        <v>84.119063506339032</v>
      </c>
      <c r="AZ16" s="6">
        <f t="shared" si="76"/>
        <v>85.822801828448505</v>
      </c>
      <c r="BA16" s="6">
        <f t="shared" si="76"/>
        <v>88.820902345535742</v>
      </c>
      <c r="BB16" s="33">
        <v>21230</v>
      </c>
      <c r="BC16" s="34">
        <v>22349</v>
      </c>
      <c r="BD16" s="34">
        <v>23828</v>
      </c>
      <c r="BE16" s="36">
        <v>24522</v>
      </c>
      <c r="BF16" s="40">
        <v>25908</v>
      </c>
      <c r="BG16" s="41">
        <v>30702</v>
      </c>
      <c r="BH16" s="41">
        <v>28659</v>
      </c>
      <c r="BI16" s="41">
        <v>27251</v>
      </c>
      <c r="BJ16" s="41">
        <v>28841</v>
      </c>
      <c r="BK16" s="41">
        <v>32024</v>
      </c>
      <c r="BL16" s="41">
        <v>28995</v>
      </c>
      <c r="BM16" s="41">
        <v>25534</v>
      </c>
      <c r="BN16" s="41">
        <v>25258</v>
      </c>
      <c r="BO16" s="33">
        <v>23178</v>
      </c>
      <c r="BP16" s="34">
        <v>24510</v>
      </c>
      <c r="BQ16" s="34">
        <v>25615</v>
      </c>
      <c r="BR16" s="36">
        <v>26171</v>
      </c>
      <c r="BS16" s="40">
        <v>27745</v>
      </c>
      <c r="BT16" s="41">
        <v>32648</v>
      </c>
      <c r="BU16" s="41">
        <v>30686</v>
      </c>
      <c r="BV16" s="41">
        <v>29941</v>
      </c>
      <c r="BW16" s="41">
        <v>32647</v>
      </c>
      <c r="BX16" s="41">
        <v>35867</v>
      </c>
      <c r="BY16" s="41">
        <v>34469</v>
      </c>
      <c r="BZ16" s="41">
        <v>29752</v>
      </c>
      <c r="CA16" s="41">
        <v>28437</v>
      </c>
      <c r="CB16" s="33">
        <v>24848</v>
      </c>
      <c r="CC16" s="34">
        <v>25862</v>
      </c>
      <c r="CD16" s="34">
        <v>27669</v>
      </c>
      <c r="CE16" s="36">
        <v>28775</v>
      </c>
      <c r="CF16" s="40">
        <v>30146</v>
      </c>
      <c r="CG16" s="41">
        <v>37841</v>
      </c>
      <c r="CH16" s="41">
        <v>33646</v>
      </c>
      <c r="CI16" s="41">
        <v>32480</v>
      </c>
      <c r="CJ16" s="41">
        <v>33578</v>
      </c>
      <c r="CK16" s="41">
        <v>37703</v>
      </c>
      <c r="CL16" s="41">
        <v>35218</v>
      </c>
      <c r="CM16" s="41">
        <v>32157</v>
      </c>
      <c r="CN16" s="41">
        <v>32968</v>
      </c>
      <c r="CO16" s="30">
        <f t="shared" si="77"/>
        <v>85.439471989697353</v>
      </c>
      <c r="CP16" s="31">
        <f t="shared" si="78"/>
        <v>86.416363776970073</v>
      </c>
      <c r="CQ16" s="31">
        <f t="shared" si="79"/>
        <v>86.118038237738986</v>
      </c>
      <c r="CR16" s="6">
        <f t="shared" si="80"/>
        <v>85.219808861859249</v>
      </c>
      <c r="CS16" s="39">
        <f t="shared" si="81"/>
        <v>85.941750149273531</v>
      </c>
      <c r="CT16" s="29">
        <f t="shared" si="82"/>
        <v>81.13421949737058</v>
      </c>
      <c r="CU16" s="32">
        <f t="shared" si="26"/>
        <v>0.85178030077869582</v>
      </c>
      <c r="CV16" s="29">
        <f t="shared" si="83"/>
        <v>83.900862068965523</v>
      </c>
      <c r="CW16" s="29">
        <f t="shared" si="84"/>
        <v>85.892548692596336</v>
      </c>
      <c r="CX16" s="29">
        <f t="shared" si="85"/>
        <v>84.937538126939501</v>
      </c>
      <c r="CY16" s="29">
        <f t="shared" si="86"/>
        <v>82.330058492816178</v>
      </c>
      <c r="CZ16" s="32">
        <f t="shared" si="27"/>
        <v>0.79404173274870171</v>
      </c>
      <c r="DA16" s="153">
        <f t="shared" si="27"/>
        <v>0.76613685998544045</v>
      </c>
      <c r="DB16" s="37">
        <f t="shared" si="87"/>
        <v>1.9438661710037175</v>
      </c>
      <c r="DC16" s="37">
        <f t="shared" si="88"/>
        <v>2.4252909720037747</v>
      </c>
    </row>
    <row r="17" spans="1:107" x14ac:dyDescent="0.2">
      <c r="A17" s="3" t="s">
        <v>16</v>
      </c>
      <c r="B17" s="29">
        <f t="shared" si="28"/>
        <v>2988</v>
      </c>
      <c r="C17" s="29">
        <f t="shared" si="29"/>
        <v>3403</v>
      </c>
      <c r="D17" s="29">
        <f t="shared" si="30"/>
        <v>3862</v>
      </c>
      <c r="E17" s="29">
        <f t="shared" si="31"/>
        <v>4543</v>
      </c>
      <c r="F17" s="29">
        <f t="shared" si="32"/>
        <v>4844</v>
      </c>
      <c r="G17" s="29">
        <f t="shared" si="33"/>
        <v>5941</v>
      </c>
      <c r="H17" s="29">
        <f t="shared" si="34"/>
        <v>6619</v>
      </c>
      <c r="I17" s="29">
        <f t="shared" si="35"/>
        <v>7571</v>
      </c>
      <c r="J17" s="29">
        <f t="shared" si="36"/>
        <v>10928</v>
      </c>
      <c r="K17" s="29">
        <f t="shared" si="37"/>
        <v>10334</v>
      </c>
      <c r="L17" s="29">
        <f t="shared" si="38"/>
        <v>11828</v>
      </c>
      <c r="M17" s="29">
        <f t="shared" si="39"/>
        <v>11858</v>
      </c>
      <c r="N17" s="29">
        <f t="shared" si="40"/>
        <v>11994</v>
      </c>
      <c r="O17" s="28">
        <f t="shared" si="41"/>
        <v>12066</v>
      </c>
      <c r="P17" s="29">
        <f t="shared" si="42"/>
        <v>12090</v>
      </c>
      <c r="Q17" s="29">
        <f t="shared" si="43"/>
        <v>11695</v>
      </c>
      <c r="R17" s="29">
        <f t="shared" si="44"/>
        <v>13337</v>
      </c>
      <c r="S17" s="29">
        <f t="shared" si="45"/>
        <v>13146</v>
      </c>
      <c r="T17" s="29">
        <f t="shared" si="46"/>
        <v>15341</v>
      </c>
      <c r="U17" s="29">
        <f t="shared" si="47"/>
        <v>16229</v>
      </c>
      <c r="V17" s="29">
        <f t="shared" si="48"/>
        <v>15015</v>
      </c>
      <c r="W17" s="29">
        <f t="shared" si="49"/>
        <v>16160</v>
      </c>
      <c r="X17" s="29">
        <f t="shared" si="50"/>
        <v>16750</v>
      </c>
      <c r="Y17" s="29">
        <f t="shared" si="51"/>
        <v>16416</v>
      </c>
      <c r="Z17" s="29">
        <f t="shared" si="52"/>
        <v>16392</v>
      </c>
      <c r="AA17" s="29">
        <f t="shared" si="53"/>
        <v>16523</v>
      </c>
      <c r="AB17" s="30">
        <f t="shared" si="54"/>
        <v>9078</v>
      </c>
      <c r="AC17" s="31">
        <f t="shared" si="55"/>
        <v>8687</v>
      </c>
      <c r="AD17" s="31">
        <f t="shared" si="56"/>
        <v>7833</v>
      </c>
      <c r="AE17" s="31">
        <f t="shared" si="57"/>
        <v>8794</v>
      </c>
      <c r="AF17" s="31">
        <f t="shared" si="58"/>
        <v>8302</v>
      </c>
      <c r="AG17" s="31">
        <f t="shared" si="59"/>
        <v>9400</v>
      </c>
      <c r="AH17" s="31">
        <f t="shared" si="60"/>
        <v>9610</v>
      </c>
      <c r="AI17" s="31">
        <f t="shared" si="61"/>
        <v>7444</v>
      </c>
      <c r="AJ17" s="31">
        <f t="shared" si="62"/>
        <v>5232</v>
      </c>
      <c r="AK17" s="31">
        <f t="shared" si="63"/>
        <v>6416</v>
      </c>
      <c r="AL17" s="31">
        <f t="shared" si="64"/>
        <v>4588</v>
      </c>
      <c r="AM17" s="31">
        <f t="shared" si="65"/>
        <v>4534</v>
      </c>
      <c r="AN17" s="31">
        <f t="shared" si="65"/>
        <v>4529</v>
      </c>
      <c r="AO17" s="30">
        <f t="shared" si="66"/>
        <v>93.495156198976815</v>
      </c>
      <c r="AP17" s="31">
        <f t="shared" si="67"/>
        <v>92.022785344241541</v>
      </c>
      <c r="AQ17" s="31">
        <f t="shared" si="68"/>
        <v>91.589354937061714</v>
      </c>
      <c r="AR17" s="6">
        <f t="shared" si="69"/>
        <v>92.142177635561708</v>
      </c>
      <c r="AS17" s="39">
        <f t="shared" si="70"/>
        <v>91.876844647169307</v>
      </c>
      <c r="AT17" s="29">
        <f t="shared" si="71"/>
        <v>91.411761304498668</v>
      </c>
      <c r="AU17" s="6">
        <f t="shared" si="17"/>
        <v>90.785700364729792</v>
      </c>
      <c r="AV17" s="29">
        <f t="shared" si="72"/>
        <v>90.233992054073582</v>
      </c>
      <c r="AW17" s="29">
        <f t="shared" si="73"/>
        <v>86.891224029557122</v>
      </c>
      <c r="AX17" s="29">
        <f t="shared" si="74"/>
        <v>88.626082745413129</v>
      </c>
      <c r="AY17" s="29">
        <f t="shared" si="75"/>
        <v>87.084375238864808</v>
      </c>
      <c r="AZ17" s="6">
        <f t="shared" si="76"/>
        <v>86.797158572160242</v>
      </c>
      <c r="BA17" s="6">
        <f t="shared" si="76"/>
        <v>86.015600405750462</v>
      </c>
      <c r="BB17" s="33">
        <v>42947</v>
      </c>
      <c r="BC17" s="34">
        <v>39256</v>
      </c>
      <c r="BD17" s="34">
        <v>42056</v>
      </c>
      <c r="BE17" s="36">
        <v>53272</v>
      </c>
      <c r="BF17" s="40">
        <v>54788</v>
      </c>
      <c r="BG17" s="41">
        <v>63235</v>
      </c>
      <c r="BH17" s="41">
        <v>65215</v>
      </c>
      <c r="BI17" s="41">
        <v>69953</v>
      </c>
      <c r="BJ17" s="41">
        <v>72436</v>
      </c>
      <c r="BK17" s="41">
        <v>80523</v>
      </c>
      <c r="BL17" s="41">
        <v>79751</v>
      </c>
      <c r="BM17" s="41">
        <v>77956</v>
      </c>
      <c r="BN17" s="41">
        <v>73773</v>
      </c>
      <c r="BO17" s="33">
        <v>45935</v>
      </c>
      <c r="BP17" s="34">
        <v>42659</v>
      </c>
      <c r="BQ17" s="34">
        <v>45918</v>
      </c>
      <c r="BR17" s="36">
        <v>57815</v>
      </c>
      <c r="BS17" s="40">
        <v>59632</v>
      </c>
      <c r="BT17" s="41">
        <v>69176</v>
      </c>
      <c r="BU17" s="41">
        <v>71834</v>
      </c>
      <c r="BV17" s="41">
        <v>77524</v>
      </c>
      <c r="BW17" s="41">
        <v>83364</v>
      </c>
      <c r="BX17" s="41">
        <v>90857</v>
      </c>
      <c r="BY17" s="41">
        <v>91579</v>
      </c>
      <c r="BZ17" s="41">
        <v>89814</v>
      </c>
      <c r="CA17" s="41">
        <v>85767</v>
      </c>
      <c r="CB17" s="33">
        <v>55013</v>
      </c>
      <c r="CC17" s="34">
        <v>51346</v>
      </c>
      <c r="CD17" s="34">
        <v>53751</v>
      </c>
      <c r="CE17" s="36">
        <v>66609</v>
      </c>
      <c r="CF17" s="40">
        <v>67934</v>
      </c>
      <c r="CG17" s="41">
        <v>78576</v>
      </c>
      <c r="CH17" s="41">
        <v>81444</v>
      </c>
      <c r="CI17" s="41">
        <v>84968</v>
      </c>
      <c r="CJ17" s="41">
        <v>88596</v>
      </c>
      <c r="CK17" s="41">
        <v>97273</v>
      </c>
      <c r="CL17" s="41">
        <v>96167</v>
      </c>
      <c r="CM17" s="41">
        <v>94348</v>
      </c>
      <c r="CN17" s="41">
        <v>90296</v>
      </c>
      <c r="CO17" s="30">
        <f t="shared" si="77"/>
        <v>78.067002344900288</v>
      </c>
      <c r="CP17" s="31">
        <f t="shared" si="78"/>
        <v>76.453862034043553</v>
      </c>
      <c r="CQ17" s="31">
        <f t="shared" si="79"/>
        <v>78.242265260181213</v>
      </c>
      <c r="CR17" s="6">
        <f t="shared" si="80"/>
        <v>79.977180260925692</v>
      </c>
      <c r="CS17" s="39">
        <f t="shared" si="81"/>
        <v>80.648865074925666</v>
      </c>
      <c r="CT17" s="29">
        <f t="shared" si="82"/>
        <v>80.476226837711266</v>
      </c>
      <c r="CU17" s="32">
        <f t="shared" si="26"/>
        <v>0.80073424684445749</v>
      </c>
      <c r="CV17" s="29">
        <f t="shared" si="83"/>
        <v>82.328641370869036</v>
      </c>
      <c r="CW17" s="29">
        <f t="shared" si="84"/>
        <v>81.759898866765994</v>
      </c>
      <c r="CX17" s="29">
        <f t="shared" si="85"/>
        <v>82.780422110966043</v>
      </c>
      <c r="CY17" s="29">
        <f t="shared" si="86"/>
        <v>82.929695217694217</v>
      </c>
      <c r="CZ17" s="32">
        <f t="shared" si="27"/>
        <v>0.82626022809174549</v>
      </c>
      <c r="DA17" s="153">
        <f t="shared" si="27"/>
        <v>0.81701293523522633</v>
      </c>
      <c r="DB17" s="37">
        <f t="shared" si="87"/>
        <v>1.983225465592392</v>
      </c>
      <c r="DC17" s="37">
        <f t="shared" si="88"/>
        <v>1.3776054694013673</v>
      </c>
    </row>
    <row r="18" spans="1:107" x14ac:dyDescent="0.2">
      <c r="A18" s="27" t="s">
        <v>17</v>
      </c>
      <c r="B18" s="29">
        <f t="shared" si="28"/>
        <v>2727</v>
      </c>
      <c r="C18" s="29">
        <f t="shared" si="29"/>
        <v>2765</v>
      </c>
      <c r="D18" s="29">
        <f t="shared" si="30"/>
        <v>2779</v>
      </c>
      <c r="E18" s="29">
        <f t="shared" si="31"/>
        <v>2932</v>
      </c>
      <c r="F18" s="29">
        <f t="shared" si="32"/>
        <v>2981</v>
      </c>
      <c r="G18" s="29">
        <f t="shared" si="33"/>
        <v>3241</v>
      </c>
      <c r="H18" s="29">
        <f t="shared" si="34"/>
        <v>3081</v>
      </c>
      <c r="I18" s="29">
        <f t="shared" si="35"/>
        <v>3406</v>
      </c>
      <c r="J18" s="29">
        <f t="shared" si="36"/>
        <v>4125</v>
      </c>
      <c r="K18" s="29">
        <f t="shared" si="37"/>
        <v>4020</v>
      </c>
      <c r="L18" s="29">
        <f t="shared" si="38"/>
        <v>3909</v>
      </c>
      <c r="M18" s="29">
        <f t="shared" si="39"/>
        <v>3723</v>
      </c>
      <c r="N18" s="29">
        <f t="shared" si="40"/>
        <v>3582</v>
      </c>
      <c r="O18" s="28">
        <f t="shared" si="41"/>
        <v>3071</v>
      </c>
      <c r="P18" s="29">
        <f t="shared" si="42"/>
        <v>3313</v>
      </c>
      <c r="Q18" s="29">
        <f t="shared" si="43"/>
        <v>3586</v>
      </c>
      <c r="R18" s="29">
        <f t="shared" si="44"/>
        <v>4532</v>
      </c>
      <c r="S18" s="29">
        <f t="shared" si="45"/>
        <v>4925</v>
      </c>
      <c r="T18" s="29">
        <f t="shared" si="46"/>
        <v>5268</v>
      </c>
      <c r="U18" s="29">
        <f t="shared" si="47"/>
        <v>6092</v>
      </c>
      <c r="V18" s="29">
        <f t="shared" si="48"/>
        <v>6515</v>
      </c>
      <c r="W18" s="29">
        <f t="shared" si="49"/>
        <v>6840</v>
      </c>
      <c r="X18" s="29">
        <f t="shared" si="50"/>
        <v>8212</v>
      </c>
      <c r="Y18" s="29">
        <f t="shared" si="51"/>
        <v>8829</v>
      </c>
      <c r="Z18" s="29">
        <f t="shared" si="52"/>
        <v>8844</v>
      </c>
      <c r="AA18" s="29">
        <f t="shared" si="53"/>
        <v>9218</v>
      </c>
      <c r="AB18" s="30">
        <f t="shared" si="54"/>
        <v>344</v>
      </c>
      <c r="AC18" s="31">
        <f t="shared" si="55"/>
        <v>548</v>
      </c>
      <c r="AD18" s="31">
        <f t="shared" si="56"/>
        <v>807</v>
      </c>
      <c r="AE18" s="31">
        <f t="shared" si="57"/>
        <v>1600</v>
      </c>
      <c r="AF18" s="31">
        <f t="shared" si="58"/>
        <v>1944</v>
      </c>
      <c r="AG18" s="31">
        <f t="shared" si="59"/>
        <v>2027</v>
      </c>
      <c r="AH18" s="31">
        <f t="shared" si="60"/>
        <v>3011</v>
      </c>
      <c r="AI18" s="31">
        <f t="shared" si="61"/>
        <v>3109</v>
      </c>
      <c r="AJ18" s="31">
        <f t="shared" si="62"/>
        <v>2715</v>
      </c>
      <c r="AK18" s="31">
        <f t="shared" si="63"/>
        <v>4192</v>
      </c>
      <c r="AL18" s="31">
        <f t="shared" si="64"/>
        <v>4920</v>
      </c>
      <c r="AM18" s="31">
        <f t="shared" si="65"/>
        <v>5121</v>
      </c>
      <c r="AN18" s="31">
        <f t="shared" si="65"/>
        <v>5636</v>
      </c>
      <c r="AO18" s="30">
        <f t="shared" si="66"/>
        <v>90.820036356291652</v>
      </c>
      <c r="AP18" s="31">
        <f t="shared" si="67"/>
        <v>90.398305379032536</v>
      </c>
      <c r="AQ18" s="31">
        <f t="shared" si="68"/>
        <v>90.020468991273745</v>
      </c>
      <c r="AR18" s="6">
        <f t="shared" si="69"/>
        <v>90.269480950484535</v>
      </c>
      <c r="AS18" s="39">
        <f t="shared" si="70"/>
        <v>90.316712684749064</v>
      </c>
      <c r="AT18" s="29">
        <f t="shared" si="71"/>
        <v>90.068031380240257</v>
      </c>
      <c r="AU18" s="6">
        <f t="shared" si="17"/>
        <v>90.352882236903909</v>
      </c>
      <c r="AV18" s="29">
        <f t="shared" si="72"/>
        <v>89.235825801150369</v>
      </c>
      <c r="AW18" s="29">
        <f t="shared" si="73"/>
        <v>86.53017241379311</v>
      </c>
      <c r="AX18" s="29">
        <f t="shared" si="74"/>
        <v>90.60901254467727</v>
      </c>
      <c r="AY18" s="29">
        <f t="shared" si="75"/>
        <v>89.525723472668801</v>
      </c>
      <c r="AZ18" s="6">
        <f t="shared" si="76"/>
        <v>89.885900570497142</v>
      </c>
      <c r="BA18" s="6">
        <f t="shared" si="76"/>
        <v>90.172569892178117</v>
      </c>
      <c r="BB18" s="33">
        <v>26979</v>
      </c>
      <c r="BC18" s="34">
        <v>26032</v>
      </c>
      <c r="BD18" s="34">
        <v>25068</v>
      </c>
      <c r="BE18" s="36">
        <v>27200</v>
      </c>
      <c r="BF18" s="40">
        <v>27804</v>
      </c>
      <c r="BG18" s="41">
        <v>29391</v>
      </c>
      <c r="BH18" s="41">
        <v>28856</v>
      </c>
      <c r="BI18" s="41">
        <v>28236</v>
      </c>
      <c r="BJ18" s="41">
        <v>26499</v>
      </c>
      <c r="BK18" s="41">
        <v>38787</v>
      </c>
      <c r="BL18" s="41">
        <v>33411</v>
      </c>
      <c r="BM18" s="41">
        <v>33087</v>
      </c>
      <c r="BN18" s="41">
        <v>32867</v>
      </c>
      <c r="BO18" s="33">
        <v>29706</v>
      </c>
      <c r="BP18" s="34">
        <v>28797</v>
      </c>
      <c r="BQ18" s="34">
        <v>27847</v>
      </c>
      <c r="BR18" s="36">
        <v>30132</v>
      </c>
      <c r="BS18" s="40">
        <v>30785</v>
      </c>
      <c r="BT18" s="41">
        <v>32632</v>
      </c>
      <c r="BU18" s="41">
        <v>31937</v>
      </c>
      <c r="BV18" s="41">
        <v>31642</v>
      </c>
      <c r="BW18" s="41">
        <v>30624</v>
      </c>
      <c r="BX18" s="41">
        <v>42807</v>
      </c>
      <c r="BY18" s="41">
        <v>37320</v>
      </c>
      <c r="BZ18" s="41">
        <v>36810</v>
      </c>
      <c r="CA18" s="41">
        <v>36449</v>
      </c>
      <c r="CB18" s="33">
        <v>30050</v>
      </c>
      <c r="CC18" s="34">
        <v>29345</v>
      </c>
      <c r="CD18" s="34">
        <v>28654</v>
      </c>
      <c r="CE18" s="36">
        <v>31732</v>
      </c>
      <c r="CF18" s="40">
        <v>32729</v>
      </c>
      <c r="CG18" s="41">
        <v>34659</v>
      </c>
      <c r="CH18" s="41">
        <v>34948</v>
      </c>
      <c r="CI18" s="41">
        <v>34751</v>
      </c>
      <c r="CJ18" s="41">
        <v>33339</v>
      </c>
      <c r="CK18" s="41">
        <v>46999</v>
      </c>
      <c r="CL18" s="41">
        <v>42240</v>
      </c>
      <c r="CM18" s="41">
        <v>41931</v>
      </c>
      <c r="CN18" s="41">
        <v>42085</v>
      </c>
      <c r="CO18" s="30">
        <f t="shared" si="77"/>
        <v>89.780366056572376</v>
      </c>
      <c r="CP18" s="31">
        <f t="shared" si="78"/>
        <v>88.71017209064577</v>
      </c>
      <c r="CQ18" s="31">
        <f t="shared" si="79"/>
        <v>87.485167864870533</v>
      </c>
      <c r="CR18" s="6">
        <f t="shared" si="80"/>
        <v>85.71788730618934</v>
      </c>
      <c r="CS18" s="39">
        <f t="shared" si="81"/>
        <v>84.952183079226373</v>
      </c>
      <c r="CT18" s="29">
        <f t="shared" si="82"/>
        <v>84.80048472258288</v>
      </c>
      <c r="CU18" s="32">
        <f t="shared" si="26"/>
        <v>0.82568387318301473</v>
      </c>
      <c r="CV18" s="29">
        <f t="shared" si="83"/>
        <v>81.252338062214037</v>
      </c>
      <c r="CW18" s="29">
        <f t="shared" si="84"/>
        <v>79.483487807072791</v>
      </c>
      <c r="CX18" s="29">
        <f t="shared" si="85"/>
        <v>82.527287814634349</v>
      </c>
      <c r="CY18" s="29">
        <f t="shared" si="86"/>
        <v>79.098011363636374</v>
      </c>
      <c r="CZ18" s="32">
        <f t="shared" si="27"/>
        <v>0.78908206338985476</v>
      </c>
      <c r="DA18" s="153">
        <f t="shared" si="27"/>
        <v>0.78096709041226087</v>
      </c>
      <c r="DB18" s="37">
        <f t="shared" si="87"/>
        <v>1.9128009395184968</v>
      </c>
      <c r="DC18" s="37">
        <f t="shared" si="88"/>
        <v>2.5734226689000557</v>
      </c>
    </row>
    <row r="19" spans="1:107" x14ac:dyDescent="0.2">
      <c r="A19" s="27" t="s">
        <v>18</v>
      </c>
      <c r="B19" s="29">
        <f t="shared" si="28"/>
        <v>2925</v>
      </c>
      <c r="C19" s="29">
        <f t="shared" si="29"/>
        <v>3079</v>
      </c>
      <c r="D19" s="29">
        <f t="shared" si="30"/>
        <v>3196</v>
      </c>
      <c r="E19" s="29">
        <f t="shared" si="31"/>
        <v>3324</v>
      </c>
      <c r="F19" s="29">
        <f t="shared" si="32"/>
        <v>3450</v>
      </c>
      <c r="G19" s="29">
        <f t="shared" si="33"/>
        <v>3530</v>
      </c>
      <c r="H19" s="29">
        <f t="shared" si="34"/>
        <v>3699</v>
      </c>
      <c r="I19" s="29">
        <f t="shared" si="35"/>
        <v>4080</v>
      </c>
      <c r="J19" s="29">
        <f t="shared" si="36"/>
        <v>5209</v>
      </c>
      <c r="K19" s="29">
        <f t="shared" si="37"/>
        <v>5463</v>
      </c>
      <c r="L19" s="29">
        <f t="shared" si="38"/>
        <v>5683</v>
      </c>
      <c r="M19" s="29">
        <f t="shared" si="39"/>
        <v>5264</v>
      </c>
      <c r="N19" s="29">
        <f t="shared" si="40"/>
        <v>5549</v>
      </c>
      <c r="O19" s="28">
        <f t="shared" si="41"/>
        <v>4098</v>
      </c>
      <c r="P19" s="29">
        <f t="shared" si="42"/>
        <v>4985</v>
      </c>
      <c r="Q19" s="29">
        <f t="shared" si="43"/>
        <v>5924</v>
      </c>
      <c r="R19" s="29">
        <f t="shared" si="44"/>
        <v>6083</v>
      </c>
      <c r="S19" s="29">
        <f t="shared" si="45"/>
        <v>6156</v>
      </c>
      <c r="T19" s="29">
        <f t="shared" si="46"/>
        <v>6631</v>
      </c>
      <c r="U19" s="29">
        <f t="shared" si="47"/>
        <v>7227</v>
      </c>
      <c r="V19" s="29">
        <f t="shared" si="48"/>
        <v>8002</v>
      </c>
      <c r="W19" s="29">
        <f t="shared" si="49"/>
        <v>9707</v>
      </c>
      <c r="X19" s="29">
        <f t="shared" si="50"/>
        <v>10247</v>
      </c>
      <c r="Y19" s="29">
        <f t="shared" si="51"/>
        <v>10764</v>
      </c>
      <c r="Z19" s="29">
        <f t="shared" si="52"/>
        <v>10971</v>
      </c>
      <c r="AA19" s="29">
        <f t="shared" si="53"/>
        <v>11228</v>
      </c>
      <c r="AB19" s="30">
        <f t="shared" si="54"/>
        <v>1173</v>
      </c>
      <c r="AC19" s="31">
        <f t="shared" si="55"/>
        <v>1906</v>
      </c>
      <c r="AD19" s="31">
        <f t="shared" si="56"/>
        <v>2728</v>
      </c>
      <c r="AE19" s="31">
        <f t="shared" si="57"/>
        <v>2759</v>
      </c>
      <c r="AF19" s="31">
        <f t="shared" si="58"/>
        <v>2706</v>
      </c>
      <c r="AG19" s="31">
        <f t="shared" si="59"/>
        <v>3101</v>
      </c>
      <c r="AH19" s="31">
        <f t="shared" si="60"/>
        <v>3528</v>
      </c>
      <c r="AI19" s="31">
        <f t="shared" si="61"/>
        <v>3922</v>
      </c>
      <c r="AJ19" s="31">
        <f t="shared" si="62"/>
        <v>4498</v>
      </c>
      <c r="AK19" s="31">
        <f t="shared" si="63"/>
        <v>4784</v>
      </c>
      <c r="AL19" s="31">
        <f t="shared" si="64"/>
        <v>5081</v>
      </c>
      <c r="AM19" s="31">
        <f t="shared" si="65"/>
        <v>5707</v>
      </c>
      <c r="AN19" s="31">
        <f t="shared" si="65"/>
        <v>5679</v>
      </c>
      <c r="AO19" s="30">
        <f t="shared" si="66"/>
        <v>85.177114478285105</v>
      </c>
      <c r="AP19" s="31">
        <f t="shared" si="67"/>
        <v>88.436115075490122</v>
      </c>
      <c r="AQ19" s="31">
        <f t="shared" si="68"/>
        <v>88.582044228502028</v>
      </c>
      <c r="AR19" s="6">
        <f t="shared" si="69"/>
        <v>88.642498377011648</v>
      </c>
      <c r="AS19" s="39">
        <f t="shared" si="70"/>
        <v>87.995406938306829</v>
      </c>
      <c r="AT19" s="29">
        <f t="shared" si="71"/>
        <v>89.764555787520294</v>
      </c>
      <c r="AU19" s="6">
        <f t="shared" si="17"/>
        <v>89.228305183459526</v>
      </c>
      <c r="AV19" s="29">
        <f t="shared" si="72"/>
        <v>88.550582292689768</v>
      </c>
      <c r="AW19" s="29">
        <f t="shared" si="73"/>
        <v>86.611663710900359</v>
      </c>
      <c r="AX19" s="29">
        <f t="shared" si="74"/>
        <v>87.715589935013824</v>
      </c>
      <c r="AY19" s="29">
        <f t="shared" si="75"/>
        <v>87.126514894098989</v>
      </c>
      <c r="AZ19" s="6">
        <f t="shared" si="76"/>
        <v>87.539943664638912</v>
      </c>
      <c r="BA19" s="6">
        <f t="shared" si="76"/>
        <v>86.253282465441217</v>
      </c>
      <c r="BB19" s="33">
        <v>16808</v>
      </c>
      <c r="BC19" s="34">
        <v>23547</v>
      </c>
      <c r="BD19" s="34">
        <v>24795</v>
      </c>
      <c r="BE19" s="36">
        <v>25943</v>
      </c>
      <c r="BF19" s="40">
        <v>25289</v>
      </c>
      <c r="BG19" s="41">
        <v>30958</v>
      </c>
      <c r="BH19" s="41">
        <v>30641</v>
      </c>
      <c r="BI19" s="41">
        <v>31555</v>
      </c>
      <c r="BJ19" s="41">
        <v>33698</v>
      </c>
      <c r="BK19" s="41">
        <v>39008</v>
      </c>
      <c r="BL19" s="41">
        <v>38462</v>
      </c>
      <c r="BM19" s="41">
        <v>36983</v>
      </c>
      <c r="BN19" s="41">
        <v>34817</v>
      </c>
      <c r="BO19" s="33">
        <v>19733</v>
      </c>
      <c r="BP19" s="34">
        <v>26626</v>
      </c>
      <c r="BQ19" s="34">
        <v>27991</v>
      </c>
      <c r="BR19" s="36">
        <v>29267</v>
      </c>
      <c r="BS19" s="40">
        <v>28739</v>
      </c>
      <c r="BT19" s="43">
        <v>34488</v>
      </c>
      <c r="BU19" s="41">
        <v>34340</v>
      </c>
      <c r="BV19" s="41">
        <v>35635</v>
      </c>
      <c r="BW19" s="41">
        <v>38907</v>
      </c>
      <c r="BX19" s="41">
        <v>44471</v>
      </c>
      <c r="BY19" s="41">
        <v>44145</v>
      </c>
      <c r="BZ19" s="41">
        <v>42247</v>
      </c>
      <c r="CA19" s="41">
        <v>40366</v>
      </c>
      <c r="CB19" s="33">
        <v>20906</v>
      </c>
      <c r="CC19" s="34">
        <v>28532</v>
      </c>
      <c r="CD19" s="34">
        <v>30719</v>
      </c>
      <c r="CE19" s="36">
        <v>32026</v>
      </c>
      <c r="CF19" s="40">
        <v>31445</v>
      </c>
      <c r="CG19" s="41">
        <v>37589</v>
      </c>
      <c r="CH19" s="41">
        <v>37868</v>
      </c>
      <c r="CI19" s="41">
        <v>39557</v>
      </c>
      <c r="CJ19" s="41">
        <v>43405</v>
      </c>
      <c r="CK19" s="41">
        <v>49255</v>
      </c>
      <c r="CL19" s="41">
        <v>49226</v>
      </c>
      <c r="CM19" s="41">
        <v>47954</v>
      </c>
      <c r="CN19" s="41">
        <v>46045</v>
      </c>
      <c r="CO19" s="30">
        <f t="shared" si="77"/>
        <v>80.397971874103121</v>
      </c>
      <c r="CP19" s="31">
        <f t="shared" si="78"/>
        <v>82.528389177064355</v>
      </c>
      <c r="CQ19" s="31">
        <f t="shared" si="79"/>
        <v>80.715518083270936</v>
      </c>
      <c r="CR19" s="6">
        <f t="shared" si="80"/>
        <v>81.006057578217693</v>
      </c>
      <c r="CS19" s="39">
        <f t="shared" si="81"/>
        <v>80.422960725075527</v>
      </c>
      <c r="CT19" s="29">
        <f t="shared" si="82"/>
        <v>82.359200830030062</v>
      </c>
      <c r="CU19" s="32">
        <f t="shared" si="26"/>
        <v>0.80915284673074894</v>
      </c>
      <c r="CV19" s="29">
        <f t="shared" si="83"/>
        <v>79.770963419875116</v>
      </c>
      <c r="CW19" s="29">
        <f t="shared" si="84"/>
        <v>77.636217025688282</v>
      </c>
      <c r="CX19" s="29">
        <f t="shared" si="85"/>
        <v>79.196020708557498</v>
      </c>
      <c r="CY19" s="29">
        <f t="shared" si="86"/>
        <v>78.13350668345997</v>
      </c>
      <c r="CZ19" s="32">
        <f t="shared" si="27"/>
        <v>0.7712182508237061</v>
      </c>
      <c r="DA19" s="153">
        <f t="shared" si="27"/>
        <v>0.75615159083505268</v>
      </c>
      <c r="DB19" s="37">
        <f t="shared" si="87"/>
        <v>1.9612745098039215</v>
      </c>
      <c r="DC19" s="37">
        <f t="shared" si="88"/>
        <v>2.0234276446206523</v>
      </c>
    </row>
    <row r="20" spans="1:107" x14ac:dyDescent="0.2">
      <c r="A20" s="27" t="s">
        <v>19</v>
      </c>
      <c r="B20" s="29">
        <f t="shared" si="28"/>
        <v>4869</v>
      </c>
      <c r="C20" s="29">
        <f t="shared" si="29"/>
        <v>4784</v>
      </c>
      <c r="D20" s="29">
        <f t="shared" si="30"/>
        <v>5048</v>
      </c>
      <c r="E20" s="29">
        <f t="shared" si="31"/>
        <v>5481</v>
      </c>
      <c r="F20" s="29">
        <f t="shared" si="32"/>
        <v>6192</v>
      </c>
      <c r="G20" s="29">
        <f t="shared" si="33"/>
        <v>6920</v>
      </c>
      <c r="H20" s="29">
        <f t="shared" si="34"/>
        <v>7246</v>
      </c>
      <c r="I20" s="29">
        <f t="shared" si="35"/>
        <v>7532</v>
      </c>
      <c r="J20" s="29">
        <f t="shared" si="36"/>
        <v>9108</v>
      </c>
      <c r="K20" s="29">
        <f t="shared" si="37"/>
        <v>9042</v>
      </c>
      <c r="L20" s="29">
        <f t="shared" si="38"/>
        <v>9470</v>
      </c>
      <c r="M20" s="29">
        <f t="shared" si="39"/>
        <v>9173</v>
      </c>
      <c r="N20" s="29">
        <f t="shared" si="40"/>
        <v>9072</v>
      </c>
      <c r="O20" s="28">
        <f t="shared" si="41"/>
        <v>6582</v>
      </c>
      <c r="P20" s="29">
        <f t="shared" si="42"/>
        <v>7155</v>
      </c>
      <c r="Q20" s="29">
        <f t="shared" si="43"/>
        <v>7711</v>
      </c>
      <c r="R20" s="29">
        <f t="shared" si="44"/>
        <v>8770</v>
      </c>
      <c r="S20" s="29">
        <f t="shared" si="45"/>
        <v>9863</v>
      </c>
      <c r="T20" s="29">
        <f t="shared" si="46"/>
        <v>10214</v>
      </c>
      <c r="U20" s="29">
        <f t="shared" si="47"/>
        <v>9789</v>
      </c>
      <c r="V20" s="29">
        <f t="shared" si="48"/>
        <v>9073</v>
      </c>
      <c r="W20" s="29">
        <f t="shared" si="49"/>
        <v>9494</v>
      </c>
      <c r="X20" s="29">
        <f t="shared" si="50"/>
        <v>9964</v>
      </c>
      <c r="Y20" s="29">
        <f t="shared" si="51"/>
        <v>10146</v>
      </c>
      <c r="Z20" s="29">
        <f t="shared" si="52"/>
        <v>10160</v>
      </c>
      <c r="AA20" s="29">
        <f t="shared" si="53"/>
        <v>11269</v>
      </c>
      <c r="AB20" s="30">
        <f t="shared" si="54"/>
        <v>1713</v>
      </c>
      <c r="AC20" s="31">
        <f t="shared" si="55"/>
        <v>2371</v>
      </c>
      <c r="AD20" s="31">
        <f t="shared" si="56"/>
        <v>2663</v>
      </c>
      <c r="AE20" s="31">
        <f t="shared" si="57"/>
        <v>3289</v>
      </c>
      <c r="AF20" s="31">
        <f t="shared" si="58"/>
        <v>3671</v>
      </c>
      <c r="AG20" s="31">
        <f t="shared" si="59"/>
        <v>3294</v>
      </c>
      <c r="AH20" s="31">
        <f t="shared" si="60"/>
        <v>2543</v>
      </c>
      <c r="AI20" s="31">
        <f t="shared" si="61"/>
        <v>1541</v>
      </c>
      <c r="AJ20" s="31">
        <f t="shared" si="62"/>
        <v>386</v>
      </c>
      <c r="AK20" s="31">
        <f t="shared" si="63"/>
        <v>922</v>
      </c>
      <c r="AL20" s="31">
        <f t="shared" si="64"/>
        <v>676</v>
      </c>
      <c r="AM20" s="31">
        <f t="shared" si="65"/>
        <v>987</v>
      </c>
      <c r="AN20" s="31">
        <f t="shared" si="65"/>
        <v>2197</v>
      </c>
      <c r="AO20" s="30">
        <f t="shared" si="66"/>
        <v>85.204655261478621</v>
      </c>
      <c r="AP20" s="31">
        <f t="shared" si="67"/>
        <v>84.812216260833679</v>
      </c>
      <c r="AQ20" s="31">
        <f t="shared" si="68"/>
        <v>85.088470741145542</v>
      </c>
      <c r="AR20" s="6">
        <f t="shared" si="69"/>
        <v>84.437377551889597</v>
      </c>
      <c r="AS20" s="39">
        <f t="shared" si="70"/>
        <v>84.036299886562858</v>
      </c>
      <c r="AT20" s="29">
        <f t="shared" si="71"/>
        <v>83.35818382954163</v>
      </c>
      <c r="AU20" s="6">
        <f t="shared" si="17"/>
        <v>84.056504136595663</v>
      </c>
      <c r="AV20" s="29">
        <f t="shared" si="72"/>
        <v>84.495358076535126</v>
      </c>
      <c r="AW20" s="29">
        <f t="shared" si="73"/>
        <v>82.907009477338832</v>
      </c>
      <c r="AX20" s="29">
        <f t="shared" si="74"/>
        <v>86.101632389560095</v>
      </c>
      <c r="AY20" s="29">
        <f t="shared" si="75"/>
        <v>84.107538430556488</v>
      </c>
      <c r="AZ20" s="6">
        <f t="shared" si="76"/>
        <v>84.040295079685436</v>
      </c>
      <c r="BA20" s="6">
        <f t="shared" si="76"/>
        <v>85.067649866675438</v>
      </c>
      <c r="BB20" s="33">
        <v>28040</v>
      </c>
      <c r="BC20" s="34">
        <v>26715</v>
      </c>
      <c r="BD20" s="34">
        <v>28805</v>
      </c>
      <c r="BE20" s="36">
        <v>29738</v>
      </c>
      <c r="BF20" s="40">
        <v>32596</v>
      </c>
      <c r="BG20" s="41">
        <v>34662</v>
      </c>
      <c r="BH20" s="41">
        <v>38202</v>
      </c>
      <c r="BI20" s="41">
        <v>41047</v>
      </c>
      <c r="BJ20" s="41">
        <v>44177</v>
      </c>
      <c r="BK20" s="41">
        <v>56016</v>
      </c>
      <c r="BL20" s="41">
        <v>50118</v>
      </c>
      <c r="BM20" s="41">
        <v>48303</v>
      </c>
      <c r="BN20" s="41">
        <v>51682</v>
      </c>
      <c r="BO20" s="33">
        <v>32909</v>
      </c>
      <c r="BP20" s="34">
        <v>31499</v>
      </c>
      <c r="BQ20" s="34">
        <v>33853</v>
      </c>
      <c r="BR20" s="36">
        <v>35219</v>
      </c>
      <c r="BS20" s="40">
        <v>38788</v>
      </c>
      <c r="BT20" s="41">
        <v>41582</v>
      </c>
      <c r="BU20" s="41">
        <v>45448</v>
      </c>
      <c r="BV20" s="41">
        <v>48579</v>
      </c>
      <c r="BW20" s="41">
        <v>53285</v>
      </c>
      <c r="BX20" s="41">
        <v>65058</v>
      </c>
      <c r="BY20" s="41">
        <v>59588</v>
      </c>
      <c r="BZ20" s="41">
        <v>57476</v>
      </c>
      <c r="CA20" s="41">
        <v>60754</v>
      </c>
      <c r="CB20" s="33">
        <v>34622</v>
      </c>
      <c r="CC20" s="34">
        <v>33870</v>
      </c>
      <c r="CD20" s="34">
        <v>36516</v>
      </c>
      <c r="CE20" s="36">
        <v>38508</v>
      </c>
      <c r="CF20" s="40">
        <v>42459</v>
      </c>
      <c r="CG20" s="41">
        <v>44876</v>
      </c>
      <c r="CH20" s="41">
        <v>47991</v>
      </c>
      <c r="CI20" s="41">
        <v>50120</v>
      </c>
      <c r="CJ20" s="41">
        <v>53671</v>
      </c>
      <c r="CK20" s="41">
        <v>65980</v>
      </c>
      <c r="CL20" s="41">
        <v>60264</v>
      </c>
      <c r="CM20" s="41">
        <v>58463</v>
      </c>
      <c r="CN20" s="41">
        <v>62951</v>
      </c>
      <c r="CO20" s="30">
        <f t="shared" si="77"/>
        <v>80.988966553058745</v>
      </c>
      <c r="CP20" s="31">
        <f t="shared" si="78"/>
        <v>78.875110717449076</v>
      </c>
      <c r="CQ20" s="31">
        <f t="shared" si="79"/>
        <v>78.883229269361379</v>
      </c>
      <c r="CR20" s="6">
        <f t="shared" si="80"/>
        <v>77.225511582008934</v>
      </c>
      <c r="CS20" s="39">
        <f t="shared" si="81"/>
        <v>76.770531571633811</v>
      </c>
      <c r="CT20" s="29">
        <f t="shared" si="82"/>
        <v>77.239504412157942</v>
      </c>
      <c r="CU20" s="32">
        <f t="shared" si="26"/>
        <v>0.79602425454772774</v>
      </c>
      <c r="CV20" s="29">
        <f t="shared" si="83"/>
        <v>81.897446129289705</v>
      </c>
      <c r="CW20" s="29">
        <f t="shared" si="84"/>
        <v>82.310745095116545</v>
      </c>
      <c r="CX20" s="29">
        <f t="shared" si="85"/>
        <v>84.898454076993019</v>
      </c>
      <c r="CY20" s="29">
        <f t="shared" si="86"/>
        <v>83.164078056551176</v>
      </c>
      <c r="CZ20" s="32">
        <f t="shared" si="27"/>
        <v>0.82621487094401591</v>
      </c>
      <c r="DA20" s="153">
        <f t="shared" si="27"/>
        <v>0.82098775237883437</v>
      </c>
      <c r="DB20" s="37">
        <f t="shared" si="87"/>
        <v>1.2045937334041423</v>
      </c>
      <c r="DC20" s="37">
        <f t="shared" si="88"/>
        <v>1.2421737213403881</v>
      </c>
    </row>
    <row r="21" spans="1:107" x14ac:dyDescent="0.2">
      <c r="A21" s="27" t="s">
        <v>20</v>
      </c>
      <c r="B21" s="29">
        <f t="shared" si="28"/>
        <v>8908</v>
      </c>
      <c r="C21" s="29">
        <f t="shared" si="29"/>
        <v>9847</v>
      </c>
      <c r="D21" s="29">
        <f t="shared" si="30"/>
        <v>11103</v>
      </c>
      <c r="E21" s="29">
        <f t="shared" si="31"/>
        <v>12963</v>
      </c>
      <c r="F21" s="29">
        <f t="shared" si="32"/>
        <v>14060</v>
      </c>
      <c r="G21" s="29">
        <f t="shared" si="33"/>
        <v>16484</v>
      </c>
      <c r="H21" s="29">
        <f t="shared" si="34"/>
        <v>18644</v>
      </c>
      <c r="I21" s="29">
        <f t="shared" si="35"/>
        <v>21677</v>
      </c>
      <c r="J21" s="29">
        <f t="shared" si="36"/>
        <v>26643</v>
      </c>
      <c r="K21" s="29">
        <f t="shared" si="37"/>
        <v>24875</v>
      </c>
      <c r="L21" s="29">
        <f t="shared" si="38"/>
        <v>27480</v>
      </c>
      <c r="M21" s="29">
        <f t="shared" si="39"/>
        <v>27404</v>
      </c>
      <c r="N21" s="29">
        <f t="shared" si="40"/>
        <v>28536</v>
      </c>
      <c r="O21" s="28">
        <f t="shared" si="41"/>
        <v>9946</v>
      </c>
      <c r="P21" s="29">
        <f t="shared" si="42"/>
        <v>12239</v>
      </c>
      <c r="Q21" s="29">
        <f t="shared" si="43"/>
        <v>11264</v>
      </c>
      <c r="R21" s="29">
        <f t="shared" si="44"/>
        <v>12930</v>
      </c>
      <c r="S21" s="29">
        <f t="shared" si="45"/>
        <v>11809</v>
      </c>
      <c r="T21" s="29">
        <f t="shared" si="46"/>
        <v>17506</v>
      </c>
      <c r="U21" s="29">
        <f t="shared" si="47"/>
        <v>15759</v>
      </c>
      <c r="V21" s="29">
        <f t="shared" si="48"/>
        <v>14753</v>
      </c>
      <c r="W21" s="29">
        <f t="shared" si="49"/>
        <v>15282</v>
      </c>
      <c r="X21" s="29">
        <f t="shared" si="50"/>
        <v>18813</v>
      </c>
      <c r="Y21" s="29">
        <f t="shared" si="51"/>
        <v>18386</v>
      </c>
      <c r="Z21" s="29">
        <f t="shared" si="52"/>
        <v>18862</v>
      </c>
      <c r="AA21" s="29">
        <f t="shared" si="53"/>
        <v>17065</v>
      </c>
      <c r="AB21" s="30">
        <f t="shared" si="54"/>
        <v>1038</v>
      </c>
      <c r="AC21" s="31">
        <f t="shared" si="55"/>
        <v>2392</v>
      </c>
      <c r="AD21" s="31">
        <f t="shared" si="56"/>
        <v>161</v>
      </c>
      <c r="AE21" s="31">
        <f t="shared" si="57"/>
        <v>-33</v>
      </c>
      <c r="AF21" s="31">
        <f t="shared" si="58"/>
        <v>-2251</v>
      </c>
      <c r="AG21" s="31">
        <f t="shared" si="59"/>
        <v>1022</v>
      </c>
      <c r="AH21" s="31">
        <f t="shared" si="60"/>
        <v>-2885</v>
      </c>
      <c r="AI21" s="31">
        <f t="shared" si="61"/>
        <v>-6924</v>
      </c>
      <c r="AJ21" s="31">
        <f t="shared" si="62"/>
        <v>-11361</v>
      </c>
      <c r="AK21" s="31">
        <f t="shared" si="63"/>
        <v>-6062</v>
      </c>
      <c r="AL21" s="31">
        <f t="shared" si="64"/>
        <v>-9094</v>
      </c>
      <c r="AM21" s="31">
        <f t="shared" si="65"/>
        <v>-8542</v>
      </c>
      <c r="AN21" s="31">
        <f t="shared" si="65"/>
        <v>-11471</v>
      </c>
      <c r="AO21" s="30">
        <f t="shared" si="66"/>
        <v>92.769950003246535</v>
      </c>
      <c r="AP21" s="31">
        <f t="shared" si="67"/>
        <v>92.108131501755182</v>
      </c>
      <c r="AQ21" s="31">
        <f t="shared" si="68"/>
        <v>91.922094740594702</v>
      </c>
      <c r="AR21" s="6">
        <f t="shared" si="69"/>
        <v>91.776415956151041</v>
      </c>
      <c r="AS21" s="39">
        <f t="shared" si="70"/>
        <v>91.859421590481432</v>
      </c>
      <c r="AT21" s="29">
        <f t="shared" si="71"/>
        <v>91.214390406395736</v>
      </c>
      <c r="AU21" s="6">
        <f t="shared" si="17"/>
        <v>91.041104052742355</v>
      </c>
      <c r="AV21" s="29">
        <f t="shared" si="72"/>
        <v>89.433224628673656</v>
      </c>
      <c r="AW21" s="29">
        <f t="shared" si="73"/>
        <v>87.354647023645668</v>
      </c>
      <c r="AX21" s="29">
        <f t="shared" si="74"/>
        <v>90.263349486061415</v>
      </c>
      <c r="AY21" s="29">
        <f t="shared" si="75"/>
        <v>89.192845569381305</v>
      </c>
      <c r="AZ21" s="6">
        <f t="shared" si="76"/>
        <v>89.444857430082394</v>
      </c>
      <c r="BA21" s="6">
        <f t="shared" si="76"/>
        <v>88.993798019068777</v>
      </c>
      <c r="BB21" s="33">
        <v>114300</v>
      </c>
      <c r="BC21" s="34">
        <v>114927</v>
      </c>
      <c r="BD21" s="34">
        <v>126346</v>
      </c>
      <c r="BE21" s="36">
        <v>144669</v>
      </c>
      <c r="BF21" s="40">
        <v>158655</v>
      </c>
      <c r="BG21" s="41">
        <v>171141</v>
      </c>
      <c r="BH21" s="41">
        <v>189462</v>
      </c>
      <c r="BI21" s="41">
        <v>183466</v>
      </c>
      <c r="BJ21" s="41">
        <v>184051</v>
      </c>
      <c r="BK21" s="41">
        <v>230603</v>
      </c>
      <c r="BL21" s="41">
        <v>226796</v>
      </c>
      <c r="BM21" s="41">
        <v>232223</v>
      </c>
      <c r="BN21" s="41">
        <v>230736</v>
      </c>
      <c r="BO21" s="33">
        <v>123208</v>
      </c>
      <c r="BP21" s="34">
        <v>124774</v>
      </c>
      <c r="BQ21" s="34">
        <v>137449</v>
      </c>
      <c r="BR21" s="36">
        <v>157632</v>
      </c>
      <c r="BS21" s="40">
        <v>172715</v>
      </c>
      <c r="BT21" s="41">
        <v>187625</v>
      </c>
      <c r="BU21" s="41">
        <v>208106</v>
      </c>
      <c r="BV21" s="41">
        <v>205143</v>
      </c>
      <c r="BW21" s="41">
        <v>210694</v>
      </c>
      <c r="BX21" s="41">
        <v>255478</v>
      </c>
      <c r="BY21" s="41">
        <v>254276</v>
      </c>
      <c r="BZ21" s="41">
        <v>259627</v>
      </c>
      <c r="CA21" s="41">
        <v>259272</v>
      </c>
      <c r="CB21" s="33">
        <v>124246</v>
      </c>
      <c r="CC21" s="34">
        <v>127166</v>
      </c>
      <c r="CD21" s="34">
        <v>137610</v>
      </c>
      <c r="CE21" s="36">
        <v>157599</v>
      </c>
      <c r="CF21" s="40">
        <v>170464</v>
      </c>
      <c r="CG21" s="41">
        <v>188647</v>
      </c>
      <c r="CH21" s="41">
        <v>205221</v>
      </c>
      <c r="CI21" s="41">
        <v>198219</v>
      </c>
      <c r="CJ21" s="41">
        <v>199333</v>
      </c>
      <c r="CK21" s="41">
        <v>249416</v>
      </c>
      <c r="CL21" s="41">
        <v>245182</v>
      </c>
      <c r="CM21" s="41">
        <v>251085</v>
      </c>
      <c r="CN21" s="41">
        <v>247801</v>
      </c>
      <c r="CO21" s="30">
        <f t="shared" si="77"/>
        <v>91.994913317128919</v>
      </c>
      <c r="CP21" s="31">
        <f t="shared" si="78"/>
        <v>90.375572086878563</v>
      </c>
      <c r="CQ21" s="31">
        <f t="shared" si="79"/>
        <v>91.814548361310955</v>
      </c>
      <c r="CR21" s="6">
        <f t="shared" si="80"/>
        <v>91.795633221022982</v>
      </c>
      <c r="CS21" s="39">
        <f t="shared" si="81"/>
        <v>93.072437582128771</v>
      </c>
      <c r="CT21" s="29">
        <f t="shared" si="82"/>
        <v>90.72023408800564</v>
      </c>
      <c r="CU21" s="32">
        <f t="shared" si="26"/>
        <v>0.9232096130512959</v>
      </c>
      <c r="CV21" s="29">
        <f t="shared" si="83"/>
        <v>92.557222062466266</v>
      </c>
      <c r="CW21" s="29">
        <f t="shared" si="84"/>
        <v>92.333431995705681</v>
      </c>
      <c r="CX21" s="29">
        <f t="shared" si="85"/>
        <v>92.45717997241556</v>
      </c>
      <c r="CY21" s="29">
        <f t="shared" si="86"/>
        <v>92.501080829750961</v>
      </c>
      <c r="CZ21" s="32">
        <f t="shared" si="27"/>
        <v>0.92487802935260965</v>
      </c>
      <c r="DA21" s="153">
        <f t="shared" si="27"/>
        <v>0.93113425692390261</v>
      </c>
      <c r="DB21" s="37">
        <f t="shared" si="87"/>
        <v>0.68058310651842968</v>
      </c>
      <c r="DC21" s="37">
        <f t="shared" si="88"/>
        <v>0.59801654051023267</v>
      </c>
    </row>
    <row r="22" spans="1:107" x14ac:dyDescent="0.2">
      <c r="A22" s="27" t="s">
        <v>21</v>
      </c>
      <c r="B22" s="29">
        <f t="shared" si="28"/>
        <v>8372</v>
      </c>
      <c r="C22" s="29">
        <f t="shared" si="29"/>
        <v>8215</v>
      </c>
      <c r="D22" s="29">
        <f t="shared" si="30"/>
        <v>8395</v>
      </c>
      <c r="E22" s="29">
        <f t="shared" si="31"/>
        <v>9425</v>
      </c>
      <c r="F22" s="29">
        <f t="shared" si="32"/>
        <v>9295</v>
      </c>
      <c r="G22" s="29">
        <f t="shared" si="33"/>
        <v>10796</v>
      </c>
      <c r="H22" s="29">
        <f t="shared" si="34"/>
        <v>11503</v>
      </c>
      <c r="I22" s="29">
        <f t="shared" si="35"/>
        <v>12616</v>
      </c>
      <c r="J22" s="29">
        <f t="shared" si="36"/>
        <v>14831</v>
      </c>
      <c r="K22" s="29">
        <f t="shared" si="37"/>
        <v>13772</v>
      </c>
      <c r="L22" s="29">
        <f t="shared" si="38"/>
        <v>13862</v>
      </c>
      <c r="M22" s="29">
        <f t="shared" si="39"/>
        <v>13703</v>
      </c>
      <c r="N22" s="29">
        <f t="shared" si="40"/>
        <v>13700</v>
      </c>
      <c r="O22" s="28">
        <f t="shared" si="41"/>
        <v>12178</v>
      </c>
      <c r="P22" s="29">
        <f t="shared" si="42"/>
        <v>12260</v>
      </c>
      <c r="Q22" s="29">
        <f t="shared" si="43"/>
        <v>12938</v>
      </c>
      <c r="R22" s="29">
        <f t="shared" si="44"/>
        <v>13835</v>
      </c>
      <c r="S22" s="29">
        <f t="shared" si="45"/>
        <v>13684</v>
      </c>
      <c r="T22" s="29">
        <f t="shared" si="46"/>
        <v>14769</v>
      </c>
      <c r="U22" s="29">
        <f t="shared" si="47"/>
        <v>16168</v>
      </c>
      <c r="V22" s="29">
        <f t="shared" si="48"/>
        <v>17952</v>
      </c>
      <c r="W22" s="29">
        <f t="shared" si="49"/>
        <v>18776</v>
      </c>
      <c r="X22" s="29">
        <f t="shared" si="50"/>
        <v>20540</v>
      </c>
      <c r="Y22" s="29">
        <f t="shared" si="51"/>
        <v>20944</v>
      </c>
      <c r="Z22" s="29">
        <f t="shared" si="52"/>
        <v>19751</v>
      </c>
      <c r="AA22" s="29">
        <f t="shared" si="53"/>
        <v>19108</v>
      </c>
      <c r="AB22" s="30">
        <f t="shared" si="54"/>
        <v>3806</v>
      </c>
      <c r="AC22" s="31">
        <f t="shared" si="55"/>
        <v>4045</v>
      </c>
      <c r="AD22" s="31">
        <f t="shared" si="56"/>
        <v>4543</v>
      </c>
      <c r="AE22" s="31">
        <f t="shared" si="57"/>
        <v>4410</v>
      </c>
      <c r="AF22" s="31">
        <f t="shared" si="58"/>
        <v>4389</v>
      </c>
      <c r="AG22" s="31">
        <f t="shared" si="59"/>
        <v>3973</v>
      </c>
      <c r="AH22" s="31">
        <f t="shared" si="60"/>
        <v>4665</v>
      </c>
      <c r="AI22" s="31">
        <f t="shared" si="61"/>
        <v>5336</v>
      </c>
      <c r="AJ22" s="31">
        <f t="shared" si="62"/>
        <v>3945</v>
      </c>
      <c r="AK22" s="31">
        <f t="shared" si="63"/>
        <v>6768</v>
      </c>
      <c r="AL22" s="31">
        <f t="shared" si="64"/>
        <v>7082</v>
      </c>
      <c r="AM22" s="31">
        <f t="shared" si="65"/>
        <v>6048</v>
      </c>
      <c r="AN22" s="31">
        <f t="shared" si="65"/>
        <v>5408</v>
      </c>
      <c r="AO22" s="30">
        <f t="shared" si="66"/>
        <v>79.519044939697139</v>
      </c>
      <c r="AP22" s="31">
        <f t="shared" si="67"/>
        <v>80.073738084265173</v>
      </c>
      <c r="AQ22" s="31">
        <f t="shared" si="68"/>
        <v>80.208873591399879</v>
      </c>
      <c r="AR22" s="6">
        <f t="shared" si="69"/>
        <v>79.827058496179447</v>
      </c>
      <c r="AS22" s="39">
        <f t="shared" si="70"/>
        <v>80.715767634854771</v>
      </c>
      <c r="AT22" s="29">
        <f t="shared" si="71"/>
        <v>79.261592838756769</v>
      </c>
      <c r="AU22" s="6">
        <f t="shared" si="17"/>
        <v>81.433598037316798</v>
      </c>
      <c r="AV22" s="29">
        <f t="shared" si="72"/>
        <v>81.548002106125324</v>
      </c>
      <c r="AW22" s="29">
        <f t="shared" si="73"/>
        <v>80.936282890085735</v>
      </c>
      <c r="AX22" s="29">
        <f t="shared" si="74"/>
        <v>82.297062793238638</v>
      </c>
      <c r="AY22" s="29">
        <f t="shared" si="75"/>
        <v>81.979147708067913</v>
      </c>
      <c r="AZ22" s="6">
        <f t="shared" si="76"/>
        <v>82.20227812918057</v>
      </c>
      <c r="BA22" s="6">
        <f t="shared" si="76"/>
        <v>81.677143239267082</v>
      </c>
      <c r="BB22" s="33">
        <v>32505</v>
      </c>
      <c r="BC22" s="34">
        <v>33012</v>
      </c>
      <c r="BD22" s="34">
        <v>34023</v>
      </c>
      <c r="BE22" s="36">
        <v>37296</v>
      </c>
      <c r="BF22" s="40">
        <v>38905</v>
      </c>
      <c r="BG22" s="41">
        <v>41262</v>
      </c>
      <c r="BH22" s="41">
        <v>50453</v>
      </c>
      <c r="BI22" s="41">
        <v>55756</v>
      </c>
      <c r="BJ22" s="41">
        <v>62966</v>
      </c>
      <c r="BK22" s="41">
        <v>64023</v>
      </c>
      <c r="BL22" s="41">
        <v>63060</v>
      </c>
      <c r="BM22" s="41">
        <v>63290</v>
      </c>
      <c r="BN22" s="41">
        <v>61070</v>
      </c>
      <c r="BO22" s="33">
        <v>40877</v>
      </c>
      <c r="BP22" s="34">
        <v>41227</v>
      </c>
      <c r="BQ22" s="34">
        <v>42418</v>
      </c>
      <c r="BR22" s="36">
        <v>46721</v>
      </c>
      <c r="BS22" s="40">
        <v>48200</v>
      </c>
      <c r="BT22" s="41">
        <v>52058</v>
      </c>
      <c r="BU22" s="41">
        <v>61956</v>
      </c>
      <c r="BV22" s="41">
        <v>68372</v>
      </c>
      <c r="BW22" s="41">
        <v>77797</v>
      </c>
      <c r="BX22" s="41">
        <v>77795</v>
      </c>
      <c r="BY22" s="41">
        <v>76922</v>
      </c>
      <c r="BZ22" s="41">
        <v>76993</v>
      </c>
      <c r="CA22" s="41">
        <v>74770</v>
      </c>
      <c r="CB22" s="33">
        <v>44683</v>
      </c>
      <c r="CC22" s="34">
        <v>45272</v>
      </c>
      <c r="CD22" s="34">
        <v>46961</v>
      </c>
      <c r="CE22" s="36">
        <v>51131</v>
      </c>
      <c r="CF22" s="40">
        <v>52589</v>
      </c>
      <c r="CG22" s="41">
        <v>56031</v>
      </c>
      <c r="CH22" s="41">
        <v>66621</v>
      </c>
      <c r="CI22" s="41">
        <v>73708</v>
      </c>
      <c r="CJ22" s="41">
        <v>81742</v>
      </c>
      <c r="CK22" s="41">
        <v>84563</v>
      </c>
      <c r="CL22" s="41">
        <v>84004</v>
      </c>
      <c r="CM22" s="41">
        <v>83041</v>
      </c>
      <c r="CN22" s="41">
        <v>80178</v>
      </c>
      <c r="CO22" s="30">
        <f t="shared" si="77"/>
        <v>72.745786988340086</v>
      </c>
      <c r="CP22" s="31">
        <f t="shared" si="78"/>
        <v>72.919243682629443</v>
      </c>
      <c r="CQ22" s="31">
        <f t="shared" si="79"/>
        <v>72.449479355209647</v>
      </c>
      <c r="CR22" s="6">
        <f t="shared" si="80"/>
        <v>72.942050810662806</v>
      </c>
      <c r="CS22" s="39">
        <f t="shared" si="81"/>
        <v>73.979349293578494</v>
      </c>
      <c r="CT22" s="29">
        <f t="shared" si="82"/>
        <v>73.641377094822516</v>
      </c>
      <c r="CU22" s="32">
        <f t="shared" si="26"/>
        <v>0.75731375992554895</v>
      </c>
      <c r="CV22" s="29">
        <f t="shared" si="83"/>
        <v>75.644434796765609</v>
      </c>
      <c r="CW22" s="29">
        <f t="shared" si="84"/>
        <v>77.030168089843656</v>
      </c>
      <c r="CX22" s="29">
        <f t="shared" si="85"/>
        <v>75.710417085486554</v>
      </c>
      <c r="CY22" s="29">
        <f t="shared" si="86"/>
        <v>75.067853911718487</v>
      </c>
      <c r="CZ22" s="32">
        <f t="shared" si="27"/>
        <v>0.76215363495140953</v>
      </c>
      <c r="DA22" s="153">
        <f t="shared" si="27"/>
        <v>0.76168026141834422</v>
      </c>
      <c r="DB22" s="37">
        <f t="shared" si="87"/>
        <v>1.4229549778059607</v>
      </c>
      <c r="DC22" s="37">
        <f t="shared" si="88"/>
        <v>1.3947445255474453</v>
      </c>
    </row>
    <row r="23" spans="1:107" x14ac:dyDescent="0.2">
      <c r="A23" s="44" t="s">
        <v>22</v>
      </c>
      <c r="B23" s="45">
        <f t="shared" si="28"/>
        <v>2258</v>
      </c>
      <c r="C23" s="45">
        <f t="shared" si="29"/>
        <v>2091</v>
      </c>
      <c r="D23" s="45">
        <f t="shared" si="30"/>
        <v>2264</v>
      </c>
      <c r="E23" s="45">
        <f t="shared" si="31"/>
        <v>2390</v>
      </c>
      <c r="F23" s="45">
        <f t="shared" si="32"/>
        <v>2360</v>
      </c>
      <c r="G23" s="45">
        <f t="shared" si="33"/>
        <v>2259</v>
      </c>
      <c r="H23" s="45">
        <f t="shared" si="34"/>
        <v>1963</v>
      </c>
      <c r="I23" s="45">
        <f t="shared" si="35"/>
        <v>2107</v>
      </c>
      <c r="J23" s="45">
        <f t="shared" si="36"/>
        <v>2177</v>
      </c>
      <c r="K23" s="45">
        <f t="shared" si="37"/>
        <v>2343</v>
      </c>
      <c r="L23" s="45">
        <f t="shared" si="38"/>
        <v>2001</v>
      </c>
      <c r="M23" s="45">
        <f t="shared" si="39"/>
        <v>1922</v>
      </c>
      <c r="N23" s="45">
        <f t="shared" si="40"/>
        <v>1951</v>
      </c>
      <c r="O23" s="46">
        <f t="shared" si="41"/>
        <v>4196</v>
      </c>
      <c r="P23" s="45">
        <f t="shared" si="42"/>
        <v>4074</v>
      </c>
      <c r="Q23" s="45">
        <f t="shared" si="43"/>
        <v>3870</v>
      </c>
      <c r="R23" s="45">
        <f t="shared" si="44"/>
        <v>4118</v>
      </c>
      <c r="S23" s="45">
        <f t="shared" si="45"/>
        <v>4110</v>
      </c>
      <c r="T23" s="45">
        <f t="shared" si="46"/>
        <v>4620</v>
      </c>
      <c r="U23" s="45">
        <f t="shared" si="47"/>
        <v>4576</v>
      </c>
      <c r="V23" s="45">
        <f t="shared" si="48"/>
        <v>5289</v>
      </c>
      <c r="W23" s="45">
        <f t="shared" si="49"/>
        <v>7878</v>
      </c>
      <c r="X23" s="45">
        <f t="shared" si="50"/>
        <v>6397</v>
      </c>
      <c r="Y23" s="45">
        <f t="shared" si="51"/>
        <v>13049</v>
      </c>
      <c r="Z23" s="45">
        <f t="shared" si="52"/>
        <v>11326</v>
      </c>
      <c r="AA23" s="45">
        <f t="shared" si="53"/>
        <v>7520</v>
      </c>
      <c r="AB23" s="47">
        <f t="shared" si="54"/>
        <v>1938</v>
      </c>
      <c r="AC23" s="48">
        <f t="shared" si="55"/>
        <v>1983</v>
      </c>
      <c r="AD23" s="48">
        <f t="shared" si="56"/>
        <v>1606</v>
      </c>
      <c r="AE23" s="48">
        <f t="shared" si="57"/>
        <v>1728</v>
      </c>
      <c r="AF23" s="48">
        <f t="shared" si="58"/>
        <v>1750</v>
      </c>
      <c r="AG23" s="48">
        <f t="shared" si="59"/>
        <v>2361</v>
      </c>
      <c r="AH23" s="48">
        <f t="shared" si="60"/>
        <v>2613</v>
      </c>
      <c r="AI23" s="48">
        <f t="shared" si="61"/>
        <v>3182</v>
      </c>
      <c r="AJ23" s="48">
        <f t="shared" si="62"/>
        <v>5701</v>
      </c>
      <c r="AK23" s="48">
        <f t="shared" si="63"/>
        <v>4054</v>
      </c>
      <c r="AL23" s="48">
        <f t="shared" si="64"/>
        <v>11048</v>
      </c>
      <c r="AM23" s="48">
        <f t="shared" si="65"/>
        <v>9404</v>
      </c>
      <c r="AN23" s="48">
        <f t="shared" si="65"/>
        <v>5569</v>
      </c>
      <c r="AO23" s="47">
        <f t="shared" si="66"/>
        <v>84.949676731320395</v>
      </c>
      <c r="AP23" s="48">
        <f t="shared" si="67"/>
        <v>84.865373480023166</v>
      </c>
      <c r="AQ23" s="48">
        <f t="shared" si="68"/>
        <v>83.884974019503161</v>
      </c>
      <c r="AR23" s="49">
        <f t="shared" si="69"/>
        <v>83.403930282619271</v>
      </c>
      <c r="AS23" s="50">
        <f t="shared" si="70"/>
        <v>82.696678642129186</v>
      </c>
      <c r="AT23" s="45">
        <f t="shared" si="71"/>
        <v>84.382993432423092</v>
      </c>
      <c r="AU23" s="49">
        <f t="shared" si="17"/>
        <v>85.967545928944162</v>
      </c>
      <c r="AV23" s="45">
        <f t="shared" si="72"/>
        <v>84.669674039580912</v>
      </c>
      <c r="AW23" s="45">
        <f t="shared" si="73"/>
        <v>84.726022591735074</v>
      </c>
      <c r="AX23" s="45">
        <f t="shared" si="74"/>
        <v>86.693548387096769</v>
      </c>
      <c r="AY23" s="45">
        <f t="shared" si="75"/>
        <v>87.130177514792891</v>
      </c>
      <c r="AZ23" s="49">
        <f t="shared" si="76"/>
        <v>86.804888095565019</v>
      </c>
      <c r="BA23" s="159">
        <f t="shared" si="76"/>
        <v>86.349006437167645</v>
      </c>
      <c r="BB23" s="51">
        <v>12745</v>
      </c>
      <c r="BC23" s="52">
        <v>11725</v>
      </c>
      <c r="BD23" s="52">
        <v>11785</v>
      </c>
      <c r="BE23" s="53">
        <v>12011</v>
      </c>
      <c r="BF23" s="54">
        <v>11279</v>
      </c>
      <c r="BG23" s="55">
        <v>12206</v>
      </c>
      <c r="BH23" s="55">
        <v>12026</v>
      </c>
      <c r="BI23" s="55">
        <v>11637</v>
      </c>
      <c r="BJ23" s="55">
        <v>12076</v>
      </c>
      <c r="BK23" s="55">
        <v>15265</v>
      </c>
      <c r="BL23" s="56">
        <v>13547</v>
      </c>
      <c r="BM23" s="55">
        <v>12644</v>
      </c>
      <c r="BN23" s="55">
        <v>12341</v>
      </c>
      <c r="BO23" s="51">
        <v>15003</v>
      </c>
      <c r="BP23" s="52">
        <v>13816</v>
      </c>
      <c r="BQ23" s="52">
        <v>14049</v>
      </c>
      <c r="BR23" s="53">
        <v>14401</v>
      </c>
      <c r="BS23" s="54">
        <v>13639</v>
      </c>
      <c r="BT23" s="55">
        <v>14465</v>
      </c>
      <c r="BU23" s="55">
        <v>13989</v>
      </c>
      <c r="BV23" s="55">
        <v>13744</v>
      </c>
      <c r="BW23" s="55">
        <v>14253</v>
      </c>
      <c r="BX23" s="55">
        <v>17608</v>
      </c>
      <c r="BY23" s="55">
        <v>15548</v>
      </c>
      <c r="BZ23" s="55">
        <v>14566</v>
      </c>
      <c r="CA23" s="55">
        <v>14292</v>
      </c>
      <c r="CB23" s="51">
        <v>16941</v>
      </c>
      <c r="CC23" s="52">
        <v>15799</v>
      </c>
      <c r="CD23" s="52">
        <v>15655</v>
      </c>
      <c r="CE23" s="53">
        <v>16129</v>
      </c>
      <c r="CF23" s="54">
        <v>15389</v>
      </c>
      <c r="CG23" s="55">
        <v>16826</v>
      </c>
      <c r="CH23" s="55">
        <v>16602</v>
      </c>
      <c r="CI23" s="55">
        <v>16926</v>
      </c>
      <c r="CJ23" s="55">
        <v>19954</v>
      </c>
      <c r="CK23" s="55">
        <v>21662</v>
      </c>
      <c r="CL23" s="55">
        <v>26596</v>
      </c>
      <c r="CM23" s="55">
        <v>23970</v>
      </c>
      <c r="CN23" s="55">
        <v>19861</v>
      </c>
      <c r="CO23" s="47">
        <f t="shared" si="77"/>
        <v>75.231686441178198</v>
      </c>
      <c r="CP23" s="48">
        <f t="shared" si="78"/>
        <v>74.213557820115199</v>
      </c>
      <c r="CQ23" s="48">
        <f t="shared" si="79"/>
        <v>75.279463430213994</v>
      </c>
      <c r="CR23" s="49">
        <f t="shared" si="80"/>
        <v>74.468348936697865</v>
      </c>
      <c r="CS23" s="50">
        <f t="shared" si="81"/>
        <v>73.292611605692386</v>
      </c>
      <c r="CT23" s="45">
        <f t="shared" si="82"/>
        <v>72.542493759657674</v>
      </c>
      <c r="CU23" s="149">
        <f t="shared" si="26"/>
        <v>0.72437055776412484</v>
      </c>
      <c r="CV23" s="45">
        <f t="shared" si="83"/>
        <v>68.752215526409074</v>
      </c>
      <c r="CW23" s="45">
        <f t="shared" si="84"/>
        <v>60.519194146537039</v>
      </c>
      <c r="CX23" s="45">
        <f t="shared" si="85"/>
        <v>70.469024097497922</v>
      </c>
      <c r="CY23" s="45">
        <f t="shared" si="86"/>
        <v>50.93623101218229</v>
      </c>
      <c r="CZ23" s="149">
        <f t="shared" si="27"/>
        <v>0.52749269920734254</v>
      </c>
      <c r="DA23" s="154">
        <f t="shared" si="27"/>
        <v>0.62136851115250991</v>
      </c>
      <c r="DB23" s="37">
        <f t="shared" si="87"/>
        <v>2.510204081632653</v>
      </c>
      <c r="DC23" s="37">
        <f t="shared" si="88"/>
        <v>3.8544336237826755</v>
      </c>
    </row>
    <row r="24" spans="1:107" x14ac:dyDescent="0.2">
      <c r="A24" s="38" t="s">
        <v>79</v>
      </c>
      <c r="B24" s="29">
        <f t="shared" si="28"/>
        <v>0</v>
      </c>
      <c r="C24" s="29">
        <f t="shared" si="29"/>
        <v>0</v>
      </c>
      <c r="D24" s="29">
        <f t="shared" si="30"/>
        <v>0</v>
      </c>
      <c r="E24" s="29">
        <f t="shared" si="31"/>
        <v>52592</v>
      </c>
      <c r="F24" s="29">
        <f t="shared" si="32"/>
        <v>57693</v>
      </c>
      <c r="G24" s="29">
        <f t="shared" si="33"/>
        <v>59813</v>
      </c>
      <c r="H24" s="29">
        <f t="shared" si="34"/>
        <v>65400</v>
      </c>
      <c r="I24" s="29">
        <f t="shared" si="35"/>
        <v>72911</v>
      </c>
      <c r="J24" s="29">
        <f t="shared" si="36"/>
        <v>79650</v>
      </c>
      <c r="K24" s="29">
        <f t="shared" si="37"/>
        <v>86347</v>
      </c>
      <c r="L24" s="29">
        <f t="shared" si="38"/>
        <v>91495</v>
      </c>
      <c r="M24" s="29">
        <f t="shared" si="39"/>
        <v>94759</v>
      </c>
      <c r="N24" s="29">
        <f t="shared" si="40"/>
        <v>96153</v>
      </c>
      <c r="O24" s="28">
        <f t="shared" si="41"/>
        <v>0</v>
      </c>
      <c r="P24" s="29">
        <f t="shared" si="42"/>
        <v>0</v>
      </c>
      <c r="Q24" s="29">
        <f t="shared" si="43"/>
        <v>0</v>
      </c>
      <c r="R24" s="29">
        <f t="shared" si="44"/>
        <v>65420</v>
      </c>
      <c r="S24" s="29">
        <f t="shared" si="45"/>
        <v>66665</v>
      </c>
      <c r="T24" s="29">
        <f t="shared" si="46"/>
        <v>79145</v>
      </c>
      <c r="U24" s="29">
        <f t="shared" si="47"/>
        <v>87519</v>
      </c>
      <c r="V24" s="29">
        <f t="shared" si="48"/>
        <v>109470</v>
      </c>
      <c r="W24" s="29">
        <f t="shared" si="49"/>
        <v>139574</v>
      </c>
      <c r="X24" s="29">
        <f t="shared" si="50"/>
        <v>106266</v>
      </c>
      <c r="Y24" s="29">
        <f t="shared" si="51"/>
        <v>125867</v>
      </c>
      <c r="Z24" s="29">
        <f t="shared" si="52"/>
        <v>129081</v>
      </c>
      <c r="AA24" s="29">
        <f t="shared" si="53"/>
        <v>129296</v>
      </c>
      <c r="AB24" s="30">
        <f>MEDIAN(AB26:AB38)</f>
        <v>0</v>
      </c>
      <c r="AC24" s="31">
        <f t="shared" ref="AC24:AJ24" si="89">MEDIAN(AC26:AC38)</f>
        <v>0</v>
      </c>
      <c r="AD24" s="31">
        <f t="shared" si="89"/>
        <v>0</v>
      </c>
      <c r="AE24" s="31">
        <f t="shared" si="89"/>
        <v>57</v>
      </c>
      <c r="AF24" s="31">
        <f t="shared" si="89"/>
        <v>-144</v>
      </c>
      <c r="AG24" s="31">
        <f t="shared" si="89"/>
        <v>835</v>
      </c>
      <c r="AH24" s="31">
        <f t="shared" si="89"/>
        <v>462</v>
      </c>
      <c r="AI24" s="31">
        <f t="shared" si="89"/>
        <v>661</v>
      </c>
      <c r="AJ24" s="31">
        <f t="shared" si="89"/>
        <v>545</v>
      </c>
      <c r="AK24" s="31">
        <f t="shared" ref="AK24:AL24" si="90">MEDIAN(AK26:AK38)</f>
        <v>802</v>
      </c>
      <c r="AL24" s="31">
        <f t="shared" si="90"/>
        <v>1033</v>
      </c>
      <c r="AM24" s="31">
        <f t="shared" ref="AM24:AN24" si="91">MEDIAN(AM26:AM38)</f>
        <v>976</v>
      </c>
      <c r="AN24" s="31">
        <f t="shared" si="91"/>
        <v>1583</v>
      </c>
      <c r="AO24" s="57"/>
      <c r="AP24" s="58"/>
      <c r="AQ24" s="58"/>
      <c r="AR24" s="6">
        <f>(BE24/BR24)*100</f>
        <v>87.516230182561358</v>
      </c>
      <c r="AS24" s="39">
        <f>(BF24/BS24)*100</f>
        <v>87.303560935997339</v>
      </c>
      <c r="AT24" s="29">
        <f>(BG24/BT24)*100</f>
        <v>88.132929914190754</v>
      </c>
      <c r="AU24" s="6">
        <f t="shared" si="17"/>
        <v>86.789800271475656</v>
      </c>
      <c r="AV24" s="29">
        <f>(BI24/BV24)*100</f>
        <v>86.525012752178966</v>
      </c>
      <c r="AW24" s="29">
        <f>(BJ24/BW24)*100</f>
        <v>88.657029295197788</v>
      </c>
      <c r="AX24" s="29">
        <f t="shared" si="74"/>
        <v>88.600694939509637</v>
      </c>
      <c r="AY24" s="29">
        <f t="shared" si="75"/>
        <v>86.795028886550824</v>
      </c>
      <c r="AZ24" s="6">
        <f t="shared" si="76"/>
        <v>86.207142493249791</v>
      </c>
      <c r="BA24" s="6">
        <f t="shared" si="76"/>
        <v>86.048526108683163</v>
      </c>
      <c r="BB24" s="59">
        <f>SUM(BB26:BB38)</f>
        <v>0</v>
      </c>
      <c r="BC24" s="60">
        <f t="shared" ref="BC24:BN24" si="92">SUM(BC26:BC38)</f>
        <v>0</v>
      </c>
      <c r="BD24" s="60">
        <f t="shared" si="92"/>
        <v>0</v>
      </c>
      <c r="BE24" s="35">
        <f t="shared" si="92"/>
        <v>368691</v>
      </c>
      <c r="BF24" s="61">
        <f t="shared" si="92"/>
        <v>396710</v>
      </c>
      <c r="BG24" s="35">
        <f t="shared" si="92"/>
        <v>444212</v>
      </c>
      <c r="BH24" s="35">
        <f t="shared" si="92"/>
        <v>429672</v>
      </c>
      <c r="BI24" s="35">
        <f t="shared" si="92"/>
        <v>468173</v>
      </c>
      <c r="BJ24" s="35">
        <f t="shared" si="92"/>
        <v>622547</v>
      </c>
      <c r="BK24" s="35">
        <f t="shared" si="92"/>
        <v>671129</v>
      </c>
      <c r="BL24" s="35">
        <f t="shared" si="92"/>
        <v>601388</v>
      </c>
      <c r="BM24" s="35">
        <f t="shared" si="92"/>
        <v>592256</v>
      </c>
      <c r="BN24" s="35">
        <f t="shared" si="92"/>
        <v>593043</v>
      </c>
      <c r="BO24" s="59">
        <f>SUM(BO26:BO38)</f>
        <v>0</v>
      </c>
      <c r="BP24" s="60">
        <f t="shared" ref="BP24:CA24" si="93">SUM(BP26:BP38)</f>
        <v>0</v>
      </c>
      <c r="BQ24" s="60">
        <f t="shared" si="93"/>
        <v>0</v>
      </c>
      <c r="BR24" s="35">
        <f t="shared" si="93"/>
        <v>421283</v>
      </c>
      <c r="BS24" s="61">
        <f t="shared" si="93"/>
        <v>454403</v>
      </c>
      <c r="BT24" s="35">
        <f t="shared" si="93"/>
        <v>504025</v>
      </c>
      <c r="BU24" s="35">
        <f t="shared" si="93"/>
        <v>495072</v>
      </c>
      <c r="BV24" s="35">
        <f t="shared" si="93"/>
        <v>541084</v>
      </c>
      <c r="BW24" s="35">
        <f t="shared" si="93"/>
        <v>702197</v>
      </c>
      <c r="BX24" s="35">
        <f t="shared" si="93"/>
        <v>757476</v>
      </c>
      <c r="BY24" s="35">
        <f t="shared" si="93"/>
        <v>692883</v>
      </c>
      <c r="BZ24" s="35">
        <f t="shared" si="93"/>
        <v>687015</v>
      </c>
      <c r="CA24" s="35">
        <f t="shared" si="93"/>
        <v>689196</v>
      </c>
      <c r="CB24" s="59">
        <f>SUM(CB26:CB38)</f>
        <v>0</v>
      </c>
      <c r="CC24" s="60">
        <f t="shared" ref="CC24:CN24" si="94">SUM(CC26:CC38)</f>
        <v>0</v>
      </c>
      <c r="CD24" s="60">
        <f t="shared" si="94"/>
        <v>0</v>
      </c>
      <c r="CE24" s="35">
        <f t="shared" si="94"/>
        <v>434111</v>
      </c>
      <c r="CF24" s="61">
        <f t="shared" si="94"/>
        <v>463375</v>
      </c>
      <c r="CG24" s="35">
        <f t="shared" si="94"/>
        <v>523357</v>
      </c>
      <c r="CH24" s="35">
        <f t="shared" si="94"/>
        <v>517191</v>
      </c>
      <c r="CI24" s="35">
        <f t="shared" si="94"/>
        <v>577643</v>
      </c>
      <c r="CJ24" s="35">
        <f t="shared" si="94"/>
        <v>762121</v>
      </c>
      <c r="CK24" s="35">
        <f t="shared" si="94"/>
        <v>777395</v>
      </c>
      <c r="CL24" s="35">
        <f t="shared" si="94"/>
        <v>727255</v>
      </c>
      <c r="CM24" s="35">
        <f t="shared" si="94"/>
        <v>721337</v>
      </c>
      <c r="CN24" s="35">
        <f t="shared" si="94"/>
        <v>722339</v>
      </c>
      <c r="CO24" s="57"/>
      <c r="CP24" s="58"/>
      <c r="CQ24" s="58"/>
      <c r="CR24" s="6">
        <f>(BE24/CE24)*100</f>
        <v>84.93012155877183</v>
      </c>
      <c r="CS24" s="39">
        <f>(BF24/CF24)*100</f>
        <v>85.613164283787427</v>
      </c>
      <c r="CT24" s="29">
        <f>(BG24/CG24)*100</f>
        <v>84.877435479032485</v>
      </c>
      <c r="CU24" s="32">
        <f t="shared" si="26"/>
        <v>0.83078011798349161</v>
      </c>
      <c r="CV24" s="29">
        <f>(BI24/CI24)*100</f>
        <v>81.048848510239026</v>
      </c>
      <c r="CW24" s="29">
        <f>(BJ24/CJ24)*100</f>
        <v>81.686110210845783</v>
      </c>
      <c r="CX24" s="29">
        <f t="shared" si="85"/>
        <v>86.330501225245854</v>
      </c>
      <c r="CY24" s="29">
        <f t="shared" si="86"/>
        <v>82.69286563859994</v>
      </c>
      <c r="CZ24" s="32">
        <f t="shared" si="27"/>
        <v>0.82105312773363903</v>
      </c>
      <c r="DA24" s="153">
        <f t="shared" si="27"/>
        <v>0.82100371155371643</v>
      </c>
      <c r="DB24" s="37">
        <f t="shared" si="87"/>
        <v>1.5014195388898794</v>
      </c>
      <c r="DC24" s="37">
        <f t="shared" si="88"/>
        <v>1.3446902332740529</v>
      </c>
    </row>
    <row r="25" spans="1:107" x14ac:dyDescent="0.2">
      <c r="A25" s="38" t="s">
        <v>78</v>
      </c>
      <c r="B25" s="6"/>
      <c r="C25" s="6"/>
      <c r="D25" s="6"/>
      <c r="E25" s="6"/>
      <c r="F25" s="6"/>
      <c r="G25" s="6"/>
      <c r="H25" s="6"/>
      <c r="I25" s="6"/>
      <c r="J25" s="6"/>
      <c r="K25" s="6"/>
      <c r="L25" s="6"/>
      <c r="M25" s="6"/>
      <c r="N25" s="6"/>
      <c r="O25" s="62"/>
      <c r="P25" s="6"/>
      <c r="Q25" s="6"/>
      <c r="R25" s="6"/>
      <c r="S25" s="6"/>
      <c r="T25" s="6"/>
      <c r="U25" s="6"/>
      <c r="V25" s="6"/>
      <c r="W25" s="6"/>
      <c r="X25" s="6"/>
      <c r="Y25" s="6"/>
      <c r="Z25" s="6"/>
      <c r="AA25" s="6"/>
      <c r="AB25" s="30"/>
      <c r="AC25" s="31"/>
      <c r="AD25" s="31"/>
      <c r="AE25" s="31"/>
      <c r="AF25" s="31"/>
      <c r="AG25" s="31"/>
      <c r="AH25" s="31"/>
      <c r="AI25" s="31"/>
      <c r="AJ25" s="31"/>
      <c r="AK25" s="31"/>
      <c r="AL25" s="31"/>
      <c r="AM25" s="31"/>
      <c r="AN25" s="31"/>
      <c r="AO25" s="57"/>
      <c r="AP25" s="58"/>
      <c r="AQ25" s="58"/>
      <c r="AR25" s="6"/>
      <c r="AS25" s="63"/>
      <c r="AT25" s="6"/>
      <c r="AU25" s="6"/>
      <c r="AV25" s="6"/>
      <c r="AW25" s="6"/>
      <c r="AX25" s="6"/>
      <c r="AY25" s="6"/>
      <c r="AZ25" s="6"/>
      <c r="BA25" s="6"/>
      <c r="BB25" s="64"/>
      <c r="BC25" s="65"/>
      <c r="BD25" s="65"/>
      <c r="BE25" s="36"/>
      <c r="BF25" s="66"/>
      <c r="BG25" s="36"/>
      <c r="BH25" s="36"/>
      <c r="BI25" s="36"/>
      <c r="BJ25" s="36"/>
      <c r="BK25" s="36"/>
      <c r="BL25" s="36"/>
      <c r="BM25" s="36"/>
      <c r="BN25" s="36"/>
      <c r="BO25" s="64"/>
      <c r="BP25" s="65"/>
      <c r="BQ25" s="65"/>
      <c r="BR25" s="36"/>
      <c r="BS25" s="66"/>
      <c r="BT25" s="36"/>
      <c r="BU25" s="36"/>
      <c r="BV25" s="36"/>
      <c r="BW25" s="36"/>
      <c r="BX25" s="36"/>
      <c r="BY25" s="36"/>
      <c r="BZ25" s="36"/>
      <c r="CA25" s="36"/>
      <c r="CB25" s="64"/>
      <c r="CC25" s="65"/>
      <c r="CD25" s="65"/>
      <c r="CE25" s="36"/>
      <c r="CF25" s="66"/>
      <c r="CG25" s="36"/>
      <c r="CH25" s="36"/>
      <c r="CI25" s="36"/>
      <c r="CJ25" s="36"/>
      <c r="CK25" s="36"/>
      <c r="CL25" s="36"/>
      <c r="CM25" s="36"/>
      <c r="CN25" s="36"/>
      <c r="CO25" s="57"/>
      <c r="CP25" s="58"/>
      <c r="CQ25" s="58"/>
      <c r="CR25" s="6"/>
      <c r="CS25" s="63"/>
      <c r="CT25" s="6"/>
      <c r="CU25" s="32"/>
      <c r="CV25" s="6"/>
      <c r="CW25" s="6"/>
      <c r="CX25" s="6"/>
      <c r="CY25" s="6"/>
      <c r="CZ25" s="32"/>
      <c r="DA25" s="153"/>
      <c r="DB25" s="37"/>
      <c r="DC25" s="37"/>
    </row>
    <row r="26" spans="1:107" x14ac:dyDescent="0.2">
      <c r="A26" s="27" t="s">
        <v>41</v>
      </c>
      <c r="B26" s="29">
        <f t="shared" ref="B26:B39" si="95">+BO26-BB26</f>
        <v>0</v>
      </c>
      <c r="C26" s="29">
        <f t="shared" ref="C26:C39" si="96">+BP26-BC26</f>
        <v>0</v>
      </c>
      <c r="D26" s="29">
        <f t="shared" ref="D26:D39" si="97">+BQ26-BD26</f>
        <v>0</v>
      </c>
      <c r="E26" s="29">
        <f t="shared" ref="E26:E39" si="98">+BR26-BE26</f>
        <v>1984</v>
      </c>
      <c r="F26" s="29">
        <f t="shared" ref="F26:F39" si="99">+BS26-BF26</f>
        <v>1955</v>
      </c>
      <c r="G26" s="29">
        <f t="shared" ref="G26:G39" si="100">+BT26-BG26</f>
        <v>1972</v>
      </c>
      <c r="H26" s="29">
        <f t="shared" ref="H26:H39" si="101">+BU26-BH26</f>
        <v>1883</v>
      </c>
      <c r="I26" s="29">
        <f t="shared" ref="I26:I39" si="102">+BV26-BI26</f>
        <v>2192</v>
      </c>
      <c r="J26" s="29">
        <f t="shared" ref="J26:J39" si="103">+BW26-BJ26</f>
        <v>2209</v>
      </c>
      <c r="K26" s="29">
        <f t="shared" ref="K26:K39" si="104">+BX26-BK26</f>
        <v>2115</v>
      </c>
      <c r="L26" s="29">
        <f t="shared" ref="L26:L39" si="105">+BY26-BL26</f>
        <v>1884</v>
      </c>
      <c r="M26" s="29">
        <f t="shared" ref="M26:M39" si="106">+BZ26-BM26</f>
        <v>1665</v>
      </c>
      <c r="N26" s="29">
        <f t="shared" ref="N26:N39" si="107">+CA26-BN26</f>
        <v>1912</v>
      </c>
      <c r="O26" s="28">
        <f t="shared" ref="O26:O39" si="108">+CB26-BB26</f>
        <v>0</v>
      </c>
      <c r="P26" s="29">
        <f t="shared" ref="P26:P39" si="109">+CC26-BC26</f>
        <v>0</v>
      </c>
      <c r="Q26" s="29">
        <f t="shared" ref="Q26:Q39" si="110">+CD26-BD26</f>
        <v>0</v>
      </c>
      <c r="R26" s="29">
        <f t="shared" ref="R26:R39" si="111">+CE26-BE26</f>
        <v>586</v>
      </c>
      <c r="S26" s="29">
        <f t="shared" ref="S26:S39" si="112">+CF26-BF26</f>
        <v>275</v>
      </c>
      <c r="T26" s="29">
        <f t="shared" ref="T26:T39" si="113">+CG26-BG26</f>
        <v>221</v>
      </c>
      <c r="U26" s="29">
        <f t="shared" ref="U26:U39" si="114">+CH26-BH26</f>
        <v>330</v>
      </c>
      <c r="V26" s="29">
        <f t="shared" ref="V26:V39" si="115">+CI26-BI26</f>
        <v>311</v>
      </c>
      <c r="W26" s="29">
        <f t="shared" ref="W26:W39" si="116">+CJ26-BJ26</f>
        <v>293</v>
      </c>
      <c r="X26" s="29">
        <f t="shared" ref="X26:X39" si="117">+CK26-BK26</f>
        <v>764</v>
      </c>
      <c r="Y26" s="29">
        <f t="shared" ref="Y26:Y39" si="118">+CL26-BL26</f>
        <v>956</v>
      </c>
      <c r="Z26" s="29">
        <f t="shared" ref="Z26:Z39" si="119">+CM26-BM26</f>
        <v>621</v>
      </c>
      <c r="AA26" s="29">
        <f t="shared" ref="AA26:AA39" si="120">+CN26-BN26</f>
        <v>303</v>
      </c>
      <c r="AB26" s="30">
        <f t="shared" ref="AB26:AB38" si="121">O26-B26</f>
        <v>0</v>
      </c>
      <c r="AC26" s="31">
        <f t="shared" ref="AC26:AC38" si="122">P26-C26</f>
        <v>0</v>
      </c>
      <c r="AD26" s="31">
        <f t="shared" ref="AD26:AD38" si="123">Q26-D26</f>
        <v>0</v>
      </c>
      <c r="AE26" s="31">
        <f t="shared" ref="AE26:AE38" si="124">R26-E26</f>
        <v>-1398</v>
      </c>
      <c r="AF26" s="31">
        <f t="shared" ref="AF26:AF38" si="125">S26-F26</f>
        <v>-1680</v>
      </c>
      <c r="AG26" s="31">
        <f t="shared" ref="AG26:AG38" si="126">T26-G26</f>
        <v>-1751</v>
      </c>
      <c r="AH26" s="31">
        <f t="shared" ref="AH26:AH38" si="127">U26-H26</f>
        <v>-1553</v>
      </c>
      <c r="AI26" s="31">
        <f t="shared" ref="AI26:AI38" si="128">V26-I26</f>
        <v>-1881</v>
      </c>
      <c r="AJ26" s="31">
        <f t="shared" ref="AJ26:AJ38" si="129">W26-J26</f>
        <v>-1916</v>
      </c>
      <c r="AK26" s="31">
        <f t="shared" ref="AK26:AK38" si="130">X26-K26</f>
        <v>-1351</v>
      </c>
      <c r="AL26" s="31">
        <f t="shared" ref="AL26:AL38" si="131">Y26-L26</f>
        <v>-928</v>
      </c>
      <c r="AM26" s="31">
        <f t="shared" ref="AM26:AN38" si="132">Z26-M26</f>
        <v>-1044</v>
      </c>
      <c r="AN26" s="31">
        <f t="shared" si="132"/>
        <v>-1609</v>
      </c>
      <c r="AO26" s="57"/>
      <c r="AP26" s="58"/>
      <c r="AQ26" s="58"/>
      <c r="AR26" s="6">
        <f t="shared" ref="AR26:AR39" si="133">(BE26/BR26)*100</f>
        <v>49.24533128677411</v>
      </c>
      <c r="AS26" s="39">
        <f t="shared" ref="AS26:AS39" si="134">(BF26/BS26)*100</f>
        <v>52.456225680933855</v>
      </c>
      <c r="AT26" s="29">
        <f t="shared" ref="AT26:AT39" si="135">(BG26/BT26)*100</f>
        <v>55.303717135086131</v>
      </c>
      <c r="AU26" s="6">
        <f t="shared" si="17"/>
        <v>56.341293763041968</v>
      </c>
      <c r="AV26" s="29">
        <f t="shared" ref="AV26:AV39" si="136">(BI26/BV26)*100</f>
        <v>54.943473792394656</v>
      </c>
      <c r="AW26" s="29">
        <f t="shared" ref="AW26:AW39" si="137">(BJ26/BW26)*100</f>
        <v>56.762575846545317</v>
      </c>
      <c r="AX26" s="29">
        <f t="shared" ref="AX26:AX39" si="138">(BK26/BX26)*100</f>
        <v>68.413978494623649</v>
      </c>
      <c r="AY26" s="29">
        <f t="shared" ref="AY26:AY39" si="139">(BL26/BY26)*100</f>
        <v>70.382015406382649</v>
      </c>
      <c r="AZ26" s="6">
        <f t="shared" si="76"/>
        <v>70.299678915447743</v>
      </c>
      <c r="BA26" s="6">
        <f t="shared" si="76"/>
        <v>66.724678036895241</v>
      </c>
      <c r="BB26" s="64"/>
      <c r="BC26" s="65"/>
      <c r="BD26" s="65"/>
      <c r="BE26" s="36">
        <v>1925</v>
      </c>
      <c r="BF26" s="40">
        <v>2157</v>
      </c>
      <c r="BG26" s="41">
        <v>2440</v>
      </c>
      <c r="BH26" s="41">
        <v>2430</v>
      </c>
      <c r="BI26" s="41">
        <v>2673</v>
      </c>
      <c r="BJ26" s="41">
        <v>2900</v>
      </c>
      <c r="BK26" s="41">
        <v>4581</v>
      </c>
      <c r="BL26" s="41">
        <v>4477</v>
      </c>
      <c r="BM26" s="41">
        <v>3941</v>
      </c>
      <c r="BN26" s="41">
        <v>3834</v>
      </c>
      <c r="BO26" s="64"/>
      <c r="BP26" s="65"/>
      <c r="BQ26" s="65"/>
      <c r="BR26" s="36">
        <v>3909</v>
      </c>
      <c r="BS26" s="40">
        <v>4112</v>
      </c>
      <c r="BT26" s="41">
        <v>4412</v>
      </c>
      <c r="BU26" s="41">
        <v>4313</v>
      </c>
      <c r="BV26" s="41">
        <v>4865</v>
      </c>
      <c r="BW26" s="41">
        <v>5109</v>
      </c>
      <c r="BX26" s="41">
        <v>6696</v>
      </c>
      <c r="BY26" s="41">
        <v>6361</v>
      </c>
      <c r="BZ26" s="41">
        <v>5606</v>
      </c>
      <c r="CA26" s="41">
        <v>5746</v>
      </c>
      <c r="CB26" s="64"/>
      <c r="CC26" s="65"/>
      <c r="CD26" s="65"/>
      <c r="CE26" s="36">
        <v>2511</v>
      </c>
      <c r="CF26" s="40">
        <v>2432</v>
      </c>
      <c r="CG26" s="41">
        <v>2661</v>
      </c>
      <c r="CH26" s="41">
        <v>2760</v>
      </c>
      <c r="CI26" s="41">
        <v>2984</v>
      </c>
      <c r="CJ26" s="41">
        <v>3193</v>
      </c>
      <c r="CK26" s="41">
        <v>5345</v>
      </c>
      <c r="CL26" s="41">
        <v>5433</v>
      </c>
      <c r="CM26" s="41">
        <v>4562</v>
      </c>
      <c r="CN26" s="41">
        <v>4137</v>
      </c>
      <c r="CO26" s="57"/>
      <c r="CP26" s="58"/>
      <c r="CQ26" s="58"/>
      <c r="CR26" s="6">
        <f t="shared" ref="CR26:CR39" si="140">(BE26/CE26)*100</f>
        <v>76.662684189565908</v>
      </c>
      <c r="CS26" s="39">
        <f t="shared" ref="CS26:CS39" si="141">(BF26/CF26)*100</f>
        <v>88.692434210526315</v>
      </c>
      <c r="CT26" s="29">
        <f t="shared" ref="CT26:CT39" si="142">(BG26/CG26)*100</f>
        <v>91.694851559564071</v>
      </c>
      <c r="CU26" s="32">
        <f t="shared" si="26"/>
        <v>0.88043478260869568</v>
      </c>
      <c r="CV26" s="29">
        <f t="shared" ref="CV26:CV39" si="143">(BI26/CI26)*100</f>
        <v>89.577747989276133</v>
      </c>
      <c r="CW26" s="29">
        <f t="shared" ref="CW26:CW39" si="144">(BJ26/CJ26)*100</f>
        <v>90.823676792984656</v>
      </c>
      <c r="CX26" s="29">
        <f t="shared" ref="CX26:CX39" si="145">(BK26/CK26)*100</f>
        <v>85.70626753975678</v>
      </c>
      <c r="CY26" s="29">
        <f t="shared" ref="CY26:CY39" si="146">(BL26/CL26)*100</f>
        <v>82.403828455733489</v>
      </c>
      <c r="CZ26" s="32">
        <f t="shared" si="27"/>
        <v>0.86387549320473478</v>
      </c>
      <c r="DA26" s="153">
        <f t="shared" si="27"/>
        <v>0.92675852066715014</v>
      </c>
      <c r="DB26" s="37">
        <f t="shared" ref="DB26:DB39" si="147">V26/I26</f>
        <v>0.14187956204379562</v>
      </c>
      <c r="DC26" s="37">
        <f t="shared" ref="DC26:DC39" si="148">AA26/N26</f>
        <v>0.15847280334728034</v>
      </c>
    </row>
    <row r="27" spans="1:107" x14ac:dyDescent="0.2">
      <c r="A27" s="27" t="s">
        <v>42</v>
      </c>
      <c r="B27" s="29">
        <f t="shared" si="95"/>
        <v>0</v>
      </c>
      <c r="C27" s="29">
        <f t="shared" si="96"/>
        <v>0</v>
      </c>
      <c r="D27" s="29">
        <f t="shared" si="97"/>
        <v>0</v>
      </c>
      <c r="E27" s="29">
        <f t="shared" si="98"/>
        <v>2754</v>
      </c>
      <c r="F27" s="29">
        <f t="shared" si="99"/>
        <v>3074</v>
      </c>
      <c r="G27" s="29">
        <f t="shared" si="100"/>
        <v>3368</v>
      </c>
      <c r="H27" s="29">
        <f t="shared" si="101"/>
        <v>4064</v>
      </c>
      <c r="I27" s="29">
        <f t="shared" si="102"/>
        <v>4362</v>
      </c>
      <c r="J27" s="29">
        <f t="shared" si="103"/>
        <v>4764</v>
      </c>
      <c r="K27" s="29">
        <f t="shared" si="104"/>
        <v>5308</v>
      </c>
      <c r="L27" s="29">
        <f t="shared" si="105"/>
        <v>5544</v>
      </c>
      <c r="M27" s="29">
        <f t="shared" si="106"/>
        <v>5899</v>
      </c>
      <c r="N27" s="29">
        <f t="shared" si="107"/>
        <v>5744</v>
      </c>
      <c r="O27" s="28">
        <f t="shared" si="108"/>
        <v>0</v>
      </c>
      <c r="P27" s="29">
        <f t="shared" si="109"/>
        <v>0</v>
      </c>
      <c r="Q27" s="29">
        <f t="shared" si="110"/>
        <v>0</v>
      </c>
      <c r="R27" s="29">
        <f t="shared" si="111"/>
        <v>8411</v>
      </c>
      <c r="S27" s="29">
        <f t="shared" si="112"/>
        <v>10637</v>
      </c>
      <c r="T27" s="29">
        <f t="shared" si="113"/>
        <v>12872</v>
      </c>
      <c r="U27" s="29">
        <f t="shared" si="114"/>
        <v>14549</v>
      </c>
      <c r="V27" s="29">
        <f t="shared" si="115"/>
        <v>28049</v>
      </c>
      <c r="W27" s="29">
        <f t="shared" si="116"/>
        <v>43865</v>
      </c>
      <c r="X27" s="29">
        <f t="shared" si="117"/>
        <v>18675</v>
      </c>
      <c r="Y27" s="29">
        <f t="shared" si="118"/>
        <v>30743</v>
      </c>
      <c r="Z27" s="29">
        <f t="shared" si="119"/>
        <v>26976</v>
      </c>
      <c r="AA27" s="29">
        <f t="shared" si="120"/>
        <v>21165</v>
      </c>
      <c r="AB27" s="30">
        <f t="shared" si="121"/>
        <v>0</v>
      </c>
      <c r="AC27" s="31">
        <f t="shared" si="122"/>
        <v>0</v>
      </c>
      <c r="AD27" s="31">
        <f t="shared" si="123"/>
        <v>0</v>
      </c>
      <c r="AE27" s="31">
        <f t="shared" si="124"/>
        <v>5657</v>
      </c>
      <c r="AF27" s="31">
        <f t="shared" si="125"/>
        <v>7563</v>
      </c>
      <c r="AG27" s="31">
        <f t="shared" si="126"/>
        <v>9504</v>
      </c>
      <c r="AH27" s="31">
        <f t="shared" si="127"/>
        <v>10485</v>
      </c>
      <c r="AI27" s="31">
        <f t="shared" si="128"/>
        <v>23687</v>
      </c>
      <c r="AJ27" s="31">
        <f t="shared" si="129"/>
        <v>39101</v>
      </c>
      <c r="AK27" s="31">
        <f t="shared" si="130"/>
        <v>13367</v>
      </c>
      <c r="AL27" s="31">
        <f t="shared" si="131"/>
        <v>25199</v>
      </c>
      <c r="AM27" s="31">
        <f t="shared" si="132"/>
        <v>21077</v>
      </c>
      <c r="AN27" s="31">
        <f t="shared" si="132"/>
        <v>15421</v>
      </c>
      <c r="AO27" s="57"/>
      <c r="AP27" s="58"/>
      <c r="AQ27" s="58"/>
      <c r="AR27" s="6">
        <f t="shared" si="133"/>
        <v>92.217041119118264</v>
      </c>
      <c r="AS27" s="39">
        <f t="shared" si="134"/>
        <v>91.340845070422532</v>
      </c>
      <c r="AT27" s="29">
        <f t="shared" si="135"/>
        <v>90.988628762541808</v>
      </c>
      <c r="AU27" s="6">
        <f t="shared" si="17"/>
        <v>89.849135777799987</v>
      </c>
      <c r="AV27" s="29">
        <f t="shared" si="136"/>
        <v>89.133846498766914</v>
      </c>
      <c r="AW27" s="29">
        <f t="shared" si="137"/>
        <v>90.544805001488541</v>
      </c>
      <c r="AX27" s="29">
        <f t="shared" si="138"/>
        <v>91.49590656391689</v>
      </c>
      <c r="AY27" s="29">
        <f t="shared" si="139"/>
        <v>90.474390474390475</v>
      </c>
      <c r="AZ27" s="6">
        <f t="shared" si="76"/>
        <v>89.405531609195393</v>
      </c>
      <c r="BA27" s="6">
        <f t="shared" si="76"/>
        <v>89.288977567270223</v>
      </c>
      <c r="BB27" s="64"/>
      <c r="BC27" s="65"/>
      <c r="BD27" s="65"/>
      <c r="BE27" s="36">
        <v>32631</v>
      </c>
      <c r="BF27" s="40">
        <v>32426</v>
      </c>
      <c r="BG27" s="41">
        <v>34007</v>
      </c>
      <c r="BH27" s="41">
        <v>35972</v>
      </c>
      <c r="BI27" s="41">
        <v>35781</v>
      </c>
      <c r="BJ27" s="41">
        <v>45621</v>
      </c>
      <c r="BK27" s="41">
        <v>57109</v>
      </c>
      <c r="BL27" s="41">
        <v>52657</v>
      </c>
      <c r="BM27" s="41">
        <v>49781</v>
      </c>
      <c r="BN27" s="41">
        <v>47883</v>
      </c>
      <c r="BO27" s="64"/>
      <c r="BP27" s="65"/>
      <c r="BQ27" s="65"/>
      <c r="BR27" s="36">
        <v>35385</v>
      </c>
      <c r="BS27" s="40">
        <v>35500</v>
      </c>
      <c r="BT27" s="41">
        <v>37375</v>
      </c>
      <c r="BU27" s="41">
        <v>40036</v>
      </c>
      <c r="BV27" s="41">
        <v>40143</v>
      </c>
      <c r="BW27" s="41">
        <v>50385</v>
      </c>
      <c r="BX27" s="41">
        <v>62417</v>
      </c>
      <c r="BY27" s="41">
        <v>58201</v>
      </c>
      <c r="BZ27" s="41">
        <v>55680</v>
      </c>
      <c r="CA27" s="41">
        <v>53627</v>
      </c>
      <c r="CB27" s="64"/>
      <c r="CC27" s="65"/>
      <c r="CD27" s="65"/>
      <c r="CE27" s="36">
        <v>41042</v>
      </c>
      <c r="CF27" s="40">
        <v>43063</v>
      </c>
      <c r="CG27" s="41">
        <v>46879</v>
      </c>
      <c r="CH27" s="41">
        <v>50521</v>
      </c>
      <c r="CI27" s="41">
        <v>63830</v>
      </c>
      <c r="CJ27" s="41">
        <v>89486</v>
      </c>
      <c r="CK27" s="41">
        <v>75784</v>
      </c>
      <c r="CL27" s="41">
        <v>83400</v>
      </c>
      <c r="CM27" s="41">
        <v>76757</v>
      </c>
      <c r="CN27" s="41">
        <v>69048</v>
      </c>
      <c r="CO27" s="57"/>
      <c r="CP27" s="58"/>
      <c r="CQ27" s="58"/>
      <c r="CR27" s="6">
        <f t="shared" si="140"/>
        <v>79.506359339213489</v>
      </c>
      <c r="CS27" s="39">
        <f t="shared" si="141"/>
        <v>75.298980563360658</v>
      </c>
      <c r="CT27" s="29">
        <f t="shared" si="142"/>
        <v>72.542076409479733</v>
      </c>
      <c r="CU27" s="32">
        <f t="shared" si="26"/>
        <v>0.71202074384909242</v>
      </c>
      <c r="CV27" s="29">
        <f t="shared" si="143"/>
        <v>56.056713144289517</v>
      </c>
      <c r="CW27" s="29">
        <f t="shared" si="144"/>
        <v>50.981159063987661</v>
      </c>
      <c r="CX27" s="29">
        <f t="shared" si="145"/>
        <v>75.357595270769551</v>
      </c>
      <c r="CY27" s="29">
        <f t="shared" si="146"/>
        <v>63.137889688249402</v>
      </c>
      <c r="CZ27" s="32">
        <f t="shared" si="27"/>
        <v>0.6485532264158318</v>
      </c>
      <c r="DA27" s="153">
        <f t="shared" si="27"/>
        <v>0.69347410497045536</v>
      </c>
      <c r="DB27" s="37">
        <f t="shared" si="147"/>
        <v>6.4303071985327831</v>
      </c>
      <c r="DC27" s="37">
        <f t="shared" si="148"/>
        <v>3.6847144846796658</v>
      </c>
    </row>
    <row r="28" spans="1:107" x14ac:dyDescent="0.2">
      <c r="A28" s="27" t="s">
        <v>43</v>
      </c>
      <c r="B28" s="29">
        <f t="shared" si="95"/>
        <v>0</v>
      </c>
      <c r="C28" s="29">
        <f t="shared" si="96"/>
        <v>0</v>
      </c>
      <c r="D28" s="29">
        <f t="shared" si="97"/>
        <v>0</v>
      </c>
      <c r="E28" s="29">
        <f t="shared" si="98"/>
        <v>16699</v>
      </c>
      <c r="F28" s="29">
        <f t="shared" si="99"/>
        <v>18404</v>
      </c>
      <c r="G28" s="29">
        <f t="shared" si="100"/>
        <v>19566</v>
      </c>
      <c r="H28" s="29">
        <f t="shared" si="101"/>
        <v>23120</v>
      </c>
      <c r="I28" s="29">
        <f t="shared" si="102"/>
        <v>25841</v>
      </c>
      <c r="J28" s="29">
        <f t="shared" si="103"/>
        <v>29653</v>
      </c>
      <c r="K28" s="29">
        <f t="shared" si="104"/>
        <v>34421</v>
      </c>
      <c r="L28" s="29">
        <f t="shared" si="105"/>
        <v>39015</v>
      </c>
      <c r="M28" s="29">
        <f t="shared" si="106"/>
        <v>42170</v>
      </c>
      <c r="N28" s="29">
        <f t="shared" si="107"/>
        <v>42769</v>
      </c>
      <c r="O28" s="28">
        <f t="shared" si="108"/>
        <v>0</v>
      </c>
      <c r="P28" s="29">
        <f t="shared" si="109"/>
        <v>0</v>
      </c>
      <c r="Q28" s="29">
        <f t="shared" si="110"/>
        <v>0</v>
      </c>
      <c r="R28" s="29">
        <f t="shared" si="111"/>
        <v>19051</v>
      </c>
      <c r="S28" s="29">
        <f t="shared" si="112"/>
        <v>19476</v>
      </c>
      <c r="T28" s="29">
        <f t="shared" si="113"/>
        <v>23610</v>
      </c>
      <c r="U28" s="29">
        <f t="shared" si="114"/>
        <v>29515</v>
      </c>
      <c r="V28" s="29">
        <f t="shared" si="115"/>
        <v>31652</v>
      </c>
      <c r="W28" s="29">
        <f t="shared" si="116"/>
        <v>40167</v>
      </c>
      <c r="X28" s="29">
        <f t="shared" si="117"/>
        <v>36034</v>
      </c>
      <c r="Y28" s="29">
        <f t="shared" si="118"/>
        <v>40306</v>
      </c>
      <c r="Z28" s="29">
        <f t="shared" si="119"/>
        <v>46643</v>
      </c>
      <c r="AA28" s="29">
        <f t="shared" si="120"/>
        <v>49417</v>
      </c>
      <c r="AB28" s="30">
        <f t="shared" si="121"/>
        <v>0</v>
      </c>
      <c r="AC28" s="31">
        <f t="shared" si="122"/>
        <v>0</v>
      </c>
      <c r="AD28" s="31">
        <f t="shared" si="123"/>
        <v>0</v>
      </c>
      <c r="AE28" s="31">
        <f t="shared" si="124"/>
        <v>2352</v>
      </c>
      <c r="AF28" s="31">
        <f t="shared" si="125"/>
        <v>1072</v>
      </c>
      <c r="AG28" s="31">
        <f t="shared" si="126"/>
        <v>4044</v>
      </c>
      <c r="AH28" s="31">
        <f t="shared" si="127"/>
        <v>6395</v>
      </c>
      <c r="AI28" s="31">
        <f t="shared" si="128"/>
        <v>5811</v>
      </c>
      <c r="AJ28" s="31">
        <f t="shared" si="129"/>
        <v>10514</v>
      </c>
      <c r="AK28" s="31">
        <f t="shared" si="130"/>
        <v>1613</v>
      </c>
      <c r="AL28" s="31">
        <f t="shared" si="131"/>
        <v>1291</v>
      </c>
      <c r="AM28" s="31">
        <f t="shared" si="132"/>
        <v>4473</v>
      </c>
      <c r="AN28" s="31">
        <f t="shared" si="132"/>
        <v>6648</v>
      </c>
      <c r="AO28" s="57"/>
      <c r="AP28" s="58"/>
      <c r="AQ28" s="58"/>
      <c r="AR28" s="6">
        <f t="shared" si="133"/>
        <v>92.028470090651751</v>
      </c>
      <c r="AS28" s="39">
        <f t="shared" si="134"/>
        <v>92.120158590157473</v>
      </c>
      <c r="AT28" s="29">
        <f t="shared" si="135"/>
        <v>92.763839166839261</v>
      </c>
      <c r="AU28" s="6">
        <f t="shared" si="17"/>
        <v>90.878748905213158</v>
      </c>
      <c r="AV28" s="29">
        <f t="shared" si="136"/>
        <v>91.043974325204829</v>
      </c>
      <c r="AW28" s="29">
        <f t="shared" si="137"/>
        <v>92.986070539036319</v>
      </c>
      <c r="AX28" s="29">
        <f t="shared" si="138"/>
        <v>92.140624393496225</v>
      </c>
      <c r="AY28" s="29">
        <f t="shared" si="139"/>
        <v>90.200363200687221</v>
      </c>
      <c r="AZ28" s="6">
        <f t="shared" si="76"/>
        <v>89.712325692594447</v>
      </c>
      <c r="BA28" s="6">
        <f t="shared" si="76"/>
        <v>89.475795239513076</v>
      </c>
      <c r="BB28" s="64"/>
      <c r="BC28" s="65"/>
      <c r="BD28" s="65"/>
      <c r="BE28" s="36">
        <v>192784</v>
      </c>
      <c r="BF28" s="40">
        <v>215154</v>
      </c>
      <c r="BG28" s="41">
        <v>250826</v>
      </c>
      <c r="BH28" s="41">
        <v>230354</v>
      </c>
      <c r="BI28" s="41">
        <v>262691</v>
      </c>
      <c r="BJ28" s="41">
        <v>393120</v>
      </c>
      <c r="BK28" s="41">
        <v>403540</v>
      </c>
      <c r="BL28" s="41">
        <v>359112</v>
      </c>
      <c r="BM28" s="41">
        <v>367738</v>
      </c>
      <c r="BN28" s="41">
        <v>363618</v>
      </c>
      <c r="BO28" s="64"/>
      <c r="BP28" s="65"/>
      <c r="BQ28" s="65"/>
      <c r="BR28" s="36">
        <v>209483</v>
      </c>
      <c r="BS28" s="40">
        <v>233558</v>
      </c>
      <c r="BT28" s="41">
        <v>270392</v>
      </c>
      <c r="BU28" s="41">
        <v>253474</v>
      </c>
      <c r="BV28" s="41">
        <v>288532</v>
      </c>
      <c r="BW28" s="41">
        <v>422773</v>
      </c>
      <c r="BX28" s="41">
        <v>437961</v>
      </c>
      <c r="BY28" s="41">
        <v>398127</v>
      </c>
      <c r="BZ28" s="41">
        <v>409908</v>
      </c>
      <c r="CA28" s="41">
        <v>406387</v>
      </c>
      <c r="CB28" s="64"/>
      <c r="CC28" s="65"/>
      <c r="CD28" s="65"/>
      <c r="CE28" s="36">
        <v>211835</v>
      </c>
      <c r="CF28" s="40">
        <v>234630</v>
      </c>
      <c r="CG28" s="41">
        <v>274436</v>
      </c>
      <c r="CH28" s="41">
        <v>259869</v>
      </c>
      <c r="CI28" s="41">
        <v>294343</v>
      </c>
      <c r="CJ28" s="41">
        <v>433287</v>
      </c>
      <c r="CK28" s="41">
        <v>439574</v>
      </c>
      <c r="CL28" s="41">
        <v>399418</v>
      </c>
      <c r="CM28" s="41">
        <v>414381</v>
      </c>
      <c r="CN28" s="41">
        <v>413035</v>
      </c>
      <c r="CO28" s="57"/>
      <c r="CP28" s="58"/>
      <c r="CQ28" s="58"/>
      <c r="CR28" s="6">
        <f t="shared" si="140"/>
        <v>91.006679727146121</v>
      </c>
      <c r="CS28" s="39">
        <f t="shared" si="141"/>
        <v>91.699271192942078</v>
      </c>
      <c r="CT28" s="29">
        <f t="shared" si="142"/>
        <v>91.396901281173029</v>
      </c>
      <c r="CU28" s="32">
        <f t="shared" si="26"/>
        <v>0.88642354417033198</v>
      </c>
      <c r="CV28" s="29">
        <f t="shared" si="143"/>
        <v>89.246559286274845</v>
      </c>
      <c r="CW28" s="29">
        <f t="shared" si="144"/>
        <v>90.729701098809798</v>
      </c>
      <c r="CX28" s="29">
        <f t="shared" si="145"/>
        <v>91.802517892323024</v>
      </c>
      <c r="CY28" s="29">
        <f t="shared" si="146"/>
        <v>89.908817329214003</v>
      </c>
      <c r="CZ28" s="32">
        <f t="shared" si="27"/>
        <v>0.8874393372282996</v>
      </c>
      <c r="DA28" s="153">
        <f t="shared" si="27"/>
        <v>0.88035638626266544</v>
      </c>
      <c r="DB28" s="37">
        <f t="shared" si="147"/>
        <v>1.224875198328238</v>
      </c>
      <c r="DC28" s="37">
        <f t="shared" si="148"/>
        <v>1.1554396876242139</v>
      </c>
    </row>
    <row r="29" spans="1:107" x14ac:dyDescent="0.2">
      <c r="A29" s="27" t="s">
        <v>44</v>
      </c>
      <c r="B29" s="29">
        <f t="shared" si="95"/>
        <v>0</v>
      </c>
      <c r="C29" s="29">
        <f t="shared" si="96"/>
        <v>0</v>
      </c>
      <c r="D29" s="29">
        <f t="shared" si="97"/>
        <v>0</v>
      </c>
      <c r="E29" s="29">
        <f t="shared" si="98"/>
        <v>5740</v>
      </c>
      <c r="F29" s="29">
        <f t="shared" si="99"/>
        <v>5800</v>
      </c>
      <c r="G29" s="29">
        <f t="shared" si="100"/>
        <v>6730</v>
      </c>
      <c r="H29" s="29">
        <f t="shared" si="101"/>
        <v>7218</v>
      </c>
      <c r="I29" s="29">
        <f t="shared" si="102"/>
        <v>8418</v>
      </c>
      <c r="J29" s="29">
        <f t="shared" si="103"/>
        <v>8854</v>
      </c>
      <c r="K29" s="29">
        <f t="shared" si="104"/>
        <v>9168</v>
      </c>
      <c r="L29" s="29">
        <f t="shared" si="105"/>
        <v>9527</v>
      </c>
      <c r="M29" s="29">
        <f t="shared" si="106"/>
        <v>10076</v>
      </c>
      <c r="N29" s="29">
        <f t="shared" si="107"/>
        <v>10217</v>
      </c>
      <c r="O29" s="28">
        <f t="shared" si="108"/>
        <v>0</v>
      </c>
      <c r="P29" s="29">
        <f t="shared" si="109"/>
        <v>0</v>
      </c>
      <c r="Q29" s="29">
        <f t="shared" si="110"/>
        <v>0</v>
      </c>
      <c r="R29" s="29">
        <f t="shared" si="111"/>
        <v>8569</v>
      </c>
      <c r="S29" s="29">
        <f t="shared" si="112"/>
        <v>9057</v>
      </c>
      <c r="T29" s="29">
        <f t="shared" si="113"/>
        <v>8879</v>
      </c>
      <c r="U29" s="29">
        <f t="shared" si="114"/>
        <v>7943</v>
      </c>
      <c r="V29" s="29">
        <f t="shared" si="115"/>
        <v>13499</v>
      </c>
      <c r="W29" s="29">
        <f t="shared" si="116"/>
        <v>16734</v>
      </c>
      <c r="X29" s="29">
        <f t="shared" si="117"/>
        <v>9463</v>
      </c>
      <c r="Y29" s="29">
        <f t="shared" si="118"/>
        <v>11569</v>
      </c>
      <c r="Z29" s="29">
        <f t="shared" si="119"/>
        <v>11851</v>
      </c>
      <c r="AA29" s="29">
        <f t="shared" si="120"/>
        <v>12090</v>
      </c>
      <c r="AB29" s="30">
        <f t="shared" si="121"/>
        <v>0</v>
      </c>
      <c r="AC29" s="31">
        <f t="shared" si="122"/>
        <v>0</v>
      </c>
      <c r="AD29" s="31">
        <f t="shared" si="123"/>
        <v>0</v>
      </c>
      <c r="AE29" s="31">
        <f t="shared" si="124"/>
        <v>2829</v>
      </c>
      <c r="AF29" s="31">
        <f t="shared" si="125"/>
        <v>3257</v>
      </c>
      <c r="AG29" s="31">
        <f t="shared" si="126"/>
        <v>2149</v>
      </c>
      <c r="AH29" s="31">
        <f t="shared" si="127"/>
        <v>725</v>
      </c>
      <c r="AI29" s="31">
        <f t="shared" si="128"/>
        <v>5081</v>
      </c>
      <c r="AJ29" s="31">
        <f t="shared" si="129"/>
        <v>7880</v>
      </c>
      <c r="AK29" s="31">
        <f t="shared" si="130"/>
        <v>295</v>
      </c>
      <c r="AL29" s="31">
        <f t="shared" si="131"/>
        <v>2042</v>
      </c>
      <c r="AM29" s="31">
        <f t="shared" si="132"/>
        <v>1775</v>
      </c>
      <c r="AN29" s="31">
        <f t="shared" si="132"/>
        <v>1873</v>
      </c>
      <c r="AO29" s="57"/>
      <c r="AP29" s="58"/>
      <c r="AQ29" s="58"/>
      <c r="AR29" s="6">
        <f t="shared" si="133"/>
        <v>83.573247860801885</v>
      </c>
      <c r="AS29" s="39">
        <f t="shared" si="134"/>
        <v>85.025302075802955</v>
      </c>
      <c r="AT29" s="29">
        <f t="shared" si="135"/>
        <v>84.118368888049844</v>
      </c>
      <c r="AU29" s="6">
        <f t="shared" si="17"/>
        <v>83.821947283485741</v>
      </c>
      <c r="AV29" s="29">
        <f t="shared" si="136"/>
        <v>82.639003464774788</v>
      </c>
      <c r="AW29" s="29">
        <f t="shared" si="137"/>
        <v>81.700562169312178</v>
      </c>
      <c r="AX29" s="29">
        <f t="shared" si="138"/>
        <v>82.742588235294107</v>
      </c>
      <c r="AY29" s="29">
        <f t="shared" si="139"/>
        <v>80.334399834864286</v>
      </c>
      <c r="AZ29" s="6">
        <f t="shared" si="76"/>
        <v>77.734564900340303</v>
      </c>
      <c r="BA29" s="6">
        <f t="shared" si="76"/>
        <v>76.84742459607061</v>
      </c>
      <c r="BB29" s="64"/>
      <c r="BC29" s="65"/>
      <c r="BD29" s="65"/>
      <c r="BE29" s="36">
        <v>29203</v>
      </c>
      <c r="BF29" s="40">
        <v>32932</v>
      </c>
      <c r="BG29" s="41">
        <v>35646</v>
      </c>
      <c r="BH29" s="41">
        <v>37398</v>
      </c>
      <c r="BI29" s="41">
        <v>40070</v>
      </c>
      <c r="BJ29" s="41">
        <v>39530</v>
      </c>
      <c r="BK29" s="41">
        <v>43957</v>
      </c>
      <c r="BL29" s="41">
        <v>38918</v>
      </c>
      <c r="BM29" s="41">
        <v>35178</v>
      </c>
      <c r="BN29" s="41">
        <v>33912</v>
      </c>
      <c r="BO29" s="64"/>
      <c r="BP29" s="65"/>
      <c r="BQ29" s="65"/>
      <c r="BR29" s="36">
        <v>34943</v>
      </c>
      <c r="BS29" s="40">
        <v>38732</v>
      </c>
      <c r="BT29" s="41">
        <v>42376</v>
      </c>
      <c r="BU29" s="41">
        <v>44616</v>
      </c>
      <c r="BV29" s="41">
        <v>48488</v>
      </c>
      <c r="BW29" s="41">
        <v>48384</v>
      </c>
      <c r="BX29" s="41">
        <v>53125</v>
      </c>
      <c r="BY29" s="41">
        <v>48445</v>
      </c>
      <c r="BZ29" s="41">
        <v>45254</v>
      </c>
      <c r="CA29" s="41">
        <v>44129</v>
      </c>
      <c r="CB29" s="64"/>
      <c r="CC29" s="65"/>
      <c r="CD29" s="65"/>
      <c r="CE29" s="36">
        <v>37772</v>
      </c>
      <c r="CF29" s="40">
        <v>41989</v>
      </c>
      <c r="CG29" s="41">
        <v>44525</v>
      </c>
      <c r="CH29" s="41">
        <v>45341</v>
      </c>
      <c r="CI29" s="41">
        <v>53569</v>
      </c>
      <c r="CJ29" s="41">
        <v>56264</v>
      </c>
      <c r="CK29" s="41">
        <v>53420</v>
      </c>
      <c r="CL29" s="41">
        <v>50487</v>
      </c>
      <c r="CM29" s="41">
        <v>47029</v>
      </c>
      <c r="CN29" s="41">
        <v>46002</v>
      </c>
      <c r="CO29" s="57"/>
      <c r="CP29" s="58"/>
      <c r="CQ29" s="58"/>
      <c r="CR29" s="6">
        <f t="shared" si="140"/>
        <v>77.313883299798789</v>
      </c>
      <c r="CS29" s="39">
        <f t="shared" si="141"/>
        <v>78.430065017028269</v>
      </c>
      <c r="CT29" s="29">
        <f t="shared" si="142"/>
        <v>80.058394160583944</v>
      </c>
      <c r="CU29" s="32">
        <f t="shared" si="26"/>
        <v>0.82481639134558127</v>
      </c>
      <c r="CV29" s="29">
        <f t="shared" si="143"/>
        <v>74.800724299501582</v>
      </c>
      <c r="CW29" s="29">
        <f t="shared" si="144"/>
        <v>70.258069102801073</v>
      </c>
      <c r="CX29" s="29">
        <f t="shared" si="145"/>
        <v>82.285660801198063</v>
      </c>
      <c r="CY29" s="29">
        <f t="shared" si="146"/>
        <v>77.085190246994273</v>
      </c>
      <c r="CZ29" s="32">
        <f t="shared" si="27"/>
        <v>0.74800654915052411</v>
      </c>
      <c r="DA29" s="153">
        <f t="shared" si="27"/>
        <v>0.73718533976783618</v>
      </c>
      <c r="DB29" s="37">
        <f t="shared" si="147"/>
        <v>1.6035875504870516</v>
      </c>
      <c r="DC29" s="37">
        <f t="shared" si="148"/>
        <v>1.1833219144562983</v>
      </c>
    </row>
    <row r="30" spans="1:107" x14ac:dyDescent="0.2">
      <c r="A30" s="27" t="s">
        <v>47</v>
      </c>
      <c r="B30" s="29">
        <f t="shared" si="95"/>
        <v>0</v>
      </c>
      <c r="C30" s="29">
        <f t="shared" si="96"/>
        <v>0</v>
      </c>
      <c r="D30" s="29">
        <f t="shared" si="97"/>
        <v>0</v>
      </c>
      <c r="E30" s="29">
        <f t="shared" si="98"/>
        <v>2475</v>
      </c>
      <c r="F30" s="29">
        <f t="shared" si="99"/>
        <v>2791</v>
      </c>
      <c r="G30" s="29">
        <f t="shared" si="100"/>
        <v>2726</v>
      </c>
      <c r="H30" s="29">
        <f t="shared" si="101"/>
        <v>2775</v>
      </c>
      <c r="I30" s="29">
        <f t="shared" si="102"/>
        <v>3292</v>
      </c>
      <c r="J30" s="29">
        <f t="shared" si="103"/>
        <v>3470</v>
      </c>
      <c r="K30" s="29">
        <f t="shared" si="104"/>
        <v>3300</v>
      </c>
      <c r="L30" s="29">
        <f t="shared" si="105"/>
        <v>3592</v>
      </c>
      <c r="M30" s="29">
        <f t="shared" si="106"/>
        <v>3769</v>
      </c>
      <c r="N30" s="29">
        <f t="shared" si="107"/>
        <v>3959</v>
      </c>
      <c r="O30" s="28">
        <f t="shared" si="108"/>
        <v>0</v>
      </c>
      <c r="P30" s="29">
        <f t="shared" si="109"/>
        <v>0</v>
      </c>
      <c r="Q30" s="29">
        <f t="shared" si="110"/>
        <v>0</v>
      </c>
      <c r="R30" s="29">
        <f t="shared" si="111"/>
        <v>1444</v>
      </c>
      <c r="S30" s="29">
        <f t="shared" si="112"/>
        <v>1430</v>
      </c>
      <c r="T30" s="29">
        <f t="shared" si="113"/>
        <v>2962</v>
      </c>
      <c r="U30" s="29">
        <f t="shared" si="114"/>
        <v>2435</v>
      </c>
      <c r="V30" s="29">
        <f t="shared" si="115"/>
        <v>1703</v>
      </c>
      <c r="W30" s="29">
        <f t="shared" si="116"/>
        <v>1790</v>
      </c>
      <c r="X30" s="29">
        <f t="shared" si="117"/>
        <v>2129</v>
      </c>
      <c r="Y30" s="29">
        <f t="shared" si="118"/>
        <v>2072</v>
      </c>
      <c r="Z30" s="29">
        <f t="shared" si="119"/>
        <v>2244</v>
      </c>
      <c r="AA30" s="29">
        <f t="shared" si="120"/>
        <v>1979</v>
      </c>
      <c r="AB30" s="30">
        <f t="shared" si="121"/>
        <v>0</v>
      </c>
      <c r="AC30" s="31">
        <f t="shared" si="122"/>
        <v>0</v>
      </c>
      <c r="AD30" s="31">
        <f t="shared" si="123"/>
        <v>0</v>
      </c>
      <c r="AE30" s="31">
        <f t="shared" si="124"/>
        <v>-1031</v>
      </c>
      <c r="AF30" s="31">
        <f t="shared" si="125"/>
        <v>-1361</v>
      </c>
      <c r="AG30" s="31">
        <f t="shared" si="126"/>
        <v>236</v>
      </c>
      <c r="AH30" s="31">
        <f t="shared" si="127"/>
        <v>-340</v>
      </c>
      <c r="AI30" s="31">
        <f t="shared" si="128"/>
        <v>-1589</v>
      </c>
      <c r="AJ30" s="31">
        <f t="shared" si="129"/>
        <v>-1680</v>
      </c>
      <c r="AK30" s="31">
        <f t="shared" si="130"/>
        <v>-1171</v>
      </c>
      <c r="AL30" s="31">
        <f t="shared" si="131"/>
        <v>-1520</v>
      </c>
      <c r="AM30" s="31">
        <f t="shared" si="132"/>
        <v>-1525</v>
      </c>
      <c r="AN30" s="31">
        <f t="shared" si="132"/>
        <v>-1980</v>
      </c>
      <c r="AO30" s="57"/>
      <c r="AP30" s="58"/>
      <c r="AQ30" s="58"/>
      <c r="AR30" s="6">
        <f t="shared" si="133"/>
        <v>76.540284360189574</v>
      </c>
      <c r="AS30" s="39">
        <f t="shared" si="134"/>
        <v>71.856408187960056</v>
      </c>
      <c r="AT30" s="29">
        <f t="shared" si="135"/>
        <v>69.626740947075206</v>
      </c>
      <c r="AU30" s="6">
        <f t="shared" si="17"/>
        <v>68.580163043478265</v>
      </c>
      <c r="AV30" s="29">
        <f t="shared" si="136"/>
        <v>66.764260474507822</v>
      </c>
      <c r="AW30" s="29">
        <f t="shared" si="137"/>
        <v>69.421924568205853</v>
      </c>
      <c r="AX30" s="29">
        <f t="shared" si="138"/>
        <v>73.614775725593674</v>
      </c>
      <c r="AY30" s="29">
        <f t="shared" si="139"/>
        <v>70.049195363962312</v>
      </c>
      <c r="AZ30" s="6">
        <f t="shared" si="76"/>
        <v>66.462003915287411</v>
      </c>
      <c r="BA30" s="6">
        <f t="shared" si="76"/>
        <v>62.172749856678763</v>
      </c>
      <c r="BB30" s="64"/>
      <c r="BC30" s="65"/>
      <c r="BD30" s="65"/>
      <c r="BE30" s="36">
        <v>8075</v>
      </c>
      <c r="BF30" s="40">
        <v>7126</v>
      </c>
      <c r="BG30" s="41">
        <v>6249</v>
      </c>
      <c r="BH30" s="41">
        <v>6057</v>
      </c>
      <c r="BI30" s="41">
        <v>6613</v>
      </c>
      <c r="BJ30" s="41">
        <v>7878</v>
      </c>
      <c r="BK30" s="41">
        <v>9207</v>
      </c>
      <c r="BL30" s="41">
        <v>8401</v>
      </c>
      <c r="BM30" s="41">
        <v>7469</v>
      </c>
      <c r="BN30" s="41">
        <v>6507</v>
      </c>
      <c r="BO30" s="64"/>
      <c r="BP30" s="65"/>
      <c r="BQ30" s="65"/>
      <c r="BR30" s="36">
        <v>10550</v>
      </c>
      <c r="BS30" s="40">
        <v>9917</v>
      </c>
      <c r="BT30" s="41">
        <v>8975</v>
      </c>
      <c r="BU30" s="41">
        <v>8832</v>
      </c>
      <c r="BV30" s="41">
        <v>9905</v>
      </c>
      <c r="BW30" s="41">
        <v>11348</v>
      </c>
      <c r="BX30" s="41">
        <v>12507</v>
      </c>
      <c r="BY30" s="41">
        <v>11993</v>
      </c>
      <c r="BZ30" s="41">
        <v>11238</v>
      </c>
      <c r="CA30" s="41">
        <v>10466</v>
      </c>
      <c r="CB30" s="64"/>
      <c r="CC30" s="65"/>
      <c r="CD30" s="65"/>
      <c r="CE30" s="36">
        <v>9519</v>
      </c>
      <c r="CF30" s="40">
        <v>8556</v>
      </c>
      <c r="CG30" s="41">
        <v>9211</v>
      </c>
      <c r="CH30" s="41">
        <v>8492</v>
      </c>
      <c r="CI30" s="41">
        <v>8316</v>
      </c>
      <c r="CJ30" s="41">
        <v>9668</v>
      </c>
      <c r="CK30" s="41">
        <v>11336</v>
      </c>
      <c r="CL30" s="41">
        <v>10473</v>
      </c>
      <c r="CM30" s="41">
        <v>9713</v>
      </c>
      <c r="CN30" s="41">
        <v>8486</v>
      </c>
      <c r="CO30" s="57"/>
      <c r="CP30" s="58"/>
      <c r="CQ30" s="58"/>
      <c r="CR30" s="6">
        <f t="shared" si="140"/>
        <v>84.830339321357286</v>
      </c>
      <c r="CS30" s="39">
        <f t="shared" si="141"/>
        <v>83.286582515194013</v>
      </c>
      <c r="CT30" s="29">
        <f t="shared" si="142"/>
        <v>67.84279665617197</v>
      </c>
      <c r="CU30" s="32">
        <f t="shared" si="26"/>
        <v>0.71325953838907208</v>
      </c>
      <c r="CV30" s="29">
        <f t="shared" si="143"/>
        <v>79.52140452140452</v>
      </c>
      <c r="CW30" s="29">
        <f t="shared" si="144"/>
        <v>81.48531237070749</v>
      </c>
      <c r="CX30" s="29">
        <f t="shared" si="145"/>
        <v>81.219124911785471</v>
      </c>
      <c r="CY30" s="29">
        <f t="shared" si="146"/>
        <v>80.215792991501957</v>
      </c>
      <c r="CZ30" s="32">
        <f t="shared" si="27"/>
        <v>0.76896942242355604</v>
      </c>
      <c r="DA30" s="153">
        <f t="shared" si="27"/>
        <v>0.76679236389347161</v>
      </c>
      <c r="DB30" s="37">
        <f t="shared" si="147"/>
        <v>0.51731470230862697</v>
      </c>
      <c r="DC30" s="37">
        <f t="shared" si="148"/>
        <v>0.4998737054811821</v>
      </c>
    </row>
    <row r="31" spans="1:107" x14ac:dyDescent="0.2">
      <c r="A31" s="27" t="s">
        <v>48</v>
      </c>
      <c r="B31" s="29">
        <f t="shared" si="95"/>
        <v>0</v>
      </c>
      <c r="C31" s="29">
        <f t="shared" si="96"/>
        <v>0</v>
      </c>
      <c r="D31" s="29">
        <f t="shared" si="97"/>
        <v>0</v>
      </c>
      <c r="E31" s="29">
        <f t="shared" si="98"/>
        <v>2289</v>
      </c>
      <c r="F31" s="29">
        <f t="shared" si="99"/>
        <v>2557</v>
      </c>
      <c r="G31" s="29">
        <f t="shared" si="100"/>
        <v>2538</v>
      </c>
      <c r="H31" s="29">
        <f t="shared" si="101"/>
        <v>2814</v>
      </c>
      <c r="I31" s="29">
        <f t="shared" si="102"/>
        <v>2862</v>
      </c>
      <c r="J31" s="29">
        <f t="shared" si="103"/>
        <v>3591</v>
      </c>
      <c r="K31" s="29">
        <f t="shared" si="104"/>
        <v>3674</v>
      </c>
      <c r="L31" s="29">
        <f t="shared" si="105"/>
        <v>3513</v>
      </c>
      <c r="M31" s="29">
        <f t="shared" si="106"/>
        <v>3446</v>
      </c>
      <c r="N31" s="29">
        <f t="shared" si="107"/>
        <v>3233</v>
      </c>
      <c r="O31" s="28">
        <f t="shared" si="108"/>
        <v>0</v>
      </c>
      <c r="P31" s="29">
        <f t="shared" si="109"/>
        <v>0</v>
      </c>
      <c r="Q31" s="29">
        <f t="shared" si="110"/>
        <v>0</v>
      </c>
      <c r="R31" s="29">
        <f t="shared" si="111"/>
        <v>3133</v>
      </c>
      <c r="S31" s="29">
        <f t="shared" si="112"/>
        <v>2466</v>
      </c>
      <c r="T31" s="29">
        <f t="shared" si="113"/>
        <v>3373</v>
      </c>
      <c r="U31" s="29">
        <f t="shared" si="114"/>
        <v>3276</v>
      </c>
      <c r="V31" s="29">
        <f t="shared" si="115"/>
        <v>3523</v>
      </c>
      <c r="W31" s="29">
        <f t="shared" si="116"/>
        <v>3670</v>
      </c>
      <c r="X31" s="29">
        <f t="shared" si="117"/>
        <v>4098</v>
      </c>
      <c r="Y31" s="29">
        <f t="shared" si="118"/>
        <v>4546</v>
      </c>
      <c r="Z31" s="29">
        <f t="shared" si="119"/>
        <v>4422</v>
      </c>
      <c r="AA31" s="29">
        <f t="shared" si="120"/>
        <v>5820</v>
      </c>
      <c r="AB31" s="30">
        <f t="shared" si="121"/>
        <v>0</v>
      </c>
      <c r="AC31" s="31">
        <f t="shared" si="122"/>
        <v>0</v>
      </c>
      <c r="AD31" s="31">
        <f t="shared" si="123"/>
        <v>0</v>
      </c>
      <c r="AE31" s="31">
        <f t="shared" si="124"/>
        <v>844</v>
      </c>
      <c r="AF31" s="31">
        <f t="shared" si="125"/>
        <v>-91</v>
      </c>
      <c r="AG31" s="31">
        <f t="shared" si="126"/>
        <v>835</v>
      </c>
      <c r="AH31" s="31">
        <f t="shared" si="127"/>
        <v>462</v>
      </c>
      <c r="AI31" s="31">
        <f t="shared" si="128"/>
        <v>661</v>
      </c>
      <c r="AJ31" s="31">
        <f t="shared" si="129"/>
        <v>79</v>
      </c>
      <c r="AK31" s="31">
        <f t="shared" si="130"/>
        <v>424</v>
      </c>
      <c r="AL31" s="31">
        <f t="shared" si="131"/>
        <v>1033</v>
      </c>
      <c r="AM31" s="31">
        <f t="shared" si="132"/>
        <v>976</v>
      </c>
      <c r="AN31" s="31">
        <f t="shared" si="132"/>
        <v>2587</v>
      </c>
      <c r="AO31" s="57"/>
      <c r="AP31" s="58"/>
      <c r="AQ31" s="58"/>
      <c r="AR31" s="6">
        <f t="shared" si="133"/>
        <v>77.633378932968526</v>
      </c>
      <c r="AS31" s="39">
        <f t="shared" si="134"/>
        <v>75.92958674574038</v>
      </c>
      <c r="AT31" s="29">
        <f t="shared" si="135"/>
        <v>79.050763516302098</v>
      </c>
      <c r="AU31" s="6">
        <f t="shared" si="17"/>
        <v>75.182996736925659</v>
      </c>
      <c r="AV31" s="29">
        <f t="shared" si="136"/>
        <v>73.728657976868007</v>
      </c>
      <c r="AW31" s="29">
        <f t="shared" si="137"/>
        <v>70.020036734012365</v>
      </c>
      <c r="AX31" s="29">
        <f t="shared" si="138"/>
        <v>74.861443722203219</v>
      </c>
      <c r="AY31" s="29">
        <f t="shared" si="139"/>
        <v>74.882024882024879</v>
      </c>
      <c r="AZ31" s="6">
        <f t="shared" si="76"/>
        <v>71.071188717259901</v>
      </c>
      <c r="BA31" s="6">
        <f t="shared" si="76"/>
        <v>73.979879275653929</v>
      </c>
      <c r="BB31" s="64"/>
      <c r="BC31" s="65"/>
      <c r="BD31" s="65"/>
      <c r="BE31" s="36">
        <v>7945</v>
      </c>
      <c r="BF31" s="40">
        <v>8066</v>
      </c>
      <c r="BG31" s="41">
        <v>9577</v>
      </c>
      <c r="BH31" s="41">
        <v>8525</v>
      </c>
      <c r="BI31" s="41">
        <v>8032</v>
      </c>
      <c r="BJ31" s="41">
        <v>8387</v>
      </c>
      <c r="BK31" s="41">
        <v>10941</v>
      </c>
      <c r="BL31" s="41">
        <v>10473</v>
      </c>
      <c r="BM31" s="41">
        <v>8466</v>
      </c>
      <c r="BN31" s="41">
        <v>9192</v>
      </c>
      <c r="BO31" s="64"/>
      <c r="BP31" s="65"/>
      <c r="BQ31" s="65"/>
      <c r="BR31" s="36">
        <v>10234</v>
      </c>
      <c r="BS31" s="40">
        <v>10623</v>
      </c>
      <c r="BT31" s="41">
        <v>12115</v>
      </c>
      <c r="BU31" s="41">
        <v>11339</v>
      </c>
      <c r="BV31" s="41">
        <v>10894</v>
      </c>
      <c r="BW31" s="41">
        <v>11978</v>
      </c>
      <c r="BX31" s="41">
        <v>14615</v>
      </c>
      <c r="BY31" s="41">
        <v>13986</v>
      </c>
      <c r="BZ31" s="41">
        <v>11912</v>
      </c>
      <c r="CA31" s="41">
        <v>12425</v>
      </c>
      <c r="CB31" s="64"/>
      <c r="CC31" s="65"/>
      <c r="CD31" s="65"/>
      <c r="CE31" s="36">
        <v>11078</v>
      </c>
      <c r="CF31" s="40">
        <v>10532</v>
      </c>
      <c r="CG31" s="41">
        <v>12950</v>
      </c>
      <c r="CH31" s="41">
        <v>11801</v>
      </c>
      <c r="CI31" s="41">
        <v>11555</v>
      </c>
      <c r="CJ31" s="41">
        <v>12057</v>
      </c>
      <c r="CK31" s="41">
        <v>15039</v>
      </c>
      <c r="CL31" s="41">
        <v>15019</v>
      </c>
      <c r="CM31" s="41">
        <v>12888</v>
      </c>
      <c r="CN31" s="41">
        <v>15012</v>
      </c>
      <c r="CO31" s="57"/>
      <c r="CP31" s="58"/>
      <c r="CQ31" s="58"/>
      <c r="CR31" s="6">
        <f t="shared" si="140"/>
        <v>71.718721790936996</v>
      </c>
      <c r="CS31" s="39">
        <f t="shared" si="141"/>
        <v>76.585643752373727</v>
      </c>
      <c r="CT31" s="29">
        <f t="shared" si="142"/>
        <v>73.95366795366796</v>
      </c>
      <c r="CU31" s="32">
        <f t="shared" si="26"/>
        <v>0.72239640708414543</v>
      </c>
      <c r="CV31" s="29">
        <f t="shared" si="143"/>
        <v>69.511034184335784</v>
      </c>
      <c r="CW31" s="29">
        <f t="shared" si="144"/>
        <v>69.561250725719503</v>
      </c>
      <c r="CX31" s="29">
        <f t="shared" si="145"/>
        <v>72.750847795731104</v>
      </c>
      <c r="CY31" s="29">
        <f t="shared" si="146"/>
        <v>69.731673213929028</v>
      </c>
      <c r="CZ31" s="32">
        <f t="shared" si="27"/>
        <v>0.65689013035381749</v>
      </c>
      <c r="DA31" s="153">
        <f t="shared" si="27"/>
        <v>0.61231015187849724</v>
      </c>
      <c r="DB31" s="37">
        <f t="shared" si="147"/>
        <v>1.2309573724668064</v>
      </c>
      <c r="DC31" s="37">
        <f t="shared" si="148"/>
        <v>1.8001855861429013</v>
      </c>
    </row>
    <row r="32" spans="1:107" x14ac:dyDescent="0.2">
      <c r="A32" s="27" t="s">
        <v>58</v>
      </c>
      <c r="B32" s="29">
        <f t="shared" si="95"/>
        <v>0</v>
      </c>
      <c r="C32" s="29">
        <f t="shared" si="96"/>
        <v>0</v>
      </c>
      <c r="D32" s="29">
        <f t="shared" si="97"/>
        <v>0</v>
      </c>
      <c r="E32" s="29">
        <f t="shared" si="98"/>
        <v>1995</v>
      </c>
      <c r="F32" s="29">
        <f t="shared" si="99"/>
        <v>2107</v>
      </c>
      <c r="G32" s="29">
        <f t="shared" si="100"/>
        <v>2223</v>
      </c>
      <c r="H32" s="29">
        <f t="shared" si="101"/>
        <v>2165</v>
      </c>
      <c r="I32" s="29">
        <f t="shared" si="102"/>
        <v>2033</v>
      </c>
      <c r="J32" s="29">
        <f t="shared" si="103"/>
        <v>1998</v>
      </c>
      <c r="K32" s="29">
        <f t="shared" si="104"/>
        <v>1856</v>
      </c>
      <c r="L32" s="29">
        <f t="shared" si="105"/>
        <v>1800</v>
      </c>
      <c r="M32" s="29">
        <f t="shared" si="106"/>
        <v>1594</v>
      </c>
      <c r="N32" s="29">
        <f t="shared" si="107"/>
        <v>1575</v>
      </c>
      <c r="O32" s="28">
        <f t="shared" si="108"/>
        <v>0</v>
      </c>
      <c r="P32" s="29">
        <f t="shared" si="109"/>
        <v>0</v>
      </c>
      <c r="Q32" s="29">
        <f t="shared" si="110"/>
        <v>0</v>
      </c>
      <c r="R32" s="29">
        <f t="shared" si="111"/>
        <v>1619</v>
      </c>
      <c r="S32" s="29">
        <f t="shared" si="112"/>
        <v>1607</v>
      </c>
      <c r="T32" s="29">
        <f t="shared" si="113"/>
        <v>1722</v>
      </c>
      <c r="U32" s="29">
        <f t="shared" si="114"/>
        <v>2056</v>
      </c>
      <c r="V32" s="29">
        <f t="shared" si="115"/>
        <v>2014</v>
      </c>
      <c r="W32" s="29">
        <f t="shared" si="116"/>
        <v>2169</v>
      </c>
      <c r="X32" s="29">
        <f t="shared" si="117"/>
        <v>2658</v>
      </c>
      <c r="Y32" s="29">
        <f t="shared" si="118"/>
        <v>2545</v>
      </c>
      <c r="Z32" s="29">
        <f t="shared" si="119"/>
        <v>2861</v>
      </c>
      <c r="AA32" s="29">
        <f t="shared" si="120"/>
        <v>3158</v>
      </c>
      <c r="AB32" s="30">
        <f t="shared" si="121"/>
        <v>0</v>
      </c>
      <c r="AC32" s="31">
        <f t="shared" si="122"/>
        <v>0</v>
      </c>
      <c r="AD32" s="31">
        <f t="shared" si="123"/>
        <v>0</v>
      </c>
      <c r="AE32" s="31">
        <f t="shared" si="124"/>
        <v>-376</v>
      </c>
      <c r="AF32" s="31">
        <f t="shared" si="125"/>
        <v>-500</v>
      </c>
      <c r="AG32" s="31">
        <f t="shared" si="126"/>
        <v>-501</v>
      </c>
      <c r="AH32" s="31">
        <f t="shared" si="127"/>
        <v>-109</v>
      </c>
      <c r="AI32" s="31">
        <f t="shared" si="128"/>
        <v>-19</v>
      </c>
      <c r="AJ32" s="31">
        <f t="shared" si="129"/>
        <v>171</v>
      </c>
      <c r="AK32" s="31">
        <f t="shared" si="130"/>
        <v>802</v>
      </c>
      <c r="AL32" s="31">
        <f t="shared" si="131"/>
        <v>745</v>
      </c>
      <c r="AM32" s="31">
        <f t="shared" si="132"/>
        <v>1267</v>
      </c>
      <c r="AN32" s="31">
        <f t="shared" si="132"/>
        <v>1583</v>
      </c>
      <c r="AO32" s="57"/>
      <c r="AP32" s="58"/>
      <c r="AQ32" s="58"/>
      <c r="AR32" s="6">
        <f t="shared" si="133"/>
        <v>75.905797101449281</v>
      </c>
      <c r="AS32" s="39">
        <f t="shared" si="134"/>
        <v>73.609719438877747</v>
      </c>
      <c r="AT32" s="29">
        <f t="shared" si="135"/>
        <v>73.437686700920054</v>
      </c>
      <c r="AU32" s="6">
        <f t="shared" si="17"/>
        <v>74.805073897358312</v>
      </c>
      <c r="AV32" s="29">
        <f t="shared" si="136"/>
        <v>76.286014230724362</v>
      </c>
      <c r="AW32" s="29">
        <f t="shared" si="137"/>
        <v>76.068990298239314</v>
      </c>
      <c r="AX32" s="29">
        <f t="shared" si="138"/>
        <v>80.236396549888184</v>
      </c>
      <c r="AY32" s="29">
        <f t="shared" si="139"/>
        <v>78.786093105480262</v>
      </c>
      <c r="AZ32" s="6">
        <f t="shared" si="76"/>
        <v>79.942116521957971</v>
      </c>
      <c r="BA32" s="6">
        <f t="shared" si="76"/>
        <v>79.221635883905023</v>
      </c>
      <c r="BB32" s="64"/>
      <c r="BC32" s="65"/>
      <c r="BD32" s="65"/>
      <c r="BE32" s="36">
        <v>6285</v>
      </c>
      <c r="BF32" s="40">
        <v>5877</v>
      </c>
      <c r="BG32" s="41">
        <v>6146</v>
      </c>
      <c r="BH32" s="41">
        <v>6428</v>
      </c>
      <c r="BI32" s="41">
        <v>6540</v>
      </c>
      <c r="BJ32" s="41">
        <v>6351</v>
      </c>
      <c r="BK32" s="41">
        <v>7535</v>
      </c>
      <c r="BL32" s="41">
        <v>6685</v>
      </c>
      <c r="BM32" s="41">
        <v>6353</v>
      </c>
      <c r="BN32" s="41">
        <v>6005</v>
      </c>
      <c r="BO32" s="64"/>
      <c r="BP32" s="65"/>
      <c r="BQ32" s="65"/>
      <c r="BR32" s="36">
        <v>8280</v>
      </c>
      <c r="BS32" s="40">
        <v>7984</v>
      </c>
      <c r="BT32" s="41">
        <v>8369</v>
      </c>
      <c r="BU32" s="41">
        <v>8593</v>
      </c>
      <c r="BV32" s="41">
        <v>8573</v>
      </c>
      <c r="BW32" s="41">
        <v>8349</v>
      </c>
      <c r="BX32" s="41">
        <v>9391</v>
      </c>
      <c r="BY32" s="41">
        <v>8485</v>
      </c>
      <c r="BZ32" s="41">
        <v>7947</v>
      </c>
      <c r="CA32" s="41">
        <v>7580</v>
      </c>
      <c r="CB32" s="64"/>
      <c r="CC32" s="65"/>
      <c r="CD32" s="65"/>
      <c r="CE32" s="36">
        <v>7904</v>
      </c>
      <c r="CF32" s="40">
        <v>7484</v>
      </c>
      <c r="CG32" s="41">
        <v>7868</v>
      </c>
      <c r="CH32" s="41">
        <v>8484</v>
      </c>
      <c r="CI32" s="41">
        <v>8554</v>
      </c>
      <c r="CJ32" s="41">
        <v>8520</v>
      </c>
      <c r="CK32" s="41">
        <v>10193</v>
      </c>
      <c r="CL32" s="41">
        <v>9230</v>
      </c>
      <c r="CM32" s="41">
        <v>9214</v>
      </c>
      <c r="CN32" s="41">
        <v>9163</v>
      </c>
      <c r="CO32" s="57"/>
      <c r="CP32" s="58"/>
      <c r="CQ32" s="58"/>
      <c r="CR32" s="6">
        <f t="shared" si="140"/>
        <v>79.516700404858298</v>
      </c>
      <c r="CS32" s="39">
        <f t="shared" si="141"/>
        <v>78.527525387493327</v>
      </c>
      <c r="CT32" s="29">
        <f t="shared" si="142"/>
        <v>78.113879003558722</v>
      </c>
      <c r="CU32" s="32">
        <f t="shared" si="26"/>
        <v>0.75766148043375769</v>
      </c>
      <c r="CV32" s="29">
        <f t="shared" si="143"/>
        <v>76.455459434182842</v>
      </c>
      <c r="CW32" s="29">
        <f t="shared" si="144"/>
        <v>74.542253521126753</v>
      </c>
      <c r="CX32" s="29">
        <f t="shared" si="145"/>
        <v>73.923280682821542</v>
      </c>
      <c r="CY32" s="29">
        <f t="shared" si="146"/>
        <v>72.426868905742154</v>
      </c>
      <c r="CZ32" s="32">
        <f t="shared" si="27"/>
        <v>0.68949424788365532</v>
      </c>
      <c r="DA32" s="153">
        <f t="shared" si="27"/>
        <v>0.65535305031103352</v>
      </c>
      <c r="DB32" s="37">
        <f t="shared" si="147"/>
        <v>0.99065420560747663</v>
      </c>
      <c r="DC32" s="37">
        <f t="shared" si="148"/>
        <v>2.0050793650793652</v>
      </c>
    </row>
    <row r="33" spans="1:107" x14ac:dyDescent="0.2">
      <c r="A33" s="27" t="s">
        <v>60</v>
      </c>
      <c r="B33" s="29">
        <f t="shared" si="95"/>
        <v>0</v>
      </c>
      <c r="C33" s="29">
        <f t="shared" si="96"/>
        <v>0</v>
      </c>
      <c r="D33" s="29">
        <f t="shared" si="97"/>
        <v>0</v>
      </c>
      <c r="E33" s="29">
        <f t="shared" si="98"/>
        <v>2038</v>
      </c>
      <c r="F33" s="29">
        <f t="shared" si="99"/>
        <v>1944</v>
      </c>
      <c r="G33" s="29">
        <f t="shared" si="100"/>
        <v>1988</v>
      </c>
      <c r="H33" s="29">
        <f t="shared" si="101"/>
        <v>2319</v>
      </c>
      <c r="I33" s="29">
        <f t="shared" si="102"/>
        <v>2802</v>
      </c>
      <c r="J33" s="29">
        <f t="shared" si="103"/>
        <v>3534</v>
      </c>
      <c r="K33" s="29">
        <f t="shared" si="104"/>
        <v>4144</v>
      </c>
      <c r="L33" s="29">
        <f t="shared" si="105"/>
        <v>4203</v>
      </c>
      <c r="M33" s="29">
        <f t="shared" si="106"/>
        <v>4367</v>
      </c>
      <c r="N33" s="29">
        <f t="shared" si="107"/>
        <v>4418</v>
      </c>
      <c r="O33" s="28">
        <f t="shared" si="108"/>
        <v>0</v>
      </c>
      <c r="P33" s="29">
        <f t="shared" si="109"/>
        <v>0</v>
      </c>
      <c r="Q33" s="29">
        <f t="shared" si="110"/>
        <v>0</v>
      </c>
      <c r="R33" s="29">
        <f t="shared" si="111"/>
        <v>1631</v>
      </c>
      <c r="S33" s="29">
        <f t="shared" si="112"/>
        <v>1421</v>
      </c>
      <c r="T33" s="29">
        <f t="shared" si="113"/>
        <v>1579</v>
      </c>
      <c r="U33" s="29">
        <f t="shared" si="114"/>
        <v>1982</v>
      </c>
      <c r="V33" s="29">
        <f t="shared" si="115"/>
        <v>1767</v>
      </c>
      <c r="W33" s="29">
        <f t="shared" si="116"/>
        <v>1810</v>
      </c>
      <c r="X33" s="29">
        <f t="shared" si="117"/>
        <v>1660</v>
      </c>
      <c r="Y33" s="29">
        <f t="shared" si="118"/>
        <v>1890</v>
      </c>
      <c r="Z33" s="29">
        <f t="shared" si="119"/>
        <v>2203</v>
      </c>
      <c r="AA33" s="29">
        <f t="shared" si="120"/>
        <v>2185</v>
      </c>
      <c r="AB33" s="30">
        <f t="shared" si="121"/>
        <v>0</v>
      </c>
      <c r="AC33" s="31">
        <f t="shared" si="122"/>
        <v>0</v>
      </c>
      <c r="AD33" s="31">
        <f t="shared" si="123"/>
        <v>0</v>
      </c>
      <c r="AE33" s="31">
        <f t="shared" si="124"/>
        <v>-407</v>
      </c>
      <c r="AF33" s="31">
        <f t="shared" si="125"/>
        <v>-523</v>
      </c>
      <c r="AG33" s="31">
        <f t="shared" si="126"/>
        <v>-409</v>
      </c>
      <c r="AH33" s="31">
        <f t="shared" si="127"/>
        <v>-337</v>
      </c>
      <c r="AI33" s="31">
        <f t="shared" si="128"/>
        <v>-1035</v>
      </c>
      <c r="AJ33" s="31">
        <f t="shared" si="129"/>
        <v>-1724</v>
      </c>
      <c r="AK33" s="31">
        <f t="shared" si="130"/>
        <v>-2484</v>
      </c>
      <c r="AL33" s="31">
        <f t="shared" si="131"/>
        <v>-2313</v>
      </c>
      <c r="AM33" s="31">
        <f t="shared" si="132"/>
        <v>-2164</v>
      </c>
      <c r="AN33" s="31">
        <f t="shared" si="132"/>
        <v>-2233</v>
      </c>
      <c r="AO33" s="57"/>
      <c r="AP33" s="58"/>
      <c r="AQ33" s="58"/>
      <c r="AR33" s="6">
        <f t="shared" si="133"/>
        <v>82.609437665329807</v>
      </c>
      <c r="AS33" s="39">
        <f t="shared" si="134"/>
        <v>81.475128644939971</v>
      </c>
      <c r="AT33" s="29">
        <f t="shared" si="135"/>
        <v>81.324565523720054</v>
      </c>
      <c r="AU33" s="6">
        <f t="shared" si="17"/>
        <v>83.81942506279654</v>
      </c>
      <c r="AV33" s="29">
        <f t="shared" si="136"/>
        <v>82.582209237272338</v>
      </c>
      <c r="AW33" s="29">
        <f t="shared" si="137"/>
        <v>82.556762092793676</v>
      </c>
      <c r="AX33" s="29">
        <f t="shared" si="138"/>
        <v>81.579766191047696</v>
      </c>
      <c r="AY33" s="29">
        <f t="shared" si="139"/>
        <v>78.688773958016441</v>
      </c>
      <c r="AZ33" s="6">
        <f t="shared" si="76"/>
        <v>78.089408459184185</v>
      </c>
      <c r="BA33" s="6">
        <f t="shared" si="76"/>
        <v>77.210357990302285</v>
      </c>
      <c r="BB33" s="64"/>
      <c r="BC33" s="65"/>
      <c r="BD33" s="65"/>
      <c r="BE33" s="36">
        <v>9681</v>
      </c>
      <c r="BF33" s="40">
        <v>8550</v>
      </c>
      <c r="BG33" s="41">
        <v>8657</v>
      </c>
      <c r="BH33" s="41">
        <v>12013</v>
      </c>
      <c r="BI33" s="41">
        <v>13285</v>
      </c>
      <c r="BJ33" s="41">
        <v>16726</v>
      </c>
      <c r="BK33" s="41">
        <v>18353</v>
      </c>
      <c r="BL33" s="41">
        <v>15519</v>
      </c>
      <c r="BM33" s="41">
        <v>15564</v>
      </c>
      <c r="BN33" s="41">
        <v>14968</v>
      </c>
      <c r="BO33" s="64"/>
      <c r="BP33" s="65"/>
      <c r="BQ33" s="65"/>
      <c r="BR33" s="36">
        <v>11719</v>
      </c>
      <c r="BS33" s="40">
        <v>10494</v>
      </c>
      <c r="BT33" s="41">
        <v>10645</v>
      </c>
      <c r="BU33" s="41">
        <v>14332</v>
      </c>
      <c r="BV33" s="41">
        <v>16087</v>
      </c>
      <c r="BW33" s="41">
        <v>20260</v>
      </c>
      <c r="BX33" s="41">
        <v>22497</v>
      </c>
      <c r="BY33" s="41">
        <v>19722</v>
      </c>
      <c r="BZ33" s="41">
        <v>19931</v>
      </c>
      <c r="CA33" s="41">
        <v>19386</v>
      </c>
      <c r="CB33" s="64"/>
      <c r="CC33" s="65"/>
      <c r="CD33" s="65"/>
      <c r="CE33" s="36">
        <v>11312</v>
      </c>
      <c r="CF33" s="40">
        <v>9971</v>
      </c>
      <c r="CG33" s="41">
        <v>10236</v>
      </c>
      <c r="CH33" s="41">
        <v>13995</v>
      </c>
      <c r="CI33" s="41">
        <v>15052</v>
      </c>
      <c r="CJ33" s="41">
        <v>18536</v>
      </c>
      <c r="CK33" s="41">
        <v>20013</v>
      </c>
      <c r="CL33" s="41">
        <v>17409</v>
      </c>
      <c r="CM33" s="41">
        <v>17767</v>
      </c>
      <c r="CN33" s="41">
        <v>17153</v>
      </c>
      <c r="CO33" s="57"/>
      <c r="CP33" s="58"/>
      <c r="CQ33" s="58"/>
      <c r="CR33" s="6">
        <f t="shared" si="140"/>
        <v>85.581683168316829</v>
      </c>
      <c r="CS33" s="39">
        <f t="shared" si="141"/>
        <v>85.748671146324341</v>
      </c>
      <c r="CT33" s="29">
        <f t="shared" si="142"/>
        <v>84.574052364204761</v>
      </c>
      <c r="CU33" s="32">
        <f t="shared" si="26"/>
        <v>0.85837799214005006</v>
      </c>
      <c r="CV33" s="29">
        <f t="shared" si="143"/>
        <v>88.260696252989632</v>
      </c>
      <c r="CW33" s="29">
        <f t="shared" si="144"/>
        <v>90.235217954251183</v>
      </c>
      <c r="CX33" s="29">
        <f t="shared" si="145"/>
        <v>91.705391495527905</v>
      </c>
      <c r="CY33" s="29">
        <f t="shared" si="146"/>
        <v>89.143546441495786</v>
      </c>
      <c r="CZ33" s="32">
        <f t="shared" si="27"/>
        <v>0.87600607868520286</v>
      </c>
      <c r="DA33" s="153">
        <f t="shared" si="27"/>
        <v>0.87261703492100506</v>
      </c>
      <c r="DB33" s="37">
        <f t="shared" si="147"/>
        <v>0.63062098501070663</v>
      </c>
      <c r="DC33" s="37">
        <f t="shared" si="148"/>
        <v>0.49456767768220916</v>
      </c>
    </row>
    <row r="34" spans="1:107" x14ac:dyDescent="0.2">
      <c r="A34" s="27" t="s">
        <v>63</v>
      </c>
      <c r="B34" s="29">
        <f t="shared" si="95"/>
        <v>0</v>
      </c>
      <c r="C34" s="29">
        <f t="shared" si="96"/>
        <v>0</v>
      </c>
      <c r="D34" s="29">
        <f t="shared" si="97"/>
        <v>0</v>
      </c>
      <c r="E34" s="29">
        <f t="shared" si="98"/>
        <v>3207</v>
      </c>
      <c r="F34" s="29">
        <f t="shared" si="99"/>
        <v>4064</v>
      </c>
      <c r="G34" s="29">
        <f t="shared" si="100"/>
        <v>3046</v>
      </c>
      <c r="H34" s="29">
        <f t="shared" si="101"/>
        <v>3037</v>
      </c>
      <c r="I34" s="29">
        <f t="shared" si="102"/>
        <v>3920</v>
      </c>
      <c r="J34" s="29">
        <f t="shared" si="103"/>
        <v>3042</v>
      </c>
      <c r="K34" s="29">
        <f t="shared" si="104"/>
        <v>3029</v>
      </c>
      <c r="L34" s="29">
        <f t="shared" si="105"/>
        <v>3046</v>
      </c>
      <c r="M34" s="29">
        <f t="shared" si="106"/>
        <v>2939</v>
      </c>
      <c r="N34" s="29">
        <f t="shared" si="107"/>
        <v>3050</v>
      </c>
      <c r="O34" s="28">
        <f t="shared" si="108"/>
        <v>0</v>
      </c>
      <c r="P34" s="29">
        <f t="shared" si="109"/>
        <v>0</v>
      </c>
      <c r="Q34" s="29">
        <f t="shared" si="110"/>
        <v>0</v>
      </c>
      <c r="R34" s="29">
        <f t="shared" si="111"/>
        <v>2540</v>
      </c>
      <c r="S34" s="29">
        <f t="shared" si="112"/>
        <v>2178</v>
      </c>
      <c r="T34" s="29">
        <f t="shared" si="113"/>
        <v>2851</v>
      </c>
      <c r="U34" s="29">
        <f t="shared" si="114"/>
        <v>2914</v>
      </c>
      <c r="V34" s="29">
        <f t="shared" si="115"/>
        <v>2743</v>
      </c>
      <c r="W34" s="29">
        <f t="shared" si="116"/>
        <v>3587</v>
      </c>
      <c r="X34" s="29">
        <f t="shared" si="117"/>
        <v>4383</v>
      </c>
      <c r="Y34" s="29">
        <f t="shared" si="118"/>
        <v>3437</v>
      </c>
      <c r="Z34" s="29">
        <f t="shared" si="119"/>
        <v>3202</v>
      </c>
      <c r="AA34" s="29">
        <f t="shared" si="120"/>
        <v>3261</v>
      </c>
      <c r="AB34" s="30">
        <f t="shared" si="121"/>
        <v>0</v>
      </c>
      <c r="AC34" s="31">
        <f t="shared" si="122"/>
        <v>0</v>
      </c>
      <c r="AD34" s="31">
        <f t="shared" si="123"/>
        <v>0</v>
      </c>
      <c r="AE34" s="31">
        <f t="shared" si="124"/>
        <v>-667</v>
      </c>
      <c r="AF34" s="31">
        <f t="shared" si="125"/>
        <v>-1886</v>
      </c>
      <c r="AG34" s="31">
        <f t="shared" si="126"/>
        <v>-195</v>
      </c>
      <c r="AH34" s="31">
        <f t="shared" si="127"/>
        <v>-123</v>
      </c>
      <c r="AI34" s="31">
        <f t="shared" si="128"/>
        <v>-1177</v>
      </c>
      <c r="AJ34" s="31">
        <f t="shared" si="129"/>
        <v>545</v>
      </c>
      <c r="AK34" s="31">
        <f t="shared" si="130"/>
        <v>1354</v>
      </c>
      <c r="AL34" s="31">
        <f t="shared" si="131"/>
        <v>391</v>
      </c>
      <c r="AM34" s="31">
        <f t="shared" si="132"/>
        <v>263</v>
      </c>
      <c r="AN34" s="31">
        <f t="shared" si="132"/>
        <v>211</v>
      </c>
      <c r="AO34" s="57"/>
      <c r="AP34" s="58"/>
      <c r="AQ34" s="58"/>
      <c r="AR34" s="6">
        <f t="shared" si="133"/>
        <v>80.028646157678423</v>
      </c>
      <c r="AS34" s="39">
        <f t="shared" si="134"/>
        <v>74.696469709233554</v>
      </c>
      <c r="AT34" s="29">
        <f t="shared" si="135"/>
        <v>80.996943040738657</v>
      </c>
      <c r="AU34" s="6">
        <f t="shared" si="17"/>
        <v>82.08259587020649</v>
      </c>
      <c r="AV34" s="29">
        <f t="shared" si="136"/>
        <v>78.387914874848391</v>
      </c>
      <c r="AW34" s="29">
        <f t="shared" si="137"/>
        <v>84.009671993271667</v>
      </c>
      <c r="AX34" s="29">
        <f t="shared" si="138"/>
        <v>86.202969846041725</v>
      </c>
      <c r="AY34" s="29">
        <f t="shared" si="139"/>
        <v>85.063502182121326</v>
      </c>
      <c r="AZ34" s="6">
        <f t="shared" si="76"/>
        <v>83.319144105794891</v>
      </c>
      <c r="BA34" s="6">
        <f t="shared" si="76"/>
        <v>84.241797985016788</v>
      </c>
      <c r="BB34" s="64"/>
      <c r="BC34" s="65"/>
      <c r="BD34" s="65"/>
      <c r="BE34" s="36">
        <v>12851</v>
      </c>
      <c r="BF34" s="40">
        <v>11997</v>
      </c>
      <c r="BG34" s="41">
        <v>12983</v>
      </c>
      <c r="BH34" s="41">
        <v>13913</v>
      </c>
      <c r="BI34" s="41">
        <v>14218</v>
      </c>
      <c r="BJ34" s="41">
        <v>15982</v>
      </c>
      <c r="BK34" s="41">
        <v>18925</v>
      </c>
      <c r="BL34" s="41">
        <v>17347</v>
      </c>
      <c r="BM34" s="41">
        <v>14680</v>
      </c>
      <c r="BN34" s="41">
        <v>16305</v>
      </c>
      <c r="BO34" s="64"/>
      <c r="BP34" s="65"/>
      <c r="BQ34" s="65"/>
      <c r="BR34" s="36">
        <v>16058</v>
      </c>
      <c r="BS34" s="40">
        <v>16061</v>
      </c>
      <c r="BT34" s="41">
        <v>16029</v>
      </c>
      <c r="BU34" s="41">
        <v>16950</v>
      </c>
      <c r="BV34" s="41">
        <v>18138</v>
      </c>
      <c r="BW34" s="41">
        <v>19024</v>
      </c>
      <c r="BX34" s="41">
        <v>21954</v>
      </c>
      <c r="BY34" s="41">
        <v>20393</v>
      </c>
      <c r="BZ34" s="41">
        <v>17619</v>
      </c>
      <c r="CA34" s="41">
        <v>19355</v>
      </c>
      <c r="CB34" s="64"/>
      <c r="CC34" s="65"/>
      <c r="CD34" s="65"/>
      <c r="CE34" s="36">
        <v>15391</v>
      </c>
      <c r="CF34" s="40">
        <v>14175</v>
      </c>
      <c r="CG34" s="41">
        <v>15834</v>
      </c>
      <c r="CH34" s="41">
        <v>16827</v>
      </c>
      <c r="CI34" s="41">
        <v>16961</v>
      </c>
      <c r="CJ34" s="41">
        <v>19569</v>
      </c>
      <c r="CK34" s="41">
        <v>23308</v>
      </c>
      <c r="CL34" s="41">
        <v>20784</v>
      </c>
      <c r="CM34" s="41">
        <v>17882</v>
      </c>
      <c r="CN34" s="41">
        <v>19566</v>
      </c>
      <c r="CO34" s="57"/>
      <c r="CP34" s="58"/>
      <c r="CQ34" s="58"/>
      <c r="CR34" s="6">
        <f t="shared" si="140"/>
        <v>83.496848807744783</v>
      </c>
      <c r="CS34" s="39">
        <f t="shared" si="141"/>
        <v>84.634920634920633</v>
      </c>
      <c r="CT34" s="29">
        <f t="shared" si="142"/>
        <v>81.994442339269924</v>
      </c>
      <c r="CU34" s="32">
        <f t="shared" si="26"/>
        <v>0.82682593451001363</v>
      </c>
      <c r="CV34" s="29">
        <f t="shared" si="143"/>
        <v>83.827604504451386</v>
      </c>
      <c r="CW34" s="29">
        <f t="shared" si="144"/>
        <v>81.669988246716741</v>
      </c>
      <c r="CX34" s="29">
        <f t="shared" si="145"/>
        <v>81.195297751844862</v>
      </c>
      <c r="CY34" s="29">
        <f t="shared" si="146"/>
        <v>83.463240954580442</v>
      </c>
      <c r="CZ34" s="32">
        <f t="shared" si="27"/>
        <v>0.82093725534056594</v>
      </c>
      <c r="DA34" s="153">
        <f t="shared" si="27"/>
        <v>0.83333333333333337</v>
      </c>
      <c r="DB34" s="37">
        <f t="shared" si="147"/>
        <v>0.69974489795918371</v>
      </c>
      <c r="DC34" s="37">
        <f t="shared" si="148"/>
        <v>1.0691803278688525</v>
      </c>
    </row>
    <row r="35" spans="1:107" x14ac:dyDescent="0.2">
      <c r="A35" s="27" t="s">
        <v>67</v>
      </c>
      <c r="B35" s="29">
        <f t="shared" si="95"/>
        <v>0</v>
      </c>
      <c r="C35" s="29">
        <f t="shared" si="96"/>
        <v>0</v>
      </c>
      <c r="D35" s="29">
        <f t="shared" si="97"/>
        <v>0</v>
      </c>
      <c r="E35" s="29">
        <f t="shared" si="98"/>
        <v>4316</v>
      </c>
      <c r="F35" s="29">
        <f t="shared" si="99"/>
        <v>4610</v>
      </c>
      <c r="G35" s="29">
        <f t="shared" si="100"/>
        <v>4709</v>
      </c>
      <c r="H35" s="29">
        <f t="shared" si="101"/>
        <v>4738</v>
      </c>
      <c r="I35" s="29">
        <f t="shared" si="102"/>
        <v>4925</v>
      </c>
      <c r="J35" s="29">
        <f t="shared" si="103"/>
        <v>5430</v>
      </c>
      <c r="K35" s="29">
        <f t="shared" si="104"/>
        <v>5268</v>
      </c>
      <c r="L35" s="29">
        <f t="shared" si="105"/>
        <v>5224</v>
      </c>
      <c r="M35" s="29">
        <f t="shared" si="106"/>
        <v>4859</v>
      </c>
      <c r="N35" s="29">
        <f t="shared" si="107"/>
        <v>4967</v>
      </c>
      <c r="O35" s="28">
        <f t="shared" si="108"/>
        <v>0</v>
      </c>
      <c r="P35" s="29">
        <f t="shared" si="109"/>
        <v>0</v>
      </c>
      <c r="Q35" s="29">
        <f t="shared" si="110"/>
        <v>0</v>
      </c>
      <c r="R35" s="29">
        <f t="shared" si="111"/>
        <v>5049</v>
      </c>
      <c r="S35" s="29">
        <f t="shared" si="112"/>
        <v>5025</v>
      </c>
      <c r="T35" s="29">
        <f t="shared" si="113"/>
        <v>5952</v>
      </c>
      <c r="U35" s="29">
        <f t="shared" si="114"/>
        <v>6064</v>
      </c>
      <c r="V35" s="29">
        <f t="shared" si="115"/>
        <v>6557</v>
      </c>
      <c r="W35" s="29">
        <f t="shared" si="116"/>
        <v>7989</v>
      </c>
      <c r="X35" s="29">
        <f t="shared" si="117"/>
        <v>8793</v>
      </c>
      <c r="Y35" s="29">
        <f t="shared" si="118"/>
        <v>8752</v>
      </c>
      <c r="Z35" s="29">
        <f t="shared" si="119"/>
        <v>9246</v>
      </c>
      <c r="AA35" s="29">
        <f t="shared" si="120"/>
        <v>9373</v>
      </c>
      <c r="AB35" s="30">
        <f t="shared" si="121"/>
        <v>0</v>
      </c>
      <c r="AC35" s="31">
        <f t="shared" si="122"/>
        <v>0</v>
      </c>
      <c r="AD35" s="31">
        <f t="shared" si="123"/>
        <v>0</v>
      </c>
      <c r="AE35" s="31">
        <f t="shared" si="124"/>
        <v>733</v>
      </c>
      <c r="AF35" s="31">
        <f t="shared" si="125"/>
        <v>415</v>
      </c>
      <c r="AG35" s="31">
        <f t="shared" si="126"/>
        <v>1243</v>
      </c>
      <c r="AH35" s="31">
        <f t="shared" si="127"/>
        <v>1326</v>
      </c>
      <c r="AI35" s="31">
        <f t="shared" si="128"/>
        <v>1632</v>
      </c>
      <c r="AJ35" s="31">
        <f t="shared" si="129"/>
        <v>2559</v>
      </c>
      <c r="AK35" s="31">
        <f t="shared" si="130"/>
        <v>3525</v>
      </c>
      <c r="AL35" s="31">
        <f t="shared" si="131"/>
        <v>3528</v>
      </c>
      <c r="AM35" s="31">
        <f t="shared" si="132"/>
        <v>4387</v>
      </c>
      <c r="AN35" s="31">
        <f t="shared" si="132"/>
        <v>4406</v>
      </c>
      <c r="AO35" s="57"/>
      <c r="AP35" s="58"/>
      <c r="AQ35" s="58"/>
      <c r="AR35" s="6">
        <f t="shared" si="133"/>
        <v>80.19274896741625</v>
      </c>
      <c r="AS35" s="39">
        <f t="shared" si="134"/>
        <v>81.469571508963739</v>
      </c>
      <c r="AT35" s="29">
        <f t="shared" si="135"/>
        <v>81.796745138969413</v>
      </c>
      <c r="AU35" s="6">
        <f t="shared" si="17"/>
        <v>82.501107992317927</v>
      </c>
      <c r="AV35" s="29">
        <f t="shared" si="136"/>
        <v>82.455827871188376</v>
      </c>
      <c r="AW35" s="29">
        <f t="shared" si="137"/>
        <v>82.590015710667217</v>
      </c>
      <c r="AX35" s="29">
        <f t="shared" si="138"/>
        <v>84.265232974910404</v>
      </c>
      <c r="AY35" s="29">
        <f t="shared" si="139"/>
        <v>82.809569252031991</v>
      </c>
      <c r="AZ35" s="6">
        <f t="shared" si="76"/>
        <v>81.416606111599805</v>
      </c>
      <c r="BA35" s="6">
        <f t="shared" si="76"/>
        <v>81.620041444641799</v>
      </c>
      <c r="BB35" s="64"/>
      <c r="BC35" s="65"/>
      <c r="BD35" s="65"/>
      <c r="BE35" s="36">
        <v>17474</v>
      </c>
      <c r="BF35" s="40">
        <v>20268</v>
      </c>
      <c r="BG35" s="41">
        <v>21160</v>
      </c>
      <c r="BH35" s="41">
        <v>22338</v>
      </c>
      <c r="BI35" s="41">
        <v>23147</v>
      </c>
      <c r="BJ35" s="41">
        <v>25759</v>
      </c>
      <c r="BK35" s="41">
        <v>28212</v>
      </c>
      <c r="BL35" s="41">
        <v>25165</v>
      </c>
      <c r="BM35" s="41">
        <v>21288</v>
      </c>
      <c r="BN35" s="41">
        <v>22057</v>
      </c>
      <c r="BO35" s="64"/>
      <c r="BP35" s="65"/>
      <c r="BQ35" s="65"/>
      <c r="BR35" s="36">
        <v>21790</v>
      </c>
      <c r="BS35" s="40">
        <v>24878</v>
      </c>
      <c r="BT35" s="41">
        <v>25869</v>
      </c>
      <c r="BU35" s="41">
        <v>27076</v>
      </c>
      <c r="BV35" s="41">
        <v>28072</v>
      </c>
      <c r="BW35" s="41">
        <v>31189</v>
      </c>
      <c r="BX35" s="41">
        <v>33480</v>
      </c>
      <c r="BY35" s="41">
        <v>30389</v>
      </c>
      <c r="BZ35" s="41">
        <v>26147</v>
      </c>
      <c r="CA35" s="41">
        <v>27024</v>
      </c>
      <c r="CB35" s="64"/>
      <c r="CC35" s="65"/>
      <c r="CD35" s="65"/>
      <c r="CE35" s="36">
        <v>22523</v>
      </c>
      <c r="CF35" s="40">
        <v>25293</v>
      </c>
      <c r="CG35" s="41">
        <v>27112</v>
      </c>
      <c r="CH35" s="41">
        <v>28402</v>
      </c>
      <c r="CI35" s="41">
        <v>29704</v>
      </c>
      <c r="CJ35" s="41">
        <v>33748</v>
      </c>
      <c r="CK35" s="41">
        <v>37005</v>
      </c>
      <c r="CL35" s="41">
        <v>33917</v>
      </c>
      <c r="CM35" s="41">
        <v>30534</v>
      </c>
      <c r="CN35" s="41">
        <v>31430</v>
      </c>
      <c r="CO35" s="57"/>
      <c r="CP35" s="58"/>
      <c r="CQ35" s="58"/>
      <c r="CR35" s="6">
        <f t="shared" si="140"/>
        <v>77.582915242196876</v>
      </c>
      <c r="CS35" s="39">
        <f t="shared" si="141"/>
        <v>80.132843079112803</v>
      </c>
      <c r="CT35" s="29">
        <f t="shared" si="142"/>
        <v>78.04662142224845</v>
      </c>
      <c r="CU35" s="32">
        <f t="shared" si="26"/>
        <v>0.78649390887965631</v>
      </c>
      <c r="CV35" s="29">
        <f t="shared" si="143"/>
        <v>77.925531914893625</v>
      </c>
      <c r="CW35" s="29">
        <f t="shared" si="144"/>
        <v>76.327486073248778</v>
      </c>
      <c r="CX35" s="29">
        <f t="shared" si="145"/>
        <v>76.238346169436568</v>
      </c>
      <c r="CY35" s="29">
        <f t="shared" si="146"/>
        <v>74.195830999203935</v>
      </c>
      <c r="CZ35" s="32">
        <f t="shared" si="27"/>
        <v>0.69719001768520339</v>
      </c>
      <c r="DA35" s="153">
        <f t="shared" si="27"/>
        <v>0.70178173719376391</v>
      </c>
      <c r="DB35" s="37">
        <f t="shared" si="147"/>
        <v>1.3313705583756346</v>
      </c>
      <c r="DC35" s="37">
        <f t="shared" si="148"/>
        <v>1.8870545600966377</v>
      </c>
    </row>
    <row r="36" spans="1:107" x14ac:dyDescent="0.2">
      <c r="A36" s="27" t="s">
        <v>71</v>
      </c>
      <c r="B36" s="29">
        <f t="shared" si="95"/>
        <v>0</v>
      </c>
      <c r="C36" s="29">
        <f t="shared" si="96"/>
        <v>0</v>
      </c>
      <c r="D36" s="29">
        <f t="shared" si="97"/>
        <v>0</v>
      </c>
      <c r="E36" s="29">
        <f t="shared" si="98"/>
        <v>1558</v>
      </c>
      <c r="F36" s="29">
        <f t="shared" si="99"/>
        <v>1532</v>
      </c>
      <c r="G36" s="29">
        <f t="shared" si="100"/>
        <v>1662</v>
      </c>
      <c r="H36" s="29">
        <f t="shared" si="101"/>
        <v>1579</v>
      </c>
      <c r="I36" s="29">
        <f t="shared" si="102"/>
        <v>1835</v>
      </c>
      <c r="J36" s="29">
        <f t="shared" si="103"/>
        <v>2163</v>
      </c>
      <c r="K36" s="29">
        <f t="shared" si="104"/>
        <v>2050</v>
      </c>
      <c r="L36" s="29">
        <f t="shared" si="105"/>
        <v>2160</v>
      </c>
      <c r="M36" s="29">
        <f t="shared" si="106"/>
        <v>2141</v>
      </c>
      <c r="N36" s="29">
        <f t="shared" si="107"/>
        <v>2300</v>
      </c>
      <c r="O36" s="28">
        <f t="shared" si="108"/>
        <v>0</v>
      </c>
      <c r="P36" s="29">
        <f t="shared" si="109"/>
        <v>0</v>
      </c>
      <c r="Q36" s="29">
        <f t="shared" si="110"/>
        <v>0</v>
      </c>
      <c r="R36" s="29">
        <f t="shared" si="111"/>
        <v>7850</v>
      </c>
      <c r="S36" s="29">
        <f t="shared" si="112"/>
        <v>6901</v>
      </c>
      <c r="T36" s="29">
        <f t="shared" si="113"/>
        <v>7050</v>
      </c>
      <c r="U36" s="29">
        <f t="shared" si="114"/>
        <v>8065</v>
      </c>
      <c r="V36" s="29">
        <f t="shared" si="115"/>
        <v>8961</v>
      </c>
      <c r="W36" s="29">
        <f t="shared" si="116"/>
        <v>7949</v>
      </c>
      <c r="X36" s="29">
        <f t="shared" si="117"/>
        <v>8372</v>
      </c>
      <c r="Y36" s="29">
        <f t="shared" si="118"/>
        <v>9551</v>
      </c>
      <c r="Z36" s="29">
        <f t="shared" si="119"/>
        <v>9282</v>
      </c>
      <c r="AA36" s="29">
        <f t="shared" si="120"/>
        <v>9930</v>
      </c>
      <c r="AB36" s="30">
        <f t="shared" si="121"/>
        <v>0</v>
      </c>
      <c r="AC36" s="31">
        <f t="shared" si="122"/>
        <v>0</v>
      </c>
      <c r="AD36" s="31">
        <f t="shared" si="123"/>
        <v>0</v>
      </c>
      <c r="AE36" s="31">
        <f t="shared" si="124"/>
        <v>6292</v>
      </c>
      <c r="AF36" s="31">
        <f t="shared" si="125"/>
        <v>5369</v>
      </c>
      <c r="AG36" s="31">
        <f t="shared" si="126"/>
        <v>5388</v>
      </c>
      <c r="AH36" s="31">
        <f t="shared" si="127"/>
        <v>6486</v>
      </c>
      <c r="AI36" s="31">
        <f t="shared" si="128"/>
        <v>7126</v>
      </c>
      <c r="AJ36" s="31">
        <f t="shared" si="129"/>
        <v>5786</v>
      </c>
      <c r="AK36" s="31">
        <f t="shared" si="130"/>
        <v>6322</v>
      </c>
      <c r="AL36" s="31">
        <f t="shared" si="131"/>
        <v>7391</v>
      </c>
      <c r="AM36" s="31">
        <f t="shared" si="132"/>
        <v>7141</v>
      </c>
      <c r="AN36" s="31">
        <f t="shared" si="132"/>
        <v>7630</v>
      </c>
      <c r="AO36" s="57"/>
      <c r="AP36" s="58"/>
      <c r="AQ36" s="58"/>
      <c r="AR36" s="6">
        <f t="shared" si="133"/>
        <v>92.05142594765573</v>
      </c>
      <c r="AS36" s="39">
        <f t="shared" si="134"/>
        <v>92.128654369829931</v>
      </c>
      <c r="AT36" s="29">
        <f t="shared" si="135"/>
        <v>92.921032455916176</v>
      </c>
      <c r="AU36" s="6">
        <f t="shared" si="17"/>
        <v>92.222058026698193</v>
      </c>
      <c r="AV36" s="29">
        <f t="shared" si="136"/>
        <v>91.762434907523797</v>
      </c>
      <c r="AW36" s="29">
        <f t="shared" si="137"/>
        <v>91.187614585455293</v>
      </c>
      <c r="AX36" s="29">
        <f t="shared" si="138"/>
        <v>93.36311836311836</v>
      </c>
      <c r="AY36" s="29">
        <f t="shared" si="139"/>
        <v>91.643777322140124</v>
      </c>
      <c r="AZ36" s="6">
        <f t="shared" si="76"/>
        <v>91.358921580498048</v>
      </c>
      <c r="BA36" s="6">
        <f t="shared" si="76"/>
        <v>91.638188031702171</v>
      </c>
      <c r="BB36" s="64"/>
      <c r="BC36" s="65"/>
      <c r="BD36" s="65"/>
      <c r="BE36" s="36">
        <v>18043</v>
      </c>
      <c r="BF36" s="40">
        <v>17931</v>
      </c>
      <c r="BG36" s="41">
        <v>21816</v>
      </c>
      <c r="BH36" s="41">
        <v>18722</v>
      </c>
      <c r="BI36" s="41">
        <v>20441</v>
      </c>
      <c r="BJ36" s="41">
        <v>22382</v>
      </c>
      <c r="BK36" s="41">
        <v>28838</v>
      </c>
      <c r="BL36" s="41">
        <v>23689</v>
      </c>
      <c r="BM36" s="41">
        <v>22636</v>
      </c>
      <c r="BN36" s="41">
        <v>25206</v>
      </c>
      <c r="BO36" s="64"/>
      <c r="BP36" s="65"/>
      <c r="BQ36" s="65"/>
      <c r="BR36" s="36">
        <v>19601</v>
      </c>
      <c r="BS36" s="40">
        <v>19463</v>
      </c>
      <c r="BT36" s="41">
        <v>23478</v>
      </c>
      <c r="BU36" s="41">
        <v>20301</v>
      </c>
      <c r="BV36" s="41">
        <v>22276</v>
      </c>
      <c r="BW36" s="41">
        <v>24545</v>
      </c>
      <c r="BX36" s="41">
        <v>30888</v>
      </c>
      <c r="BY36" s="41">
        <v>25849</v>
      </c>
      <c r="BZ36" s="41">
        <v>24777</v>
      </c>
      <c r="CA36" s="41">
        <v>27506</v>
      </c>
      <c r="CB36" s="64"/>
      <c r="CC36" s="65"/>
      <c r="CD36" s="65"/>
      <c r="CE36" s="36">
        <v>25893</v>
      </c>
      <c r="CF36" s="40">
        <v>24832</v>
      </c>
      <c r="CG36" s="41">
        <v>28866</v>
      </c>
      <c r="CH36" s="41">
        <v>26787</v>
      </c>
      <c r="CI36" s="41">
        <v>29402</v>
      </c>
      <c r="CJ36" s="41">
        <v>30331</v>
      </c>
      <c r="CK36" s="41">
        <v>37210</v>
      </c>
      <c r="CL36" s="41">
        <v>33240</v>
      </c>
      <c r="CM36" s="41">
        <v>31918</v>
      </c>
      <c r="CN36" s="41">
        <v>35136</v>
      </c>
      <c r="CO36" s="57"/>
      <c r="CP36" s="58"/>
      <c r="CQ36" s="58"/>
      <c r="CR36" s="6">
        <f t="shared" si="140"/>
        <v>69.682925887305444</v>
      </c>
      <c r="CS36" s="39">
        <f t="shared" si="141"/>
        <v>72.209246134020617</v>
      </c>
      <c r="CT36" s="29">
        <f t="shared" si="142"/>
        <v>75.576803159426319</v>
      </c>
      <c r="CU36" s="32">
        <f t="shared" si="26"/>
        <v>0.69892111845298088</v>
      </c>
      <c r="CV36" s="29">
        <f t="shared" si="143"/>
        <v>69.522481463845992</v>
      </c>
      <c r="CW36" s="29">
        <f t="shared" si="144"/>
        <v>73.792489532161824</v>
      </c>
      <c r="CX36" s="29">
        <f t="shared" si="145"/>
        <v>77.500671862402584</v>
      </c>
      <c r="CY36" s="29">
        <f t="shared" si="146"/>
        <v>71.266546329723226</v>
      </c>
      <c r="CZ36" s="32">
        <f t="shared" si="27"/>
        <v>0.70919230528228583</v>
      </c>
      <c r="DA36" s="153">
        <f t="shared" si="27"/>
        <v>0.71738387978142082</v>
      </c>
      <c r="DB36" s="37">
        <f t="shared" si="147"/>
        <v>4.8833787465940057</v>
      </c>
      <c r="DC36" s="37">
        <f t="shared" si="148"/>
        <v>4.3173913043478258</v>
      </c>
    </row>
    <row r="37" spans="1:107" x14ac:dyDescent="0.2">
      <c r="A37" s="27" t="s">
        <v>73</v>
      </c>
      <c r="B37" s="29">
        <f t="shared" si="95"/>
        <v>0</v>
      </c>
      <c r="C37" s="29">
        <f t="shared" si="96"/>
        <v>0</v>
      </c>
      <c r="D37" s="29">
        <f t="shared" si="97"/>
        <v>0</v>
      </c>
      <c r="E37" s="29">
        <f t="shared" si="98"/>
        <v>6244</v>
      </c>
      <c r="F37" s="29">
        <f t="shared" si="99"/>
        <v>7392</v>
      </c>
      <c r="G37" s="29">
        <f t="shared" si="100"/>
        <v>7886</v>
      </c>
      <c r="H37" s="29">
        <f t="shared" si="101"/>
        <v>8313</v>
      </c>
      <c r="I37" s="29">
        <f t="shared" si="102"/>
        <v>9316</v>
      </c>
      <c r="J37" s="29">
        <f t="shared" si="103"/>
        <v>9779</v>
      </c>
      <c r="K37" s="29">
        <f t="shared" si="104"/>
        <v>10916</v>
      </c>
      <c r="L37" s="29">
        <f t="shared" si="105"/>
        <v>10921</v>
      </c>
      <c r="M37" s="29">
        <f t="shared" si="106"/>
        <v>10783</v>
      </c>
      <c r="N37" s="29">
        <f t="shared" si="107"/>
        <v>10855</v>
      </c>
      <c r="O37" s="28">
        <f t="shared" si="108"/>
        <v>0</v>
      </c>
      <c r="P37" s="29">
        <f t="shared" si="109"/>
        <v>0</v>
      </c>
      <c r="Q37" s="29">
        <f t="shared" si="110"/>
        <v>0</v>
      </c>
      <c r="R37" s="29">
        <f t="shared" si="111"/>
        <v>4187</v>
      </c>
      <c r="S37" s="29">
        <f t="shared" si="112"/>
        <v>4873</v>
      </c>
      <c r="T37" s="29">
        <f t="shared" si="113"/>
        <v>5116</v>
      </c>
      <c r="U37" s="29">
        <f t="shared" si="114"/>
        <v>5102</v>
      </c>
      <c r="V37" s="29">
        <f t="shared" si="115"/>
        <v>5842</v>
      </c>
      <c r="W37" s="29">
        <f t="shared" si="116"/>
        <v>6755</v>
      </c>
      <c r="X37" s="29">
        <f t="shared" si="117"/>
        <v>7006</v>
      </c>
      <c r="Y37" s="29">
        <f t="shared" si="118"/>
        <v>7328</v>
      </c>
      <c r="Z37" s="29">
        <f t="shared" si="119"/>
        <v>7754</v>
      </c>
      <c r="AA37" s="29">
        <f t="shared" si="120"/>
        <v>8956</v>
      </c>
      <c r="AB37" s="30">
        <f t="shared" si="121"/>
        <v>0</v>
      </c>
      <c r="AC37" s="31">
        <f t="shared" si="122"/>
        <v>0</v>
      </c>
      <c r="AD37" s="31">
        <f t="shared" si="123"/>
        <v>0</v>
      </c>
      <c r="AE37" s="31">
        <f t="shared" si="124"/>
        <v>-2057</v>
      </c>
      <c r="AF37" s="31">
        <f t="shared" si="125"/>
        <v>-2519</v>
      </c>
      <c r="AG37" s="31">
        <f t="shared" si="126"/>
        <v>-2770</v>
      </c>
      <c r="AH37" s="31">
        <f t="shared" si="127"/>
        <v>-3211</v>
      </c>
      <c r="AI37" s="31">
        <f t="shared" si="128"/>
        <v>-3474</v>
      </c>
      <c r="AJ37" s="31">
        <f t="shared" si="129"/>
        <v>-3024</v>
      </c>
      <c r="AK37" s="31">
        <f t="shared" si="130"/>
        <v>-3910</v>
      </c>
      <c r="AL37" s="31">
        <f t="shared" si="131"/>
        <v>-3593</v>
      </c>
      <c r="AM37" s="31">
        <f t="shared" si="132"/>
        <v>-3029</v>
      </c>
      <c r="AN37" s="31">
        <f t="shared" si="132"/>
        <v>-1899</v>
      </c>
      <c r="AO37" s="57"/>
      <c r="AP37" s="58"/>
      <c r="AQ37" s="58"/>
      <c r="AR37" s="6">
        <f t="shared" si="133"/>
        <v>82.143163554208257</v>
      </c>
      <c r="AS37" s="39">
        <f t="shared" si="134"/>
        <v>80.913034497004759</v>
      </c>
      <c r="AT37" s="29">
        <f t="shared" si="135"/>
        <v>79.943538747170578</v>
      </c>
      <c r="AU37" s="6">
        <f t="shared" si="17"/>
        <v>79.526647620924052</v>
      </c>
      <c r="AV37" s="29">
        <f t="shared" si="136"/>
        <v>77.134722529023392</v>
      </c>
      <c r="AW37" s="29">
        <f t="shared" si="137"/>
        <v>77.898067578257439</v>
      </c>
      <c r="AX37" s="29">
        <f t="shared" si="138"/>
        <v>76.771008448066738</v>
      </c>
      <c r="AY37" s="29">
        <f t="shared" si="139"/>
        <v>76.378855387809836</v>
      </c>
      <c r="AZ37" s="6">
        <f t="shared" si="76"/>
        <v>77.056958658694867</v>
      </c>
      <c r="BA37" s="6">
        <f t="shared" si="76"/>
        <v>78.634833782746469</v>
      </c>
      <c r="BB37" s="64"/>
      <c r="BC37" s="65"/>
      <c r="BD37" s="65"/>
      <c r="BE37" s="36">
        <v>28723</v>
      </c>
      <c r="BF37" s="40">
        <v>31336</v>
      </c>
      <c r="BG37" s="41">
        <v>31433</v>
      </c>
      <c r="BH37" s="41">
        <v>32291</v>
      </c>
      <c r="BI37" s="41">
        <v>31427</v>
      </c>
      <c r="BJ37" s="41">
        <v>34466</v>
      </c>
      <c r="BK37" s="41">
        <v>36077</v>
      </c>
      <c r="BL37" s="41">
        <v>35313</v>
      </c>
      <c r="BM37" s="41">
        <v>36216</v>
      </c>
      <c r="BN37" s="41">
        <v>39952</v>
      </c>
      <c r="BO37" s="64"/>
      <c r="BP37" s="65"/>
      <c r="BQ37" s="65"/>
      <c r="BR37" s="36">
        <v>34967</v>
      </c>
      <c r="BS37" s="40">
        <v>38728</v>
      </c>
      <c r="BT37" s="41">
        <v>39319</v>
      </c>
      <c r="BU37" s="41">
        <v>40604</v>
      </c>
      <c r="BV37" s="41">
        <v>40743</v>
      </c>
      <c r="BW37" s="41">
        <v>44245</v>
      </c>
      <c r="BX37" s="41">
        <v>46993</v>
      </c>
      <c r="BY37" s="41">
        <v>46234</v>
      </c>
      <c r="BZ37" s="41">
        <v>46999</v>
      </c>
      <c r="CA37" s="41">
        <v>50807</v>
      </c>
      <c r="CB37" s="64"/>
      <c r="CC37" s="65"/>
      <c r="CD37" s="65"/>
      <c r="CE37" s="36">
        <v>32910</v>
      </c>
      <c r="CF37" s="40">
        <v>36209</v>
      </c>
      <c r="CG37" s="41">
        <v>36549</v>
      </c>
      <c r="CH37" s="41">
        <v>37393</v>
      </c>
      <c r="CI37" s="41">
        <v>37269</v>
      </c>
      <c r="CJ37" s="41">
        <v>41221</v>
      </c>
      <c r="CK37" s="41">
        <v>43083</v>
      </c>
      <c r="CL37" s="41">
        <v>42641</v>
      </c>
      <c r="CM37" s="41">
        <v>43970</v>
      </c>
      <c r="CN37" s="41">
        <v>48908</v>
      </c>
      <c r="CO37" s="57"/>
      <c r="CP37" s="58"/>
      <c r="CQ37" s="58"/>
      <c r="CR37" s="6">
        <f t="shared" si="140"/>
        <v>87.277423275600114</v>
      </c>
      <c r="CS37" s="39">
        <f t="shared" si="141"/>
        <v>86.542019939793974</v>
      </c>
      <c r="CT37" s="29">
        <f t="shared" si="142"/>
        <v>86.002353005554184</v>
      </c>
      <c r="CU37" s="32">
        <f t="shared" si="26"/>
        <v>0.86355735030620706</v>
      </c>
      <c r="CV37" s="29">
        <f t="shared" si="143"/>
        <v>84.324773940808711</v>
      </c>
      <c r="CW37" s="29">
        <f t="shared" si="144"/>
        <v>83.61272167099294</v>
      </c>
      <c r="CX37" s="29">
        <f t="shared" si="145"/>
        <v>83.738365480583994</v>
      </c>
      <c r="CY37" s="29">
        <f t="shared" si="146"/>
        <v>82.814661945076338</v>
      </c>
      <c r="CZ37" s="32">
        <f t="shared" si="27"/>
        <v>0.82365249033431887</v>
      </c>
      <c r="DA37" s="153">
        <f t="shared" si="27"/>
        <v>0.81688067391837738</v>
      </c>
      <c r="DB37" s="37">
        <f t="shared" si="147"/>
        <v>0.62709317303563761</v>
      </c>
      <c r="DC37" s="37">
        <f t="shared" si="148"/>
        <v>0.82505757715338557</v>
      </c>
    </row>
    <row r="38" spans="1:107" x14ac:dyDescent="0.2">
      <c r="A38" s="44" t="s">
        <v>75</v>
      </c>
      <c r="B38" s="45">
        <f t="shared" si="95"/>
        <v>0</v>
      </c>
      <c r="C38" s="45">
        <f t="shared" si="96"/>
        <v>0</v>
      </c>
      <c r="D38" s="45">
        <f t="shared" si="97"/>
        <v>0</v>
      </c>
      <c r="E38" s="45">
        <f t="shared" si="98"/>
        <v>1293</v>
      </c>
      <c r="F38" s="45">
        <f t="shared" si="99"/>
        <v>1463</v>
      </c>
      <c r="G38" s="45">
        <f t="shared" si="100"/>
        <v>1399</v>
      </c>
      <c r="H38" s="45">
        <f t="shared" si="101"/>
        <v>1375</v>
      </c>
      <c r="I38" s="45">
        <f t="shared" si="102"/>
        <v>1113</v>
      </c>
      <c r="J38" s="45">
        <f t="shared" si="103"/>
        <v>1163</v>
      </c>
      <c r="K38" s="45">
        <f t="shared" si="104"/>
        <v>1098</v>
      </c>
      <c r="L38" s="45">
        <f t="shared" si="105"/>
        <v>1066</v>
      </c>
      <c r="M38" s="45">
        <f t="shared" si="106"/>
        <v>1051</v>
      </c>
      <c r="N38" s="45">
        <f t="shared" si="107"/>
        <v>1154</v>
      </c>
      <c r="O38" s="46">
        <f t="shared" si="108"/>
        <v>0</v>
      </c>
      <c r="P38" s="45">
        <f t="shared" si="109"/>
        <v>0</v>
      </c>
      <c r="Q38" s="45">
        <f t="shared" si="110"/>
        <v>0</v>
      </c>
      <c r="R38" s="45">
        <f t="shared" si="111"/>
        <v>1350</v>
      </c>
      <c r="S38" s="45">
        <f t="shared" si="112"/>
        <v>1319</v>
      </c>
      <c r="T38" s="45">
        <f t="shared" si="113"/>
        <v>2958</v>
      </c>
      <c r="U38" s="45">
        <f t="shared" si="114"/>
        <v>3288</v>
      </c>
      <c r="V38" s="45">
        <f t="shared" si="115"/>
        <v>2849</v>
      </c>
      <c r="W38" s="45">
        <f t="shared" si="116"/>
        <v>2796</v>
      </c>
      <c r="X38" s="45">
        <f t="shared" si="117"/>
        <v>2231</v>
      </c>
      <c r="Y38" s="45">
        <f t="shared" si="118"/>
        <v>2172</v>
      </c>
      <c r="Z38" s="45">
        <f t="shared" si="119"/>
        <v>1776</v>
      </c>
      <c r="AA38" s="45">
        <f t="shared" si="120"/>
        <v>1659</v>
      </c>
      <c r="AB38" s="47">
        <f t="shared" si="121"/>
        <v>0</v>
      </c>
      <c r="AC38" s="48">
        <f t="shared" si="122"/>
        <v>0</v>
      </c>
      <c r="AD38" s="48">
        <f t="shared" si="123"/>
        <v>0</v>
      </c>
      <c r="AE38" s="48">
        <f t="shared" si="124"/>
        <v>57</v>
      </c>
      <c r="AF38" s="48">
        <f t="shared" si="125"/>
        <v>-144</v>
      </c>
      <c r="AG38" s="48">
        <f t="shared" si="126"/>
        <v>1559</v>
      </c>
      <c r="AH38" s="48">
        <f t="shared" si="127"/>
        <v>1913</v>
      </c>
      <c r="AI38" s="48">
        <f t="shared" si="128"/>
        <v>1736</v>
      </c>
      <c r="AJ38" s="48">
        <f t="shared" si="129"/>
        <v>1633</v>
      </c>
      <c r="AK38" s="48">
        <f t="shared" si="130"/>
        <v>1133</v>
      </c>
      <c r="AL38" s="48">
        <f t="shared" si="131"/>
        <v>1106</v>
      </c>
      <c r="AM38" s="48">
        <f t="shared" si="132"/>
        <v>725</v>
      </c>
      <c r="AN38" s="48">
        <f t="shared" si="132"/>
        <v>505</v>
      </c>
      <c r="AO38" s="67"/>
      <c r="AP38" s="68"/>
      <c r="AQ38" s="68"/>
      <c r="AR38" s="49">
        <f t="shared" si="133"/>
        <v>70.371219065077909</v>
      </c>
      <c r="AS38" s="50">
        <f t="shared" si="134"/>
        <v>66.390994716287622</v>
      </c>
      <c r="AT38" s="45">
        <f t="shared" si="135"/>
        <v>70.049239991436522</v>
      </c>
      <c r="AU38" s="49">
        <f t="shared" si="17"/>
        <v>70.147633521493702</v>
      </c>
      <c r="AV38" s="45">
        <f t="shared" si="136"/>
        <v>74.519230769230774</v>
      </c>
      <c r="AW38" s="45">
        <f t="shared" si="137"/>
        <v>74.761284722222214</v>
      </c>
      <c r="AX38" s="45">
        <f t="shared" si="138"/>
        <v>77.827140549273025</v>
      </c>
      <c r="AY38" s="45">
        <f t="shared" si="139"/>
        <v>77.309493401447426</v>
      </c>
      <c r="AZ38" s="49">
        <f t="shared" si="76"/>
        <v>73.705278959219413</v>
      </c>
      <c r="BA38" s="159">
        <f t="shared" si="76"/>
        <v>75.74611181168558</v>
      </c>
      <c r="BB38" s="69"/>
      <c r="BC38" s="70"/>
      <c r="BD38" s="70"/>
      <c r="BE38" s="53">
        <v>3071</v>
      </c>
      <c r="BF38" s="54">
        <v>2890</v>
      </c>
      <c r="BG38" s="55">
        <v>3272</v>
      </c>
      <c r="BH38" s="55">
        <v>3231</v>
      </c>
      <c r="BI38" s="55">
        <v>3255</v>
      </c>
      <c r="BJ38" s="55">
        <v>3445</v>
      </c>
      <c r="BK38" s="55">
        <v>3854</v>
      </c>
      <c r="BL38" s="55">
        <v>3632</v>
      </c>
      <c r="BM38" s="55">
        <v>2946</v>
      </c>
      <c r="BN38" s="55">
        <v>3604</v>
      </c>
      <c r="BO38" s="69"/>
      <c r="BP38" s="70"/>
      <c r="BQ38" s="70"/>
      <c r="BR38" s="53">
        <v>4364</v>
      </c>
      <c r="BS38" s="54">
        <v>4353</v>
      </c>
      <c r="BT38" s="55">
        <v>4671</v>
      </c>
      <c r="BU38" s="55">
        <v>4606</v>
      </c>
      <c r="BV38" s="55">
        <v>4368</v>
      </c>
      <c r="BW38" s="55">
        <v>4608</v>
      </c>
      <c r="BX38" s="55">
        <v>4952</v>
      </c>
      <c r="BY38" s="55">
        <v>4698</v>
      </c>
      <c r="BZ38" s="55">
        <v>3997</v>
      </c>
      <c r="CA38" s="55">
        <v>4758</v>
      </c>
      <c r="CB38" s="69"/>
      <c r="CC38" s="70"/>
      <c r="CD38" s="70"/>
      <c r="CE38" s="53">
        <v>4421</v>
      </c>
      <c r="CF38" s="54">
        <v>4209</v>
      </c>
      <c r="CG38" s="55">
        <v>6230</v>
      </c>
      <c r="CH38" s="55">
        <v>6519</v>
      </c>
      <c r="CI38" s="55">
        <v>6104</v>
      </c>
      <c r="CJ38" s="55">
        <v>6241</v>
      </c>
      <c r="CK38" s="55">
        <v>6085</v>
      </c>
      <c r="CL38" s="55">
        <v>5804</v>
      </c>
      <c r="CM38" s="55">
        <v>4722</v>
      </c>
      <c r="CN38" s="55">
        <v>5263</v>
      </c>
      <c r="CO38" s="67"/>
      <c r="CP38" s="68"/>
      <c r="CQ38" s="68"/>
      <c r="CR38" s="49">
        <f t="shared" si="140"/>
        <v>69.463922189549876</v>
      </c>
      <c r="CS38" s="50">
        <f t="shared" si="141"/>
        <v>68.6623901164172</v>
      </c>
      <c r="CT38" s="45">
        <f t="shared" si="142"/>
        <v>52.520064205457459</v>
      </c>
      <c r="CU38" s="149">
        <f t="shared" si="26"/>
        <v>0.49562816382880809</v>
      </c>
      <c r="CV38" s="45">
        <f t="shared" si="143"/>
        <v>53.325688073394495</v>
      </c>
      <c r="CW38" s="45">
        <f t="shared" si="144"/>
        <v>55.199487261656785</v>
      </c>
      <c r="CX38" s="45">
        <f t="shared" si="145"/>
        <v>63.336072308956446</v>
      </c>
      <c r="CY38" s="45">
        <f t="shared" si="146"/>
        <v>62.577532736044105</v>
      </c>
      <c r="CZ38" s="149">
        <f t="shared" si="27"/>
        <v>0.62388818297331639</v>
      </c>
      <c r="DA38" s="154">
        <f t="shared" si="27"/>
        <v>0.68478054341630246</v>
      </c>
      <c r="DB38" s="37">
        <f t="shared" si="147"/>
        <v>2.5597484276729561</v>
      </c>
      <c r="DC38" s="37">
        <f t="shared" si="148"/>
        <v>1.4376083188908146</v>
      </c>
    </row>
    <row r="39" spans="1:107" x14ac:dyDescent="0.2">
      <c r="A39" s="38" t="s">
        <v>80</v>
      </c>
      <c r="B39" s="29">
        <f t="shared" si="95"/>
        <v>0</v>
      </c>
      <c r="C39" s="29">
        <f t="shared" si="96"/>
        <v>0</v>
      </c>
      <c r="D39" s="29">
        <f t="shared" si="97"/>
        <v>0</v>
      </c>
      <c r="E39" s="29">
        <f t="shared" si="98"/>
        <v>81561</v>
      </c>
      <c r="F39" s="29">
        <f t="shared" si="99"/>
        <v>87889</v>
      </c>
      <c r="G39" s="29">
        <f t="shared" si="100"/>
        <v>94359</v>
      </c>
      <c r="H39" s="29">
        <f t="shared" si="101"/>
        <v>98543</v>
      </c>
      <c r="I39" s="29">
        <f t="shared" si="102"/>
        <v>105151</v>
      </c>
      <c r="J39" s="29">
        <f t="shared" si="103"/>
        <v>119292</v>
      </c>
      <c r="K39" s="29">
        <f t="shared" si="104"/>
        <v>115268</v>
      </c>
      <c r="L39" s="29">
        <f t="shared" si="105"/>
        <v>118862</v>
      </c>
      <c r="M39" s="29">
        <f t="shared" si="106"/>
        <v>115613</v>
      </c>
      <c r="N39" s="29">
        <f t="shared" si="107"/>
        <v>116721</v>
      </c>
      <c r="O39" s="62">
        <f t="shared" si="108"/>
        <v>0</v>
      </c>
      <c r="P39" s="6">
        <f t="shared" si="109"/>
        <v>0</v>
      </c>
      <c r="Q39" s="6">
        <f t="shared" si="110"/>
        <v>0</v>
      </c>
      <c r="R39" s="6">
        <f t="shared" si="111"/>
        <v>92043</v>
      </c>
      <c r="S39" s="6">
        <f t="shared" si="112"/>
        <v>91115</v>
      </c>
      <c r="T39" s="6">
        <f t="shared" si="113"/>
        <v>103189</v>
      </c>
      <c r="U39" s="6">
        <f t="shared" si="114"/>
        <v>103970</v>
      </c>
      <c r="V39" s="6">
        <f t="shared" si="115"/>
        <v>116489</v>
      </c>
      <c r="W39" s="6">
        <f t="shared" si="116"/>
        <v>133951</v>
      </c>
      <c r="X39" s="6">
        <f t="shared" si="117"/>
        <v>134494</v>
      </c>
      <c r="Y39" s="6">
        <f t="shared" si="118"/>
        <v>138328</v>
      </c>
      <c r="Z39" s="6">
        <f t="shared" si="119"/>
        <v>138801</v>
      </c>
      <c r="AA39" s="6">
        <f t="shared" si="120"/>
        <v>140384</v>
      </c>
      <c r="AB39" s="30">
        <f>MEDIAN(AB41:AB52)</f>
        <v>0</v>
      </c>
      <c r="AC39" s="31">
        <f t="shared" ref="AC39:AJ39" si="149">MEDIAN(AC41:AC52)</f>
        <v>0</v>
      </c>
      <c r="AD39" s="31">
        <f t="shared" si="149"/>
        <v>0</v>
      </c>
      <c r="AE39" s="31">
        <f t="shared" si="149"/>
        <v>1392.5</v>
      </c>
      <c r="AF39" s="31">
        <f t="shared" si="149"/>
        <v>393</v>
      </c>
      <c r="AG39" s="31">
        <f t="shared" si="149"/>
        <v>633</v>
      </c>
      <c r="AH39" s="31">
        <f t="shared" si="149"/>
        <v>141.5</v>
      </c>
      <c r="AI39" s="31">
        <f t="shared" si="149"/>
        <v>398.5</v>
      </c>
      <c r="AJ39" s="31">
        <f t="shared" si="149"/>
        <v>542.5</v>
      </c>
      <c r="AK39" s="31">
        <f t="shared" ref="AK39:AL39" si="150">MEDIAN(AK41:AK52)</f>
        <v>1926.5</v>
      </c>
      <c r="AL39" s="31">
        <f t="shared" si="150"/>
        <v>2464</v>
      </c>
      <c r="AM39" s="31">
        <f t="shared" ref="AM39:AN39" si="151">MEDIAN(AM41:AM52)</f>
        <v>2643</v>
      </c>
      <c r="AN39" s="31">
        <f t="shared" si="151"/>
        <v>2729.5</v>
      </c>
      <c r="AO39" s="57"/>
      <c r="AP39" s="58"/>
      <c r="AQ39" s="58"/>
      <c r="AR39" s="6">
        <f t="shared" si="133"/>
        <v>85.627004546575975</v>
      </c>
      <c r="AS39" s="39">
        <f t="shared" si="134"/>
        <v>85.438016008589173</v>
      </c>
      <c r="AT39" s="29">
        <f t="shared" si="135"/>
        <v>85.143637170900362</v>
      </c>
      <c r="AU39" s="6">
        <f t="shared" si="17"/>
        <v>84.325262377639291</v>
      </c>
      <c r="AV39" s="29">
        <f t="shared" si="136"/>
        <v>83.289790262243713</v>
      </c>
      <c r="AW39" s="29">
        <f t="shared" si="137"/>
        <v>82.049530367369783</v>
      </c>
      <c r="AX39" s="29">
        <f t="shared" si="138"/>
        <v>84.366010164236371</v>
      </c>
      <c r="AY39" s="29">
        <f t="shared" si="139"/>
        <v>82.374965339201324</v>
      </c>
      <c r="AZ39" s="6">
        <f t="shared" si="76"/>
        <v>81.58163468508296</v>
      </c>
      <c r="BA39" s="6">
        <f t="shared" si="76"/>
        <v>80.498070207682417</v>
      </c>
      <c r="BB39" s="71">
        <f>SUM(BB41:BB52)</f>
        <v>0</v>
      </c>
      <c r="BC39" s="72">
        <f t="shared" ref="BC39:BN39" si="152">SUM(BC41:BC52)</f>
        <v>0</v>
      </c>
      <c r="BD39" s="72">
        <f t="shared" si="152"/>
        <v>0</v>
      </c>
      <c r="BE39" s="72">
        <f t="shared" si="152"/>
        <v>485899</v>
      </c>
      <c r="BF39" s="72">
        <f t="shared" si="152"/>
        <v>515662</v>
      </c>
      <c r="BG39" s="72">
        <f t="shared" si="152"/>
        <v>540783</v>
      </c>
      <c r="BH39" s="72">
        <f t="shared" si="152"/>
        <v>530131</v>
      </c>
      <c r="BI39" s="72">
        <f t="shared" si="152"/>
        <v>524111</v>
      </c>
      <c r="BJ39" s="72">
        <f t="shared" si="152"/>
        <v>545270</v>
      </c>
      <c r="BK39" s="72">
        <f t="shared" si="152"/>
        <v>622023</v>
      </c>
      <c r="BL39" s="72">
        <f t="shared" si="152"/>
        <v>555531</v>
      </c>
      <c r="BM39" s="72">
        <f t="shared" si="152"/>
        <v>512092</v>
      </c>
      <c r="BN39" s="73">
        <f t="shared" si="152"/>
        <v>481789</v>
      </c>
      <c r="BO39" s="71">
        <f>SUM(BO41:BO52)</f>
        <v>0</v>
      </c>
      <c r="BP39" s="72">
        <f t="shared" ref="BP39:CA39" si="153">SUM(BP41:BP52)</f>
        <v>0</v>
      </c>
      <c r="BQ39" s="72">
        <f t="shared" si="153"/>
        <v>0</v>
      </c>
      <c r="BR39" s="72">
        <f t="shared" si="153"/>
        <v>567460</v>
      </c>
      <c r="BS39" s="72">
        <f t="shared" si="153"/>
        <v>603551</v>
      </c>
      <c r="BT39" s="72">
        <f t="shared" si="153"/>
        <v>635142</v>
      </c>
      <c r="BU39" s="72">
        <f t="shared" si="153"/>
        <v>628674</v>
      </c>
      <c r="BV39" s="72">
        <f t="shared" si="153"/>
        <v>629262</v>
      </c>
      <c r="BW39" s="72">
        <f t="shared" si="153"/>
        <v>664562</v>
      </c>
      <c r="BX39" s="72">
        <f t="shared" si="153"/>
        <v>737291</v>
      </c>
      <c r="BY39" s="72">
        <f t="shared" si="153"/>
        <v>674393</v>
      </c>
      <c r="BZ39" s="72">
        <f t="shared" si="153"/>
        <v>627705</v>
      </c>
      <c r="CA39" s="72">
        <f t="shared" si="153"/>
        <v>598510</v>
      </c>
      <c r="CB39" s="71">
        <f>SUM(CB41:CB52)</f>
        <v>0</v>
      </c>
      <c r="CC39" s="72">
        <f t="shared" ref="CC39:CN39" si="154">SUM(CC41:CC52)</f>
        <v>0</v>
      </c>
      <c r="CD39" s="72">
        <f t="shared" si="154"/>
        <v>0</v>
      </c>
      <c r="CE39" s="72">
        <f t="shared" si="154"/>
        <v>577942</v>
      </c>
      <c r="CF39" s="72">
        <f t="shared" si="154"/>
        <v>606777</v>
      </c>
      <c r="CG39" s="72">
        <f t="shared" si="154"/>
        <v>643972</v>
      </c>
      <c r="CH39" s="72">
        <f t="shared" si="154"/>
        <v>634101</v>
      </c>
      <c r="CI39" s="72">
        <f t="shared" si="154"/>
        <v>640600</v>
      </c>
      <c r="CJ39" s="74">
        <f t="shared" si="154"/>
        <v>679221</v>
      </c>
      <c r="CK39" s="74">
        <f t="shared" si="154"/>
        <v>756517</v>
      </c>
      <c r="CL39" s="74">
        <f t="shared" si="154"/>
        <v>693859</v>
      </c>
      <c r="CM39" s="74">
        <f t="shared" si="154"/>
        <v>650893</v>
      </c>
      <c r="CN39" s="75">
        <f t="shared" si="154"/>
        <v>622173</v>
      </c>
      <c r="CO39" s="57"/>
      <c r="CP39" s="58"/>
      <c r="CQ39" s="58"/>
      <c r="CR39" s="6">
        <f t="shared" si="140"/>
        <v>84.074007426350732</v>
      </c>
      <c r="CS39" s="39">
        <f t="shared" si="141"/>
        <v>84.983774928845364</v>
      </c>
      <c r="CT39" s="29">
        <f t="shared" si="142"/>
        <v>83.976166665631425</v>
      </c>
      <c r="CU39" s="32">
        <f t="shared" si="26"/>
        <v>0.83603558423658064</v>
      </c>
      <c r="CV39" s="29">
        <f t="shared" si="143"/>
        <v>81.815641586013115</v>
      </c>
      <c r="CW39" s="29">
        <f t="shared" si="144"/>
        <v>80.278731075747061</v>
      </c>
      <c r="CX39" s="29">
        <f t="shared" si="145"/>
        <v>82.221946102995702</v>
      </c>
      <c r="CY39" s="29">
        <f t="shared" si="146"/>
        <v>80.063961121784104</v>
      </c>
      <c r="CZ39" s="32">
        <f t="shared" si="27"/>
        <v>0.78675296861388888</v>
      </c>
      <c r="DA39" s="153">
        <f t="shared" si="27"/>
        <v>0.77436500780329587</v>
      </c>
      <c r="DB39" s="37">
        <f t="shared" si="147"/>
        <v>1.1078258884841798</v>
      </c>
      <c r="DC39" s="37">
        <f t="shared" si="148"/>
        <v>1.2027312994234114</v>
      </c>
    </row>
    <row r="40" spans="1:107" x14ac:dyDescent="0.2">
      <c r="A40" s="38" t="s">
        <v>78</v>
      </c>
      <c r="B40" s="6"/>
      <c r="C40" s="6"/>
      <c r="D40" s="6"/>
      <c r="E40" s="6"/>
      <c r="F40" s="6"/>
      <c r="G40" s="6"/>
      <c r="H40" s="6"/>
      <c r="I40" s="6"/>
      <c r="J40" s="6"/>
      <c r="K40" s="6"/>
      <c r="L40" s="6"/>
      <c r="M40" s="6"/>
      <c r="N40" s="6"/>
      <c r="O40" s="62"/>
      <c r="P40" s="6"/>
      <c r="Q40" s="6"/>
      <c r="R40" s="6"/>
      <c r="S40" s="6"/>
      <c r="T40" s="6"/>
      <c r="U40" s="6"/>
      <c r="V40" s="6"/>
      <c r="W40" s="6"/>
      <c r="X40" s="6"/>
      <c r="Y40" s="6"/>
      <c r="Z40" s="6"/>
      <c r="AA40" s="6"/>
      <c r="AB40" s="30"/>
      <c r="AC40" s="31"/>
      <c r="AD40" s="31"/>
      <c r="AE40" s="31"/>
      <c r="AF40" s="31"/>
      <c r="AG40" s="31"/>
      <c r="AH40" s="31"/>
      <c r="AI40" s="31"/>
      <c r="AJ40" s="31"/>
      <c r="AK40" s="31"/>
      <c r="AL40" s="31"/>
      <c r="AM40" s="31"/>
      <c r="AN40" s="31"/>
      <c r="AO40" s="57"/>
      <c r="AP40" s="58"/>
      <c r="AQ40" s="58"/>
      <c r="AR40" s="6"/>
      <c r="AS40" s="63"/>
      <c r="AT40" s="6"/>
      <c r="AU40" s="6"/>
      <c r="AV40" s="6"/>
      <c r="AW40" s="6"/>
      <c r="AX40" s="6"/>
      <c r="AY40" s="6"/>
      <c r="AZ40" s="6"/>
      <c r="BA40" s="6"/>
      <c r="BB40" s="64"/>
      <c r="BC40" s="65"/>
      <c r="BD40" s="65"/>
      <c r="BE40" s="36"/>
      <c r="BF40" s="66"/>
      <c r="BG40" s="36"/>
      <c r="BH40" s="36"/>
      <c r="BI40" s="36"/>
      <c r="BJ40" s="36"/>
      <c r="BK40" s="36"/>
      <c r="BL40" s="36"/>
      <c r="BM40" s="36"/>
      <c r="BN40" s="36"/>
      <c r="BO40" s="64"/>
      <c r="BP40" s="65"/>
      <c r="BQ40" s="65"/>
      <c r="BR40" s="36"/>
      <c r="BS40" s="66"/>
      <c r="BT40" s="36"/>
      <c r="BU40" s="36"/>
      <c r="BV40" s="36"/>
      <c r="BW40" s="36"/>
      <c r="BX40" s="36"/>
      <c r="BY40" s="36"/>
      <c r="BZ40" s="36"/>
      <c r="CA40" s="36"/>
      <c r="CB40" s="64"/>
      <c r="CC40" s="65"/>
      <c r="CD40" s="65"/>
      <c r="CE40" s="36"/>
      <c r="CF40" s="66"/>
      <c r="CG40" s="36"/>
      <c r="CH40" s="36"/>
      <c r="CI40" s="36"/>
      <c r="CJ40" s="36"/>
      <c r="CK40" s="76"/>
      <c r="CL40" s="76"/>
      <c r="CM40" s="76"/>
      <c r="CN40" s="76"/>
      <c r="CO40" s="57"/>
      <c r="CP40" s="58"/>
      <c r="CQ40" s="58"/>
      <c r="CR40" s="6"/>
      <c r="CS40" s="63"/>
      <c r="CT40" s="6"/>
      <c r="CU40" s="32"/>
      <c r="CV40" s="6"/>
      <c r="CW40" s="6"/>
      <c r="CX40" s="6"/>
      <c r="CY40" s="6"/>
      <c r="CZ40" s="32"/>
      <c r="DA40" s="153"/>
      <c r="DB40" s="37"/>
      <c r="DC40" s="37"/>
    </row>
    <row r="41" spans="1:107" x14ac:dyDescent="0.2">
      <c r="A41" s="27" t="s">
        <v>49</v>
      </c>
      <c r="B41" s="29">
        <f t="shared" ref="B41:B53" si="155">+BO41-BB41</f>
        <v>0</v>
      </c>
      <c r="C41" s="29">
        <f t="shared" ref="C41:C53" si="156">+BP41-BC41</f>
        <v>0</v>
      </c>
      <c r="D41" s="29">
        <f t="shared" ref="D41:D53" si="157">+BQ41-BD41</f>
        <v>0</v>
      </c>
      <c r="E41" s="29">
        <f t="shared" ref="E41:E53" si="158">+BR41-BE41</f>
        <v>19734</v>
      </c>
      <c r="F41" s="29">
        <f t="shared" ref="F41:F53" si="159">+BS41-BF41</f>
        <v>20507</v>
      </c>
      <c r="G41" s="29">
        <f t="shared" ref="G41:G53" si="160">+BT41-BG41</f>
        <v>22936</v>
      </c>
      <c r="H41" s="29">
        <f t="shared" ref="H41:H53" si="161">+BU41-BH41</f>
        <v>23334</v>
      </c>
      <c r="I41" s="29">
        <f t="shared" ref="I41:I53" si="162">+BV41-BI41</f>
        <v>25618</v>
      </c>
      <c r="J41" s="29">
        <f t="shared" ref="J41:J53" si="163">+BW41-BJ41</f>
        <v>29276</v>
      </c>
      <c r="K41" s="29">
        <f t="shared" ref="K41:K53" si="164">+BX41-BK41</f>
        <v>30541</v>
      </c>
      <c r="L41" s="29">
        <f t="shared" ref="L41:L53" si="165">+BY41-BL41</f>
        <v>33474</v>
      </c>
      <c r="M41" s="29">
        <f t="shared" ref="M41:M53" si="166">+BZ41-BM41</f>
        <v>33965</v>
      </c>
      <c r="N41" s="29">
        <f t="shared" ref="N41:N53" si="167">+CA41-BN41</f>
        <v>35891</v>
      </c>
      <c r="O41" s="28">
        <f t="shared" ref="O41:O53" si="168">+CB41-BB41</f>
        <v>0</v>
      </c>
      <c r="P41" s="29">
        <f t="shared" ref="P41:P53" si="169">+CC41-BC41</f>
        <v>0</v>
      </c>
      <c r="Q41" s="29">
        <f t="shared" ref="Q41:Q53" si="170">+CD41-BD41</f>
        <v>0</v>
      </c>
      <c r="R41" s="29">
        <f t="shared" ref="R41:R53" si="171">+CE41-BE41</f>
        <v>10261</v>
      </c>
      <c r="S41" s="29">
        <f t="shared" ref="S41:S53" si="172">+CF41-BF41</f>
        <v>10285</v>
      </c>
      <c r="T41" s="29">
        <f t="shared" ref="T41:T53" si="173">+CG41-BG41</f>
        <v>11584</v>
      </c>
      <c r="U41" s="29">
        <f t="shared" ref="U41:U53" si="174">+CH41-BH41</f>
        <v>12261</v>
      </c>
      <c r="V41" s="29">
        <f t="shared" ref="V41:V53" si="175">+CI41-BI41</f>
        <v>20705</v>
      </c>
      <c r="W41" s="29">
        <f t="shared" ref="W41:W53" si="176">+CJ41-BJ41</f>
        <v>26231</v>
      </c>
      <c r="X41" s="29">
        <f t="shared" ref="X41:X53" si="177">+CK41-BK41</f>
        <v>18603</v>
      </c>
      <c r="Y41" s="29">
        <f t="shared" ref="Y41:Y53" si="178">+CL41-BL41</f>
        <v>17409</v>
      </c>
      <c r="Z41" s="29">
        <f t="shared" ref="Z41:Z53" si="179">+CM41-BM41</f>
        <v>17746</v>
      </c>
      <c r="AA41" s="29">
        <f t="shared" ref="AA41:AA53" si="180">+CN41-BN41</f>
        <v>16880</v>
      </c>
      <c r="AB41" s="30">
        <f t="shared" ref="AB41:AB52" si="181">O41-B41</f>
        <v>0</v>
      </c>
      <c r="AC41" s="31">
        <f t="shared" ref="AC41:AC52" si="182">P41-C41</f>
        <v>0</v>
      </c>
      <c r="AD41" s="31">
        <f t="shared" ref="AD41:AD52" si="183">Q41-D41</f>
        <v>0</v>
      </c>
      <c r="AE41" s="31">
        <f t="shared" ref="AE41:AE52" si="184">R41-E41</f>
        <v>-9473</v>
      </c>
      <c r="AF41" s="31">
        <f t="shared" ref="AF41:AF52" si="185">S41-F41</f>
        <v>-10222</v>
      </c>
      <c r="AG41" s="31">
        <f t="shared" ref="AG41:AG52" si="186">T41-G41</f>
        <v>-11352</v>
      </c>
      <c r="AH41" s="31">
        <f t="shared" ref="AH41:AH52" si="187">U41-H41</f>
        <v>-11073</v>
      </c>
      <c r="AI41" s="31">
        <f t="shared" ref="AI41:AI52" si="188">V41-I41</f>
        <v>-4913</v>
      </c>
      <c r="AJ41" s="31">
        <f t="shared" ref="AJ41:AJ52" si="189">W41-J41</f>
        <v>-3045</v>
      </c>
      <c r="AK41" s="31">
        <f t="shared" ref="AK41:AK52" si="190">X41-K41</f>
        <v>-11938</v>
      </c>
      <c r="AL41" s="31">
        <f t="shared" ref="AL41:AL52" si="191">Y41-L41</f>
        <v>-16065</v>
      </c>
      <c r="AM41" s="31">
        <f t="shared" ref="AM41:AN52" si="192">Z41-M41</f>
        <v>-16219</v>
      </c>
      <c r="AN41" s="31">
        <f t="shared" si="192"/>
        <v>-19011</v>
      </c>
      <c r="AO41" s="57"/>
      <c r="AP41" s="58"/>
      <c r="AQ41" s="58"/>
      <c r="AR41" s="6">
        <f t="shared" ref="AR41:AR53" si="193">(BE41/BR41)*100</f>
        <v>83.275704261161394</v>
      </c>
      <c r="AS41" s="39">
        <f t="shared" ref="AS41:AS53" si="194">(BF41/BS41)*100</f>
        <v>82.548422235081858</v>
      </c>
      <c r="AT41" s="29">
        <f t="shared" ref="AT41:AT53" si="195">(BG41/BT41)*100</f>
        <v>81.101635562147251</v>
      </c>
      <c r="AU41" s="6">
        <f t="shared" si="17"/>
        <v>79.582622391389947</v>
      </c>
      <c r="AV41" s="29">
        <f t="shared" ref="AV41:AV53" si="196">(BI41/BV41)*100</f>
        <v>77.613883621555971</v>
      </c>
      <c r="AW41" s="29">
        <f t="shared" ref="AW41:AW53" si="197">(BJ41/BW41)*100</f>
        <v>76.039415962810182</v>
      </c>
      <c r="AX41" s="29">
        <f t="shared" ref="AX41:AX53" si="198">(BK41/BX41)*100</f>
        <v>77.225035235162082</v>
      </c>
      <c r="AY41" s="29">
        <f t="shared" ref="AY41:AY53" si="199">(BL41/BY41)*100</f>
        <v>73.986027028917363</v>
      </c>
      <c r="AZ41" s="6">
        <f t="shared" si="76"/>
        <v>72.379442140359444</v>
      </c>
      <c r="BA41" s="6">
        <f t="shared" si="76"/>
        <v>69.313178122247962</v>
      </c>
      <c r="BB41" s="64"/>
      <c r="BC41" s="65"/>
      <c r="BD41" s="65"/>
      <c r="BE41" s="36">
        <v>98262</v>
      </c>
      <c r="BF41" s="40">
        <v>97001</v>
      </c>
      <c r="BG41" s="41">
        <v>98429</v>
      </c>
      <c r="BH41" s="41">
        <v>90951</v>
      </c>
      <c r="BI41" s="41">
        <v>88819</v>
      </c>
      <c r="BJ41" s="41">
        <v>92908</v>
      </c>
      <c r="BK41" s="41">
        <v>103558</v>
      </c>
      <c r="BL41" s="41">
        <v>95203</v>
      </c>
      <c r="BM41" s="41">
        <v>89005</v>
      </c>
      <c r="BN41" s="41">
        <v>81068</v>
      </c>
      <c r="BO41" s="64"/>
      <c r="BP41" s="65"/>
      <c r="BQ41" s="65"/>
      <c r="BR41" s="36">
        <v>117996</v>
      </c>
      <c r="BS41" s="40">
        <v>117508</v>
      </c>
      <c r="BT41" s="41">
        <v>121365</v>
      </c>
      <c r="BU41" s="41">
        <v>114285</v>
      </c>
      <c r="BV41" s="41">
        <v>114437</v>
      </c>
      <c r="BW41" s="41">
        <v>122184</v>
      </c>
      <c r="BX41" s="41">
        <v>134099</v>
      </c>
      <c r="BY41" s="41">
        <v>128677</v>
      </c>
      <c r="BZ41" s="41">
        <v>122970</v>
      </c>
      <c r="CA41" s="41">
        <v>116959</v>
      </c>
      <c r="CB41" s="64"/>
      <c r="CC41" s="65"/>
      <c r="CD41" s="65"/>
      <c r="CE41" s="36">
        <v>108523</v>
      </c>
      <c r="CF41" s="40">
        <v>107286</v>
      </c>
      <c r="CG41" s="41">
        <v>110013</v>
      </c>
      <c r="CH41" s="41">
        <v>103212</v>
      </c>
      <c r="CI41" s="41">
        <v>109524</v>
      </c>
      <c r="CJ41" s="41">
        <v>119139</v>
      </c>
      <c r="CK41" s="41">
        <v>122161</v>
      </c>
      <c r="CL41" s="41">
        <v>112612</v>
      </c>
      <c r="CM41" s="41">
        <v>106751</v>
      </c>
      <c r="CN41" s="41">
        <v>97948</v>
      </c>
      <c r="CO41" s="57"/>
      <c r="CP41" s="58"/>
      <c r="CQ41" s="58"/>
      <c r="CR41" s="6">
        <f t="shared" ref="CR41:CR53" si="200">(BE41/CE41)*100</f>
        <v>90.544861457939803</v>
      </c>
      <c r="CS41" s="39">
        <f t="shared" ref="CS41:CS53" si="201">(BF41/CF41)*100</f>
        <v>90.413474265048563</v>
      </c>
      <c r="CT41" s="29">
        <f t="shared" ref="CT41:CT53" si="202">(BG41/CG41)*100</f>
        <v>89.470335324007166</v>
      </c>
      <c r="CU41" s="32">
        <f t="shared" si="26"/>
        <v>0.88120567375886527</v>
      </c>
      <c r="CV41" s="29">
        <f t="shared" ref="CV41:CV53" si="203">(BI41/CI41)*100</f>
        <v>81.095467660056244</v>
      </c>
      <c r="CW41" s="29">
        <f t="shared" ref="CW41:CW53" si="204">(BJ41/CJ41)*100</f>
        <v>77.982860356390432</v>
      </c>
      <c r="CX41" s="29">
        <f t="shared" ref="CX41:CX53" si="205">(BK41/CK41)*100</f>
        <v>84.77173566031712</v>
      </c>
      <c r="CY41" s="29">
        <f t="shared" ref="CY41:CY53" si="206">(BL41/CL41)*100</f>
        <v>84.54072390153803</v>
      </c>
      <c r="CZ41" s="32">
        <f t="shared" si="27"/>
        <v>0.83376268138003395</v>
      </c>
      <c r="DA41" s="153">
        <f t="shared" si="27"/>
        <v>0.8276636582676522</v>
      </c>
      <c r="DB41" s="37">
        <f t="shared" ref="DB41:DB53" si="207">V41/I41</f>
        <v>0.80822078226247174</v>
      </c>
      <c r="DC41" s="37">
        <f t="shared" ref="DC41:DC53" si="208">AA41/N41</f>
        <v>0.47031289181131758</v>
      </c>
    </row>
    <row r="42" spans="1:107" x14ac:dyDescent="0.2">
      <c r="A42" s="27" t="s">
        <v>50</v>
      </c>
      <c r="B42" s="29">
        <f t="shared" si="155"/>
        <v>0</v>
      </c>
      <c r="C42" s="29">
        <f t="shared" si="156"/>
        <v>0</v>
      </c>
      <c r="D42" s="29">
        <f t="shared" si="157"/>
        <v>0</v>
      </c>
      <c r="E42" s="29">
        <f t="shared" si="158"/>
        <v>5786</v>
      </c>
      <c r="F42" s="29">
        <f t="shared" si="159"/>
        <v>6112</v>
      </c>
      <c r="G42" s="29">
        <f t="shared" si="160"/>
        <v>6267</v>
      </c>
      <c r="H42" s="29">
        <f t="shared" si="161"/>
        <v>6825</v>
      </c>
      <c r="I42" s="29">
        <f t="shared" si="162"/>
        <v>7364</v>
      </c>
      <c r="J42" s="29">
        <f t="shared" si="163"/>
        <v>8216</v>
      </c>
      <c r="K42" s="29">
        <f t="shared" si="164"/>
        <v>8232</v>
      </c>
      <c r="L42" s="29">
        <f t="shared" si="165"/>
        <v>8498</v>
      </c>
      <c r="M42" s="29">
        <f t="shared" si="166"/>
        <v>8099</v>
      </c>
      <c r="N42" s="29">
        <f t="shared" si="167"/>
        <v>7607</v>
      </c>
      <c r="O42" s="28">
        <f t="shared" si="168"/>
        <v>0</v>
      </c>
      <c r="P42" s="29">
        <f t="shared" si="169"/>
        <v>0</v>
      </c>
      <c r="Q42" s="29">
        <f t="shared" si="170"/>
        <v>0</v>
      </c>
      <c r="R42" s="29">
        <f t="shared" si="171"/>
        <v>12045</v>
      </c>
      <c r="S42" s="29">
        <f t="shared" si="172"/>
        <v>12567</v>
      </c>
      <c r="T42" s="29">
        <f t="shared" si="173"/>
        <v>13662</v>
      </c>
      <c r="U42" s="29">
        <f t="shared" si="174"/>
        <v>13540</v>
      </c>
      <c r="V42" s="29">
        <f t="shared" si="175"/>
        <v>15447</v>
      </c>
      <c r="W42" s="29">
        <f t="shared" si="176"/>
        <v>16539</v>
      </c>
      <c r="X42" s="29">
        <f t="shared" si="177"/>
        <v>16589</v>
      </c>
      <c r="Y42" s="29">
        <f t="shared" si="178"/>
        <v>16518</v>
      </c>
      <c r="Z42" s="29">
        <f t="shared" si="179"/>
        <v>16708</v>
      </c>
      <c r="AA42" s="29">
        <f t="shared" si="180"/>
        <v>18752</v>
      </c>
      <c r="AB42" s="30">
        <f t="shared" si="181"/>
        <v>0</v>
      </c>
      <c r="AC42" s="31">
        <f t="shared" si="182"/>
        <v>0</v>
      </c>
      <c r="AD42" s="31">
        <f t="shared" si="183"/>
        <v>0</v>
      </c>
      <c r="AE42" s="31">
        <f t="shared" si="184"/>
        <v>6259</v>
      </c>
      <c r="AF42" s="31">
        <f t="shared" si="185"/>
        <v>6455</v>
      </c>
      <c r="AG42" s="31">
        <f t="shared" si="186"/>
        <v>7395</v>
      </c>
      <c r="AH42" s="31">
        <f t="shared" si="187"/>
        <v>6715</v>
      </c>
      <c r="AI42" s="31">
        <f t="shared" si="188"/>
        <v>8083</v>
      </c>
      <c r="AJ42" s="31">
        <f t="shared" si="189"/>
        <v>8323</v>
      </c>
      <c r="AK42" s="31">
        <f t="shared" si="190"/>
        <v>8357</v>
      </c>
      <c r="AL42" s="31">
        <f t="shared" si="191"/>
        <v>8020</v>
      </c>
      <c r="AM42" s="31">
        <f t="shared" si="192"/>
        <v>8609</v>
      </c>
      <c r="AN42" s="31">
        <f t="shared" si="192"/>
        <v>11145</v>
      </c>
      <c r="AO42" s="57"/>
      <c r="AP42" s="58"/>
      <c r="AQ42" s="58"/>
      <c r="AR42" s="6">
        <f t="shared" si="193"/>
        <v>88.129821106187435</v>
      </c>
      <c r="AS42" s="39">
        <f t="shared" si="194"/>
        <v>87.956650246305429</v>
      </c>
      <c r="AT42" s="29">
        <f t="shared" si="195"/>
        <v>88.666449652777786</v>
      </c>
      <c r="AU42" s="6">
        <f t="shared" si="17"/>
        <v>87.546756682784419</v>
      </c>
      <c r="AV42" s="29">
        <f t="shared" si="196"/>
        <v>86.862902506466867</v>
      </c>
      <c r="AW42" s="29">
        <f t="shared" si="197"/>
        <v>87.38251735364581</v>
      </c>
      <c r="AX42" s="29">
        <f t="shared" si="198"/>
        <v>89.150862580228534</v>
      </c>
      <c r="AY42" s="29">
        <f t="shared" si="199"/>
        <v>86.9864167470636</v>
      </c>
      <c r="AZ42" s="6">
        <f t="shared" si="76"/>
        <v>86.653593263352178</v>
      </c>
      <c r="BA42" s="6">
        <f t="shared" si="76"/>
        <v>85.945236863498636</v>
      </c>
      <c r="BB42" s="64"/>
      <c r="BC42" s="65"/>
      <c r="BD42" s="65"/>
      <c r="BE42" s="36">
        <v>42958</v>
      </c>
      <c r="BF42" s="40">
        <v>44638</v>
      </c>
      <c r="BG42" s="41">
        <v>49029</v>
      </c>
      <c r="BH42" s="41">
        <v>47980</v>
      </c>
      <c r="BI42" s="41">
        <v>48691</v>
      </c>
      <c r="BJ42" s="41">
        <v>56900</v>
      </c>
      <c r="BK42" s="41">
        <v>67645</v>
      </c>
      <c r="BL42" s="41">
        <v>56803</v>
      </c>
      <c r="BM42" s="41">
        <v>52584</v>
      </c>
      <c r="BN42" s="41">
        <v>46517</v>
      </c>
      <c r="BO42" s="64"/>
      <c r="BP42" s="65"/>
      <c r="BQ42" s="65"/>
      <c r="BR42" s="36">
        <v>48744</v>
      </c>
      <c r="BS42" s="40">
        <v>50750</v>
      </c>
      <c r="BT42" s="41">
        <v>55296</v>
      </c>
      <c r="BU42" s="41">
        <v>54805</v>
      </c>
      <c r="BV42" s="41">
        <v>56055</v>
      </c>
      <c r="BW42" s="41">
        <v>65116</v>
      </c>
      <c r="BX42" s="41">
        <v>75877</v>
      </c>
      <c r="BY42" s="41">
        <v>65301</v>
      </c>
      <c r="BZ42" s="41">
        <v>60683</v>
      </c>
      <c r="CA42" s="41">
        <v>54124</v>
      </c>
      <c r="CB42" s="64"/>
      <c r="CC42" s="65"/>
      <c r="CD42" s="65"/>
      <c r="CE42" s="36">
        <v>55003</v>
      </c>
      <c r="CF42" s="40">
        <v>57205</v>
      </c>
      <c r="CG42" s="41">
        <v>62691</v>
      </c>
      <c r="CH42" s="41">
        <v>61520</v>
      </c>
      <c r="CI42" s="41">
        <v>64138</v>
      </c>
      <c r="CJ42" s="41">
        <v>73439</v>
      </c>
      <c r="CK42" s="41">
        <v>84234</v>
      </c>
      <c r="CL42" s="41">
        <v>73321</v>
      </c>
      <c r="CM42" s="41">
        <v>69292</v>
      </c>
      <c r="CN42" s="41">
        <v>65269</v>
      </c>
      <c r="CO42" s="57"/>
      <c r="CP42" s="58"/>
      <c r="CQ42" s="58"/>
      <c r="CR42" s="6">
        <f t="shared" si="200"/>
        <v>78.101194480301075</v>
      </c>
      <c r="CS42" s="39">
        <f t="shared" si="201"/>
        <v>78.03164059085745</v>
      </c>
      <c r="CT42" s="29">
        <f t="shared" si="202"/>
        <v>78.207398191127908</v>
      </c>
      <c r="CU42" s="32">
        <f t="shared" si="26"/>
        <v>0.77990897269180759</v>
      </c>
      <c r="CV42" s="29">
        <f t="shared" si="203"/>
        <v>75.915993638716515</v>
      </c>
      <c r="CW42" s="29">
        <f t="shared" si="204"/>
        <v>77.479268508558121</v>
      </c>
      <c r="CX42" s="29">
        <f t="shared" si="205"/>
        <v>80.306052187952602</v>
      </c>
      <c r="CY42" s="29">
        <f t="shared" si="206"/>
        <v>77.471665689229553</v>
      </c>
      <c r="CZ42" s="32">
        <f t="shared" si="27"/>
        <v>0.75887548346129419</v>
      </c>
      <c r="DA42" s="153">
        <f t="shared" si="27"/>
        <v>0.71269668602246095</v>
      </c>
      <c r="DB42" s="37">
        <f t="shared" si="207"/>
        <v>2.0976371537208038</v>
      </c>
      <c r="DC42" s="37">
        <f t="shared" si="208"/>
        <v>2.4650979361114764</v>
      </c>
    </row>
    <row r="43" spans="1:107" x14ac:dyDescent="0.2">
      <c r="A43" s="27" t="s">
        <v>51</v>
      </c>
      <c r="B43" s="29">
        <f t="shared" si="155"/>
        <v>0</v>
      </c>
      <c r="C43" s="29">
        <f t="shared" si="156"/>
        <v>0</v>
      </c>
      <c r="D43" s="29">
        <f t="shared" si="157"/>
        <v>0</v>
      </c>
      <c r="E43" s="29">
        <f t="shared" si="158"/>
        <v>3683</v>
      </c>
      <c r="F43" s="29">
        <f t="shared" si="159"/>
        <v>3960</v>
      </c>
      <c r="G43" s="29">
        <f t="shared" si="160"/>
        <v>3956</v>
      </c>
      <c r="H43" s="29">
        <f t="shared" si="161"/>
        <v>4024</v>
      </c>
      <c r="I43" s="29">
        <f t="shared" si="162"/>
        <v>3786</v>
      </c>
      <c r="J43" s="29">
        <f t="shared" si="163"/>
        <v>4305</v>
      </c>
      <c r="K43" s="29">
        <f t="shared" si="164"/>
        <v>4174</v>
      </c>
      <c r="L43" s="29">
        <f t="shared" si="165"/>
        <v>4058</v>
      </c>
      <c r="M43" s="29">
        <f t="shared" si="166"/>
        <v>3951</v>
      </c>
      <c r="N43" s="29">
        <f t="shared" si="167"/>
        <v>3556</v>
      </c>
      <c r="O43" s="28">
        <f t="shared" si="168"/>
        <v>0</v>
      </c>
      <c r="P43" s="29">
        <f t="shared" si="169"/>
        <v>0</v>
      </c>
      <c r="Q43" s="29">
        <f t="shared" si="170"/>
        <v>0</v>
      </c>
      <c r="R43" s="29">
        <f t="shared" si="171"/>
        <v>8055</v>
      </c>
      <c r="S43" s="29">
        <f t="shared" si="172"/>
        <v>8099</v>
      </c>
      <c r="T43" s="29">
        <f t="shared" si="173"/>
        <v>11448</v>
      </c>
      <c r="U43" s="29">
        <f t="shared" si="174"/>
        <v>12224</v>
      </c>
      <c r="V43" s="29">
        <f t="shared" si="175"/>
        <v>12418</v>
      </c>
      <c r="W43" s="29">
        <f t="shared" si="176"/>
        <v>18503</v>
      </c>
      <c r="X43" s="29">
        <f t="shared" si="177"/>
        <v>17887</v>
      </c>
      <c r="Y43" s="29">
        <f t="shared" si="178"/>
        <v>17236</v>
      </c>
      <c r="Z43" s="29">
        <f t="shared" si="179"/>
        <v>16394</v>
      </c>
      <c r="AA43" s="29">
        <f t="shared" si="180"/>
        <v>14770</v>
      </c>
      <c r="AB43" s="30">
        <f t="shared" si="181"/>
        <v>0</v>
      </c>
      <c r="AC43" s="31">
        <f t="shared" si="182"/>
        <v>0</v>
      </c>
      <c r="AD43" s="31">
        <f t="shared" si="183"/>
        <v>0</v>
      </c>
      <c r="AE43" s="31">
        <f t="shared" si="184"/>
        <v>4372</v>
      </c>
      <c r="AF43" s="31">
        <f t="shared" si="185"/>
        <v>4139</v>
      </c>
      <c r="AG43" s="31">
        <f t="shared" si="186"/>
        <v>7492</v>
      </c>
      <c r="AH43" s="31">
        <f t="shared" si="187"/>
        <v>8200</v>
      </c>
      <c r="AI43" s="31">
        <f t="shared" si="188"/>
        <v>8632</v>
      </c>
      <c r="AJ43" s="31">
        <f t="shared" si="189"/>
        <v>14198</v>
      </c>
      <c r="AK43" s="31">
        <f t="shared" si="190"/>
        <v>13713</v>
      </c>
      <c r="AL43" s="31">
        <f t="shared" si="191"/>
        <v>13178</v>
      </c>
      <c r="AM43" s="31">
        <f t="shared" si="192"/>
        <v>12443</v>
      </c>
      <c r="AN43" s="31">
        <f t="shared" si="192"/>
        <v>11214</v>
      </c>
      <c r="AO43" s="57"/>
      <c r="AP43" s="58"/>
      <c r="AQ43" s="58"/>
      <c r="AR43" s="6">
        <f t="shared" si="193"/>
        <v>88.952215256321807</v>
      </c>
      <c r="AS43" s="39">
        <f t="shared" si="194"/>
        <v>87.881384460017756</v>
      </c>
      <c r="AT43" s="29">
        <f t="shared" si="195"/>
        <v>89.122305323361189</v>
      </c>
      <c r="AU43" s="6">
        <f t="shared" si="17"/>
        <v>88.552571688666362</v>
      </c>
      <c r="AV43" s="29">
        <f t="shared" si="196"/>
        <v>87.526768358976042</v>
      </c>
      <c r="AW43" s="29">
        <f t="shared" si="197"/>
        <v>85.921710978122249</v>
      </c>
      <c r="AX43" s="29">
        <f t="shared" si="198"/>
        <v>87.819540095716121</v>
      </c>
      <c r="AY43" s="29">
        <f t="shared" si="199"/>
        <v>86.911788421222383</v>
      </c>
      <c r="AZ43" s="6">
        <f t="shared" si="76"/>
        <v>86.184831637469841</v>
      </c>
      <c r="BA43" s="6">
        <f t="shared" si="76"/>
        <v>87.07191158292737</v>
      </c>
      <c r="BB43" s="64"/>
      <c r="BC43" s="65"/>
      <c r="BD43" s="65"/>
      <c r="BE43" s="36">
        <v>29654</v>
      </c>
      <c r="BF43" s="40">
        <v>28717</v>
      </c>
      <c r="BG43" s="41">
        <v>32412</v>
      </c>
      <c r="BH43" s="41">
        <v>31128</v>
      </c>
      <c r="BI43" s="41">
        <v>26567</v>
      </c>
      <c r="BJ43" s="41">
        <v>26274</v>
      </c>
      <c r="BK43" s="41">
        <v>30094</v>
      </c>
      <c r="BL43" s="41">
        <v>26947</v>
      </c>
      <c r="BM43" s="41">
        <v>24648</v>
      </c>
      <c r="BN43" s="41">
        <v>23950</v>
      </c>
      <c r="BO43" s="64"/>
      <c r="BP43" s="65"/>
      <c r="BQ43" s="65"/>
      <c r="BR43" s="36">
        <v>33337</v>
      </c>
      <c r="BS43" s="40">
        <v>32677</v>
      </c>
      <c r="BT43" s="41">
        <v>36368</v>
      </c>
      <c r="BU43" s="41">
        <v>35152</v>
      </c>
      <c r="BV43" s="41">
        <v>30353</v>
      </c>
      <c r="BW43" s="41">
        <v>30579</v>
      </c>
      <c r="BX43" s="41">
        <v>34268</v>
      </c>
      <c r="BY43" s="41">
        <v>31005</v>
      </c>
      <c r="BZ43" s="41">
        <v>28599</v>
      </c>
      <c r="CA43" s="41">
        <v>27506</v>
      </c>
      <c r="CB43" s="64"/>
      <c r="CC43" s="65"/>
      <c r="CD43" s="65"/>
      <c r="CE43" s="36">
        <v>37709</v>
      </c>
      <c r="CF43" s="40">
        <v>36816</v>
      </c>
      <c r="CG43" s="41">
        <v>43860</v>
      </c>
      <c r="CH43" s="41">
        <v>43352</v>
      </c>
      <c r="CI43" s="41">
        <v>38985</v>
      </c>
      <c r="CJ43" s="41">
        <v>44777</v>
      </c>
      <c r="CK43" s="41">
        <v>47981</v>
      </c>
      <c r="CL43" s="41">
        <v>44183</v>
      </c>
      <c r="CM43" s="41">
        <v>41042</v>
      </c>
      <c r="CN43" s="41">
        <v>38720</v>
      </c>
      <c r="CO43" s="57"/>
      <c r="CP43" s="58"/>
      <c r="CQ43" s="58"/>
      <c r="CR43" s="6">
        <f t="shared" si="200"/>
        <v>78.639051685274069</v>
      </c>
      <c r="CS43" s="39">
        <f t="shared" si="201"/>
        <v>78.001412429378533</v>
      </c>
      <c r="CT43" s="29">
        <f t="shared" si="202"/>
        <v>73.898768809849528</v>
      </c>
      <c r="CU43" s="32">
        <f t="shared" si="26"/>
        <v>0.71802915667097256</v>
      </c>
      <c r="CV43" s="29">
        <f t="shared" si="203"/>
        <v>68.146723098627689</v>
      </c>
      <c r="CW43" s="29">
        <f t="shared" si="204"/>
        <v>58.677446010228465</v>
      </c>
      <c r="CX43" s="29">
        <f t="shared" si="205"/>
        <v>62.720660261353459</v>
      </c>
      <c r="CY43" s="29">
        <f t="shared" si="206"/>
        <v>60.989520856437998</v>
      </c>
      <c r="CZ43" s="32">
        <f t="shared" si="27"/>
        <v>0.60055552848301741</v>
      </c>
      <c r="DA43" s="153">
        <f t="shared" si="27"/>
        <v>0.61854338842975209</v>
      </c>
      <c r="DB43" s="37">
        <f t="shared" si="207"/>
        <v>3.2799788695192817</v>
      </c>
      <c r="DC43" s="37">
        <f t="shared" si="208"/>
        <v>4.1535433070866139</v>
      </c>
    </row>
    <row r="44" spans="1:107" x14ac:dyDescent="0.2">
      <c r="A44" s="27" t="s">
        <v>52</v>
      </c>
      <c r="B44" s="29">
        <f t="shared" si="155"/>
        <v>0</v>
      </c>
      <c r="C44" s="29">
        <f t="shared" si="156"/>
        <v>0</v>
      </c>
      <c r="D44" s="29">
        <f t="shared" si="157"/>
        <v>0</v>
      </c>
      <c r="E44" s="29">
        <f t="shared" si="158"/>
        <v>2971</v>
      </c>
      <c r="F44" s="29">
        <f t="shared" si="159"/>
        <v>3356</v>
      </c>
      <c r="G44" s="29">
        <f t="shared" si="160"/>
        <v>3706</v>
      </c>
      <c r="H44" s="29">
        <f t="shared" si="161"/>
        <v>3703</v>
      </c>
      <c r="I44" s="29">
        <f t="shared" si="162"/>
        <v>4508</v>
      </c>
      <c r="J44" s="29">
        <f t="shared" si="163"/>
        <v>4457</v>
      </c>
      <c r="K44" s="29">
        <f t="shared" si="164"/>
        <v>4453</v>
      </c>
      <c r="L44" s="29">
        <f t="shared" si="165"/>
        <v>4240</v>
      </c>
      <c r="M44" s="29">
        <f t="shared" si="166"/>
        <v>4163</v>
      </c>
      <c r="N44" s="29">
        <f t="shared" si="167"/>
        <v>4237</v>
      </c>
      <c r="O44" s="28">
        <f t="shared" si="168"/>
        <v>0</v>
      </c>
      <c r="P44" s="29">
        <f t="shared" si="169"/>
        <v>0</v>
      </c>
      <c r="Q44" s="29">
        <f t="shared" si="170"/>
        <v>0</v>
      </c>
      <c r="R44" s="29">
        <f t="shared" si="171"/>
        <v>4342</v>
      </c>
      <c r="S44" s="29">
        <f t="shared" si="172"/>
        <v>4588</v>
      </c>
      <c r="T44" s="29">
        <f t="shared" si="173"/>
        <v>5056</v>
      </c>
      <c r="U44" s="29">
        <f t="shared" si="174"/>
        <v>5423</v>
      </c>
      <c r="V44" s="29">
        <f t="shared" si="175"/>
        <v>5620</v>
      </c>
      <c r="W44" s="29">
        <f t="shared" si="176"/>
        <v>6552</v>
      </c>
      <c r="X44" s="29">
        <f t="shared" si="177"/>
        <v>7053</v>
      </c>
      <c r="Y44" s="29">
        <f t="shared" si="178"/>
        <v>7577</v>
      </c>
      <c r="Z44" s="29">
        <f t="shared" si="179"/>
        <v>9882</v>
      </c>
      <c r="AA44" s="29">
        <f t="shared" si="180"/>
        <v>9239</v>
      </c>
      <c r="AB44" s="30">
        <f t="shared" si="181"/>
        <v>0</v>
      </c>
      <c r="AC44" s="31">
        <f t="shared" si="182"/>
        <v>0</v>
      </c>
      <c r="AD44" s="31">
        <f t="shared" si="183"/>
        <v>0</v>
      </c>
      <c r="AE44" s="31">
        <f t="shared" si="184"/>
        <v>1371</v>
      </c>
      <c r="AF44" s="31">
        <f t="shared" si="185"/>
        <v>1232</v>
      </c>
      <c r="AG44" s="31">
        <f t="shared" si="186"/>
        <v>1350</v>
      </c>
      <c r="AH44" s="31">
        <f t="shared" si="187"/>
        <v>1720</v>
      </c>
      <c r="AI44" s="31">
        <f t="shared" si="188"/>
        <v>1112</v>
      </c>
      <c r="AJ44" s="31">
        <f t="shared" si="189"/>
        <v>2095</v>
      </c>
      <c r="AK44" s="31">
        <f t="shared" si="190"/>
        <v>2600</v>
      </c>
      <c r="AL44" s="31">
        <f t="shared" si="191"/>
        <v>3337</v>
      </c>
      <c r="AM44" s="31">
        <f t="shared" si="192"/>
        <v>5719</v>
      </c>
      <c r="AN44" s="31">
        <f t="shared" si="192"/>
        <v>5002</v>
      </c>
      <c r="AO44" s="57"/>
      <c r="AP44" s="58"/>
      <c r="AQ44" s="58"/>
      <c r="AR44" s="6">
        <f t="shared" si="193"/>
        <v>88.547529103384477</v>
      </c>
      <c r="AS44" s="39">
        <f t="shared" si="194"/>
        <v>88.550373579884692</v>
      </c>
      <c r="AT44" s="29">
        <f t="shared" si="195"/>
        <v>86.726836431359914</v>
      </c>
      <c r="AU44" s="6">
        <f t="shared" si="17"/>
        <v>86.117047201289694</v>
      </c>
      <c r="AV44" s="29">
        <f t="shared" si="196"/>
        <v>83.86831275720165</v>
      </c>
      <c r="AW44" s="29">
        <f t="shared" si="197"/>
        <v>83.791548476252814</v>
      </c>
      <c r="AX44" s="29">
        <f t="shared" si="198"/>
        <v>86.212341703563794</v>
      </c>
      <c r="AY44" s="29">
        <f t="shared" si="199"/>
        <v>86.226163791703215</v>
      </c>
      <c r="AZ44" s="6">
        <f t="shared" si="76"/>
        <v>85.511432847248798</v>
      </c>
      <c r="BA44" s="6">
        <f t="shared" si="76"/>
        <v>84.639646171693741</v>
      </c>
      <c r="BB44" s="64"/>
      <c r="BC44" s="65"/>
      <c r="BD44" s="65"/>
      <c r="BE44" s="36">
        <v>22971</v>
      </c>
      <c r="BF44" s="40">
        <v>25955</v>
      </c>
      <c r="BG44" s="41">
        <v>24215</v>
      </c>
      <c r="BH44" s="41">
        <v>22970</v>
      </c>
      <c r="BI44" s="41">
        <v>23437</v>
      </c>
      <c r="BJ44" s="41">
        <v>23041</v>
      </c>
      <c r="BK44" s="41">
        <v>27844</v>
      </c>
      <c r="BL44" s="41">
        <v>26543</v>
      </c>
      <c r="BM44" s="41">
        <v>24570</v>
      </c>
      <c r="BN44" s="41">
        <v>23347</v>
      </c>
      <c r="BO44" s="64"/>
      <c r="BP44" s="65"/>
      <c r="BQ44" s="65"/>
      <c r="BR44" s="36">
        <v>25942</v>
      </c>
      <c r="BS44" s="40">
        <v>29311</v>
      </c>
      <c r="BT44" s="41">
        <v>27921</v>
      </c>
      <c r="BU44" s="41">
        <v>26673</v>
      </c>
      <c r="BV44" s="41">
        <v>27945</v>
      </c>
      <c r="BW44" s="41">
        <v>27498</v>
      </c>
      <c r="BX44" s="41">
        <v>32297</v>
      </c>
      <c r="BY44" s="41">
        <v>30783</v>
      </c>
      <c r="BZ44" s="41">
        <v>28733</v>
      </c>
      <c r="CA44" s="41">
        <v>27584</v>
      </c>
      <c r="CB44" s="64"/>
      <c r="CC44" s="65"/>
      <c r="CD44" s="65"/>
      <c r="CE44" s="36">
        <v>27313</v>
      </c>
      <c r="CF44" s="40">
        <v>30543</v>
      </c>
      <c r="CG44" s="41">
        <v>29271</v>
      </c>
      <c r="CH44" s="41">
        <v>28393</v>
      </c>
      <c r="CI44" s="41">
        <v>29057</v>
      </c>
      <c r="CJ44" s="41">
        <v>29593</v>
      </c>
      <c r="CK44" s="41">
        <v>34897</v>
      </c>
      <c r="CL44" s="41">
        <v>34120</v>
      </c>
      <c r="CM44" s="41">
        <v>34452</v>
      </c>
      <c r="CN44" s="41">
        <v>32586</v>
      </c>
      <c r="CO44" s="57"/>
      <c r="CP44" s="58"/>
      <c r="CQ44" s="58"/>
      <c r="CR44" s="6">
        <f t="shared" si="200"/>
        <v>84.102808186577818</v>
      </c>
      <c r="CS44" s="39">
        <f t="shared" si="201"/>
        <v>84.978554824346006</v>
      </c>
      <c r="CT44" s="29">
        <f t="shared" si="202"/>
        <v>82.726931092207295</v>
      </c>
      <c r="CU44" s="32">
        <f t="shared" si="26"/>
        <v>0.80900221885676049</v>
      </c>
      <c r="CV44" s="29">
        <f t="shared" si="203"/>
        <v>80.658705303369231</v>
      </c>
      <c r="CW44" s="29">
        <f t="shared" si="204"/>
        <v>77.8596289663096</v>
      </c>
      <c r="CX44" s="29">
        <f t="shared" si="205"/>
        <v>79.7890936183626</v>
      </c>
      <c r="CY44" s="29">
        <f t="shared" si="206"/>
        <v>77.793083235638932</v>
      </c>
      <c r="CZ44" s="32">
        <f t="shared" si="27"/>
        <v>0.71316614420062696</v>
      </c>
      <c r="DA44" s="153">
        <f t="shared" si="27"/>
        <v>0.71647333210581232</v>
      </c>
      <c r="DB44" s="37">
        <f t="shared" si="207"/>
        <v>1.2466725820763087</v>
      </c>
      <c r="DC44" s="37">
        <f t="shared" si="208"/>
        <v>2.1805522775548738</v>
      </c>
    </row>
    <row r="45" spans="1:107" x14ac:dyDescent="0.2">
      <c r="A45" s="27" t="s">
        <v>55</v>
      </c>
      <c r="B45" s="29">
        <f t="shared" si="155"/>
        <v>0</v>
      </c>
      <c r="C45" s="29">
        <f t="shared" si="156"/>
        <v>0</v>
      </c>
      <c r="D45" s="29">
        <f t="shared" si="157"/>
        <v>0</v>
      </c>
      <c r="E45" s="29">
        <f t="shared" si="158"/>
        <v>7702</v>
      </c>
      <c r="F45" s="29">
        <f t="shared" si="159"/>
        <v>8198</v>
      </c>
      <c r="G45" s="29">
        <f t="shared" si="160"/>
        <v>8234</v>
      </c>
      <c r="H45" s="29">
        <f t="shared" si="161"/>
        <v>8469</v>
      </c>
      <c r="I45" s="29">
        <f t="shared" si="162"/>
        <v>9822</v>
      </c>
      <c r="J45" s="29">
        <f t="shared" si="163"/>
        <v>12160</v>
      </c>
      <c r="K45" s="29">
        <f t="shared" si="164"/>
        <v>11203</v>
      </c>
      <c r="L45" s="29">
        <f t="shared" si="165"/>
        <v>10940</v>
      </c>
      <c r="M45" s="29">
        <f t="shared" si="166"/>
        <v>10786</v>
      </c>
      <c r="N45" s="29">
        <f t="shared" si="167"/>
        <v>10269</v>
      </c>
      <c r="O45" s="28">
        <f t="shared" si="168"/>
        <v>0</v>
      </c>
      <c r="P45" s="29">
        <f t="shared" si="169"/>
        <v>0</v>
      </c>
      <c r="Q45" s="29">
        <f t="shared" si="170"/>
        <v>0</v>
      </c>
      <c r="R45" s="29">
        <f t="shared" si="171"/>
        <v>7609</v>
      </c>
      <c r="S45" s="29">
        <f t="shared" si="172"/>
        <v>7814</v>
      </c>
      <c r="T45" s="29">
        <f t="shared" si="173"/>
        <v>9104</v>
      </c>
      <c r="U45" s="29">
        <f t="shared" si="174"/>
        <v>8268</v>
      </c>
      <c r="V45" s="29">
        <f t="shared" si="175"/>
        <v>8037</v>
      </c>
      <c r="W45" s="29">
        <f t="shared" si="176"/>
        <v>8144</v>
      </c>
      <c r="X45" s="29">
        <f t="shared" si="177"/>
        <v>9490</v>
      </c>
      <c r="Y45" s="29">
        <f t="shared" si="178"/>
        <v>11414</v>
      </c>
      <c r="Z45" s="29">
        <f t="shared" si="179"/>
        <v>11276</v>
      </c>
      <c r="AA45" s="29">
        <f t="shared" si="180"/>
        <v>11760</v>
      </c>
      <c r="AB45" s="30">
        <f t="shared" si="181"/>
        <v>0</v>
      </c>
      <c r="AC45" s="31">
        <f t="shared" si="182"/>
        <v>0</v>
      </c>
      <c r="AD45" s="31">
        <f t="shared" si="183"/>
        <v>0</v>
      </c>
      <c r="AE45" s="31">
        <f t="shared" si="184"/>
        <v>-93</v>
      </c>
      <c r="AF45" s="31">
        <f t="shared" si="185"/>
        <v>-384</v>
      </c>
      <c r="AG45" s="31">
        <f t="shared" si="186"/>
        <v>870</v>
      </c>
      <c r="AH45" s="31">
        <f t="shared" si="187"/>
        <v>-201</v>
      </c>
      <c r="AI45" s="31">
        <f t="shared" si="188"/>
        <v>-1785</v>
      </c>
      <c r="AJ45" s="31">
        <f t="shared" si="189"/>
        <v>-4016</v>
      </c>
      <c r="AK45" s="31">
        <f t="shared" si="190"/>
        <v>-1713</v>
      </c>
      <c r="AL45" s="31">
        <f t="shared" si="191"/>
        <v>474</v>
      </c>
      <c r="AM45" s="31">
        <f t="shared" si="192"/>
        <v>490</v>
      </c>
      <c r="AN45" s="31">
        <f t="shared" si="192"/>
        <v>1491</v>
      </c>
      <c r="AO45" s="57"/>
      <c r="AP45" s="58"/>
      <c r="AQ45" s="58"/>
      <c r="AR45" s="6">
        <f t="shared" si="193"/>
        <v>90.345225261363353</v>
      </c>
      <c r="AS45" s="39">
        <f t="shared" si="194"/>
        <v>90.260881961604255</v>
      </c>
      <c r="AT45" s="29">
        <f t="shared" si="195"/>
        <v>90.584872219998857</v>
      </c>
      <c r="AU45" s="6">
        <f t="shared" si="17"/>
        <v>90.406551954598484</v>
      </c>
      <c r="AV45" s="29">
        <f t="shared" si="196"/>
        <v>90.038236457498712</v>
      </c>
      <c r="AW45" s="29">
        <f t="shared" si="197"/>
        <v>87.892305241357334</v>
      </c>
      <c r="AX45" s="29">
        <f t="shared" si="198"/>
        <v>89.740090849146455</v>
      </c>
      <c r="AY45" s="29">
        <f t="shared" si="199"/>
        <v>89.019261460016665</v>
      </c>
      <c r="AZ45" s="6">
        <f t="shared" si="76"/>
        <v>88.400529106219153</v>
      </c>
      <c r="BA45" s="6">
        <f t="shared" si="76"/>
        <v>88.434378132426318</v>
      </c>
      <c r="BB45" s="64"/>
      <c r="BC45" s="65"/>
      <c r="BD45" s="65"/>
      <c r="BE45" s="36">
        <v>72072</v>
      </c>
      <c r="BF45" s="40">
        <v>75978</v>
      </c>
      <c r="BG45" s="41">
        <v>79221</v>
      </c>
      <c r="BH45" s="41">
        <v>79810</v>
      </c>
      <c r="BI45" s="41">
        <v>88775</v>
      </c>
      <c r="BJ45" s="41">
        <v>88272</v>
      </c>
      <c r="BK45" s="41">
        <v>97989</v>
      </c>
      <c r="BL45" s="41">
        <v>88689</v>
      </c>
      <c r="BM45" s="41">
        <v>82201</v>
      </c>
      <c r="BN45" s="41">
        <v>78520</v>
      </c>
      <c r="BO45" s="64"/>
      <c r="BP45" s="65"/>
      <c r="BQ45" s="65"/>
      <c r="BR45" s="36">
        <v>79774</v>
      </c>
      <c r="BS45" s="40">
        <v>84176</v>
      </c>
      <c r="BT45" s="41">
        <v>87455</v>
      </c>
      <c r="BU45" s="41">
        <v>88279</v>
      </c>
      <c r="BV45" s="41">
        <v>98597</v>
      </c>
      <c r="BW45" s="41">
        <v>100432</v>
      </c>
      <c r="BX45" s="41">
        <v>109192</v>
      </c>
      <c r="BY45" s="41">
        <v>99629</v>
      </c>
      <c r="BZ45" s="41">
        <v>92987</v>
      </c>
      <c r="CA45" s="41">
        <v>88789</v>
      </c>
      <c r="CB45" s="64"/>
      <c r="CC45" s="65"/>
      <c r="CD45" s="65"/>
      <c r="CE45" s="36">
        <v>79681</v>
      </c>
      <c r="CF45" s="40">
        <v>83792</v>
      </c>
      <c r="CG45" s="41">
        <v>88325</v>
      </c>
      <c r="CH45" s="41">
        <v>88078</v>
      </c>
      <c r="CI45" s="41">
        <v>96812</v>
      </c>
      <c r="CJ45" s="41">
        <v>96416</v>
      </c>
      <c r="CK45" s="41">
        <v>107479</v>
      </c>
      <c r="CL45" s="41">
        <v>100103</v>
      </c>
      <c r="CM45" s="41">
        <v>93477</v>
      </c>
      <c r="CN45" s="41">
        <v>90280</v>
      </c>
      <c r="CO45" s="57"/>
      <c r="CP45" s="58"/>
      <c r="CQ45" s="58"/>
      <c r="CR45" s="6">
        <f t="shared" si="200"/>
        <v>90.450672054818597</v>
      </c>
      <c r="CS45" s="39">
        <f t="shared" si="201"/>
        <v>90.67452740118388</v>
      </c>
      <c r="CT45" s="29">
        <f t="shared" si="202"/>
        <v>89.692612510614211</v>
      </c>
      <c r="CU45" s="32">
        <f t="shared" si="26"/>
        <v>0.90612865868888937</v>
      </c>
      <c r="CV45" s="29">
        <f t="shared" si="203"/>
        <v>91.698343180597448</v>
      </c>
      <c r="CW45" s="29">
        <f t="shared" si="204"/>
        <v>91.553269166943238</v>
      </c>
      <c r="CX45" s="29">
        <f t="shared" si="205"/>
        <v>91.170368164943852</v>
      </c>
      <c r="CY45" s="29">
        <f t="shared" si="206"/>
        <v>88.597744323346944</v>
      </c>
      <c r="CZ45" s="32">
        <f t="shared" si="27"/>
        <v>0.87937139617232052</v>
      </c>
      <c r="DA45" s="153">
        <f t="shared" si="27"/>
        <v>0.86973859105006646</v>
      </c>
      <c r="DB45" s="37">
        <f t="shared" si="207"/>
        <v>0.81826511912034205</v>
      </c>
      <c r="DC45" s="37">
        <f t="shared" si="208"/>
        <v>1.1451942740286298</v>
      </c>
    </row>
    <row r="46" spans="1:107" x14ac:dyDescent="0.2">
      <c r="A46" s="27" t="s">
        <v>56</v>
      </c>
      <c r="B46" s="29">
        <f t="shared" si="155"/>
        <v>0</v>
      </c>
      <c r="C46" s="29">
        <f t="shared" si="156"/>
        <v>0</v>
      </c>
      <c r="D46" s="29">
        <f t="shared" si="157"/>
        <v>0</v>
      </c>
      <c r="E46" s="29">
        <f t="shared" si="158"/>
        <v>10602</v>
      </c>
      <c r="F46" s="29">
        <f t="shared" si="159"/>
        <v>10415</v>
      </c>
      <c r="G46" s="29">
        <f t="shared" si="160"/>
        <v>11392</v>
      </c>
      <c r="H46" s="29">
        <f t="shared" si="161"/>
        <v>12443</v>
      </c>
      <c r="I46" s="29">
        <f t="shared" si="162"/>
        <v>12698</v>
      </c>
      <c r="J46" s="29">
        <f t="shared" si="163"/>
        <v>14246</v>
      </c>
      <c r="K46" s="29">
        <f t="shared" si="164"/>
        <v>14261</v>
      </c>
      <c r="L46" s="29">
        <f t="shared" si="165"/>
        <v>14590</v>
      </c>
      <c r="M46" s="29">
        <f t="shared" si="166"/>
        <v>14505</v>
      </c>
      <c r="N46" s="29">
        <f t="shared" si="167"/>
        <v>14965</v>
      </c>
      <c r="O46" s="28">
        <f t="shared" si="168"/>
        <v>0</v>
      </c>
      <c r="P46" s="29">
        <f t="shared" si="169"/>
        <v>0</v>
      </c>
      <c r="Q46" s="29">
        <f t="shared" si="170"/>
        <v>0</v>
      </c>
      <c r="R46" s="29">
        <f t="shared" si="171"/>
        <v>8566</v>
      </c>
      <c r="S46" s="29">
        <f t="shared" si="172"/>
        <v>9526</v>
      </c>
      <c r="T46" s="29">
        <f t="shared" si="173"/>
        <v>10984</v>
      </c>
      <c r="U46" s="29">
        <f t="shared" si="174"/>
        <v>10687</v>
      </c>
      <c r="V46" s="29">
        <f t="shared" si="175"/>
        <v>10476</v>
      </c>
      <c r="W46" s="29">
        <f t="shared" si="176"/>
        <v>10886</v>
      </c>
      <c r="X46" s="29">
        <f t="shared" si="177"/>
        <v>10549</v>
      </c>
      <c r="Y46" s="29">
        <f t="shared" si="178"/>
        <v>10559</v>
      </c>
      <c r="Z46" s="29">
        <f t="shared" si="179"/>
        <v>9935</v>
      </c>
      <c r="AA46" s="29">
        <f t="shared" si="180"/>
        <v>9962</v>
      </c>
      <c r="AB46" s="30">
        <f t="shared" si="181"/>
        <v>0</v>
      </c>
      <c r="AC46" s="31">
        <f t="shared" si="182"/>
        <v>0</v>
      </c>
      <c r="AD46" s="31">
        <f t="shared" si="183"/>
        <v>0</v>
      </c>
      <c r="AE46" s="31">
        <f t="shared" si="184"/>
        <v>-2036</v>
      </c>
      <c r="AF46" s="31">
        <f t="shared" si="185"/>
        <v>-889</v>
      </c>
      <c r="AG46" s="31">
        <f t="shared" si="186"/>
        <v>-408</v>
      </c>
      <c r="AH46" s="31">
        <f t="shared" si="187"/>
        <v>-1756</v>
      </c>
      <c r="AI46" s="31">
        <f t="shared" si="188"/>
        <v>-2222</v>
      </c>
      <c r="AJ46" s="31">
        <f t="shared" si="189"/>
        <v>-3360</v>
      </c>
      <c r="AK46" s="31">
        <f t="shared" si="190"/>
        <v>-3712</v>
      </c>
      <c r="AL46" s="31">
        <f t="shared" si="191"/>
        <v>-4031</v>
      </c>
      <c r="AM46" s="31">
        <f t="shared" si="192"/>
        <v>-4570</v>
      </c>
      <c r="AN46" s="31">
        <f t="shared" si="192"/>
        <v>-5003</v>
      </c>
      <c r="AO46" s="57"/>
      <c r="AP46" s="58"/>
      <c r="AQ46" s="58"/>
      <c r="AR46" s="6">
        <f t="shared" si="193"/>
        <v>77.644702161307322</v>
      </c>
      <c r="AS46" s="39">
        <f t="shared" si="194"/>
        <v>83.065316011121766</v>
      </c>
      <c r="AT46" s="29">
        <f t="shared" si="195"/>
        <v>82.380053824976031</v>
      </c>
      <c r="AU46" s="6">
        <f t="shared" si="17"/>
        <v>80.185674703016019</v>
      </c>
      <c r="AV46" s="29">
        <f t="shared" si="196"/>
        <v>77.416141998363742</v>
      </c>
      <c r="AW46" s="29">
        <f t="shared" si="197"/>
        <v>75.59906137060446</v>
      </c>
      <c r="AX46" s="29">
        <f t="shared" si="198"/>
        <v>76.071344675995832</v>
      </c>
      <c r="AY46" s="29">
        <f t="shared" si="199"/>
        <v>73.483333939151606</v>
      </c>
      <c r="AZ46" s="6">
        <f t="shared" si="76"/>
        <v>71.937936504865647</v>
      </c>
      <c r="BA46" s="6">
        <f t="shared" si="76"/>
        <v>70.497200536235312</v>
      </c>
      <c r="BB46" s="64"/>
      <c r="BC46" s="65"/>
      <c r="BD46" s="65"/>
      <c r="BE46" s="36">
        <v>36823</v>
      </c>
      <c r="BF46" s="40">
        <v>51086</v>
      </c>
      <c r="BG46" s="41">
        <v>53262</v>
      </c>
      <c r="BH46" s="41">
        <v>50355</v>
      </c>
      <c r="BI46" s="41">
        <v>43528</v>
      </c>
      <c r="BJ46" s="41">
        <v>44137</v>
      </c>
      <c r="BK46" s="41">
        <v>45337</v>
      </c>
      <c r="BL46" s="41">
        <v>40432</v>
      </c>
      <c r="BM46" s="41">
        <v>37184</v>
      </c>
      <c r="BN46" s="41">
        <v>35759</v>
      </c>
      <c r="BO46" s="64"/>
      <c r="BP46" s="65"/>
      <c r="BQ46" s="65"/>
      <c r="BR46" s="36">
        <v>47425</v>
      </c>
      <c r="BS46" s="40">
        <v>61501</v>
      </c>
      <c r="BT46" s="41">
        <v>64654</v>
      </c>
      <c r="BU46" s="41">
        <v>62798</v>
      </c>
      <c r="BV46" s="41">
        <v>56226</v>
      </c>
      <c r="BW46" s="41">
        <v>58383</v>
      </c>
      <c r="BX46" s="41">
        <v>59598</v>
      </c>
      <c r="BY46" s="41">
        <v>55022</v>
      </c>
      <c r="BZ46" s="41">
        <v>51689</v>
      </c>
      <c r="CA46" s="41">
        <v>50724</v>
      </c>
      <c r="CB46" s="64"/>
      <c r="CC46" s="65"/>
      <c r="CD46" s="65"/>
      <c r="CE46" s="36">
        <v>45389</v>
      </c>
      <c r="CF46" s="40">
        <v>60612</v>
      </c>
      <c r="CG46" s="41">
        <v>64246</v>
      </c>
      <c r="CH46" s="41">
        <v>61042</v>
      </c>
      <c r="CI46" s="41">
        <v>54004</v>
      </c>
      <c r="CJ46" s="41">
        <v>55023</v>
      </c>
      <c r="CK46" s="41">
        <v>55886</v>
      </c>
      <c r="CL46" s="41">
        <v>50991</v>
      </c>
      <c r="CM46" s="41">
        <v>47119</v>
      </c>
      <c r="CN46" s="41">
        <v>45721</v>
      </c>
      <c r="CO46" s="57"/>
      <c r="CP46" s="58"/>
      <c r="CQ46" s="58"/>
      <c r="CR46" s="6">
        <f t="shared" si="200"/>
        <v>81.127585978981685</v>
      </c>
      <c r="CS46" s="39">
        <f t="shared" si="201"/>
        <v>84.283640203260077</v>
      </c>
      <c r="CT46" s="29">
        <f t="shared" si="202"/>
        <v>82.903215764405573</v>
      </c>
      <c r="CU46" s="32">
        <f t="shared" si="26"/>
        <v>0.82492382294158118</v>
      </c>
      <c r="CV46" s="29">
        <f t="shared" si="203"/>
        <v>80.601436930597743</v>
      </c>
      <c r="CW46" s="29">
        <f t="shared" si="204"/>
        <v>80.215546226123621</v>
      </c>
      <c r="CX46" s="29">
        <f t="shared" si="205"/>
        <v>81.124074007801596</v>
      </c>
      <c r="CY46" s="29">
        <f t="shared" si="206"/>
        <v>79.292424153281942</v>
      </c>
      <c r="CZ46" s="32">
        <f t="shared" si="27"/>
        <v>0.78915087332074108</v>
      </c>
      <c r="DA46" s="153">
        <f t="shared" si="27"/>
        <v>0.7821132521160955</v>
      </c>
      <c r="DB46" s="37">
        <f t="shared" si="207"/>
        <v>0.82501181288391878</v>
      </c>
      <c r="DC46" s="37">
        <f t="shared" si="208"/>
        <v>0.66568660207150021</v>
      </c>
    </row>
    <row r="47" spans="1:107" x14ac:dyDescent="0.2">
      <c r="A47" s="3" t="s">
        <v>57</v>
      </c>
      <c r="B47" s="29">
        <f t="shared" si="155"/>
        <v>0</v>
      </c>
      <c r="C47" s="29">
        <f t="shared" si="156"/>
        <v>0</v>
      </c>
      <c r="D47" s="29">
        <f t="shared" si="157"/>
        <v>0</v>
      </c>
      <c r="E47" s="29">
        <f t="shared" si="158"/>
        <v>6316</v>
      </c>
      <c r="F47" s="29">
        <f t="shared" si="159"/>
        <v>6780</v>
      </c>
      <c r="G47" s="29">
        <f t="shared" si="160"/>
        <v>7287</v>
      </c>
      <c r="H47" s="29">
        <f t="shared" si="161"/>
        <v>7646</v>
      </c>
      <c r="I47" s="29">
        <f t="shared" si="162"/>
        <v>8223</v>
      </c>
      <c r="J47" s="29">
        <f t="shared" si="163"/>
        <v>9640</v>
      </c>
      <c r="K47" s="29">
        <f t="shared" si="164"/>
        <v>9127</v>
      </c>
      <c r="L47" s="29">
        <f t="shared" si="165"/>
        <v>9517</v>
      </c>
      <c r="M47" s="29">
        <f t="shared" si="166"/>
        <v>9181</v>
      </c>
      <c r="N47" s="29">
        <f t="shared" si="167"/>
        <v>9741</v>
      </c>
      <c r="O47" s="28">
        <f t="shared" si="168"/>
        <v>0</v>
      </c>
      <c r="P47" s="29">
        <f t="shared" si="169"/>
        <v>0</v>
      </c>
      <c r="Q47" s="29">
        <f t="shared" si="170"/>
        <v>0</v>
      </c>
      <c r="R47" s="29">
        <f t="shared" si="171"/>
        <v>9300</v>
      </c>
      <c r="S47" s="29">
        <f t="shared" si="172"/>
        <v>9006</v>
      </c>
      <c r="T47" s="29">
        <f t="shared" si="173"/>
        <v>9630</v>
      </c>
      <c r="U47" s="29">
        <f t="shared" si="174"/>
        <v>9894</v>
      </c>
      <c r="V47" s="29">
        <f t="shared" si="175"/>
        <v>10720</v>
      </c>
      <c r="W47" s="29">
        <f t="shared" si="176"/>
        <v>11386</v>
      </c>
      <c r="X47" s="29">
        <f t="shared" si="177"/>
        <v>12605</v>
      </c>
      <c r="Y47" s="29">
        <f t="shared" si="178"/>
        <v>14191</v>
      </c>
      <c r="Z47" s="29">
        <f t="shared" si="179"/>
        <v>13473</v>
      </c>
      <c r="AA47" s="29">
        <f t="shared" si="180"/>
        <v>12764</v>
      </c>
      <c r="AB47" s="30">
        <f t="shared" si="181"/>
        <v>0</v>
      </c>
      <c r="AC47" s="31">
        <f t="shared" si="182"/>
        <v>0</v>
      </c>
      <c r="AD47" s="31">
        <f t="shared" si="183"/>
        <v>0</v>
      </c>
      <c r="AE47" s="31">
        <f t="shared" si="184"/>
        <v>2984</v>
      </c>
      <c r="AF47" s="31">
        <f t="shared" si="185"/>
        <v>2226</v>
      </c>
      <c r="AG47" s="31">
        <f t="shared" si="186"/>
        <v>2343</v>
      </c>
      <c r="AH47" s="31">
        <f t="shared" si="187"/>
        <v>2248</v>
      </c>
      <c r="AI47" s="31">
        <f t="shared" si="188"/>
        <v>2497</v>
      </c>
      <c r="AJ47" s="31">
        <f t="shared" si="189"/>
        <v>1746</v>
      </c>
      <c r="AK47" s="31">
        <f t="shared" si="190"/>
        <v>3478</v>
      </c>
      <c r="AL47" s="31">
        <f t="shared" si="191"/>
        <v>4674</v>
      </c>
      <c r="AM47" s="31">
        <f t="shared" si="192"/>
        <v>4292</v>
      </c>
      <c r="AN47" s="31">
        <f t="shared" si="192"/>
        <v>3023</v>
      </c>
      <c r="AO47" s="57"/>
      <c r="AP47" s="58"/>
      <c r="AQ47" s="58"/>
      <c r="AR47" s="6">
        <f t="shared" si="193"/>
        <v>84.624373143775259</v>
      </c>
      <c r="AS47" s="39">
        <f t="shared" si="194"/>
        <v>84.431330225722746</v>
      </c>
      <c r="AT47" s="29">
        <f t="shared" si="195"/>
        <v>84.622364783590427</v>
      </c>
      <c r="AU47" s="6">
        <f t="shared" si="17"/>
        <v>84.453978000528636</v>
      </c>
      <c r="AV47" s="29">
        <f t="shared" si="196"/>
        <v>83.57764818661127</v>
      </c>
      <c r="AW47" s="29">
        <f t="shared" si="197"/>
        <v>82.812416424483388</v>
      </c>
      <c r="AX47" s="29">
        <f t="shared" si="198"/>
        <v>85.579991784371344</v>
      </c>
      <c r="AY47" s="29">
        <f t="shared" si="199"/>
        <v>83.858821933142252</v>
      </c>
      <c r="AZ47" s="6">
        <f t="shared" si="76"/>
        <v>83.234112490869251</v>
      </c>
      <c r="BA47" s="6">
        <f t="shared" si="76"/>
        <v>81.292850146914788</v>
      </c>
      <c r="BB47" s="64"/>
      <c r="BC47" s="65"/>
      <c r="BD47" s="65"/>
      <c r="BE47" s="36">
        <v>34762</v>
      </c>
      <c r="BF47" s="40">
        <v>36769</v>
      </c>
      <c r="BG47" s="41">
        <v>40100</v>
      </c>
      <c r="BH47" s="41">
        <v>41537</v>
      </c>
      <c r="BI47" s="41">
        <v>41849</v>
      </c>
      <c r="BJ47" s="41">
        <v>46447</v>
      </c>
      <c r="BK47" s="41">
        <v>54167</v>
      </c>
      <c r="BL47" s="41">
        <v>49444</v>
      </c>
      <c r="BM47" s="41">
        <v>45579</v>
      </c>
      <c r="BN47" s="41">
        <v>42330</v>
      </c>
      <c r="BO47" s="64"/>
      <c r="BP47" s="65"/>
      <c r="BQ47" s="65"/>
      <c r="BR47" s="36">
        <v>41078</v>
      </c>
      <c r="BS47" s="40">
        <v>43549</v>
      </c>
      <c r="BT47" s="41">
        <v>47387</v>
      </c>
      <c r="BU47" s="41">
        <v>49183</v>
      </c>
      <c r="BV47" s="41">
        <v>50072</v>
      </c>
      <c r="BW47" s="41">
        <v>56087</v>
      </c>
      <c r="BX47" s="41">
        <v>63294</v>
      </c>
      <c r="BY47" s="41">
        <v>58961</v>
      </c>
      <c r="BZ47" s="41">
        <v>54760</v>
      </c>
      <c r="CA47" s="41">
        <v>52071</v>
      </c>
      <c r="CB47" s="64"/>
      <c r="CC47" s="65"/>
      <c r="CD47" s="65"/>
      <c r="CE47" s="36">
        <v>44062</v>
      </c>
      <c r="CF47" s="40">
        <v>45775</v>
      </c>
      <c r="CG47" s="41">
        <v>49730</v>
      </c>
      <c r="CH47" s="41">
        <v>51431</v>
      </c>
      <c r="CI47" s="41">
        <v>52569</v>
      </c>
      <c r="CJ47" s="41">
        <v>57833</v>
      </c>
      <c r="CK47" s="41">
        <v>66772</v>
      </c>
      <c r="CL47" s="41">
        <v>63635</v>
      </c>
      <c r="CM47" s="41">
        <v>59052</v>
      </c>
      <c r="CN47" s="41">
        <v>55094</v>
      </c>
      <c r="CO47" s="57"/>
      <c r="CP47" s="58"/>
      <c r="CQ47" s="58"/>
      <c r="CR47" s="6">
        <f t="shared" si="200"/>
        <v>78.893377513503708</v>
      </c>
      <c r="CS47" s="39">
        <f t="shared" si="201"/>
        <v>80.32550518842163</v>
      </c>
      <c r="CT47" s="29">
        <f t="shared" si="202"/>
        <v>80.63543132917755</v>
      </c>
      <c r="CU47" s="32">
        <f t="shared" si="26"/>
        <v>0.80762575100620249</v>
      </c>
      <c r="CV47" s="29">
        <f t="shared" si="203"/>
        <v>79.607753619053057</v>
      </c>
      <c r="CW47" s="29">
        <f t="shared" si="204"/>
        <v>80.312278456936355</v>
      </c>
      <c r="CX47" s="29">
        <f t="shared" si="205"/>
        <v>81.122326723776425</v>
      </c>
      <c r="CY47" s="29">
        <f t="shared" si="206"/>
        <v>77.699379272412983</v>
      </c>
      <c r="CZ47" s="32">
        <f t="shared" si="27"/>
        <v>0.77184515342410076</v>
      </c>
      <c r="DA47" s="153">
        <f t="shared" si="27"/>
        <v>0.76832322938977016</v>
      </c>
      <c r="DB47" s="37">
        <f t="shared" si="207"/>
        <v>1.3036604645506507</v>
      </c>
      <c r="DC47" s="37">
        <f t="shared" si="208"/>
        <v>1.3103377476645108</v>
      </c>
    </row>
    <row r="48" spans="1:107" x14ac:dyDescent="0.2">
      <c r="A48" s="3" t="s">
        <v>59</v>
      </c>
      <c r="B48" s="29">
        <f t="shared" si="155"/>
        <v>0</v>
      </c>
      <c r="C48" s="29">
        <f t="shared" si="156"/>
        <v>0</v>
      </c>
      <c r="D48" s="29">
        <f t="shared" si="157"/>
        <v>0</v>
      </c>
      <c r="E48" s="29">
        <f t="shared" si="158"/>
        <v>2755</v>
      </c>
      <c r="F48" s="29">
        <f t="shared" si="159"/>
        <v>2898</v>
      </c>
      <c r="G48" s="29">
        <f t="shared" si="160"/>
        <v>3093</v>
      </c>
      <c r="H48" s="29">
        <f t="shared" si="161"/>
        <v>3248</v>
      </c>
      <c r="I48" s="29">
        <f t="shared" si="162"/>
        <v>3110</v>
      </c>
      <c r="J48" s="29">
        <f t="shared" si="163"/>
        <v>3237</v>
      </c>
      <c r="K48" s="29">
        <f t="shared" si="164"/>
        <v>3002</v>
      </c>
      <c r="L48" s="29">
        <f t="shared" si="165"/>
        <v>3325</v>
      </c>
      <c r="M48" s="29">
        <f t="shared" si="166"/>
        <v>3186</v>
      </c>
      <c r="N48" s="29">
        <f t="shared" si="167"/>
        <v>3118</v>
      </c>
      <c r="O48" s="28">
        <f t="shared" si="168"/>
        <v>0</v>
      </c>
      <c r="P48" s="29">
        <f t="shared" si="169"/>
        <v>0</v>
      </c>
      <c r="Q48" s="29">
        <f t="shared" si="170"/>
        <v>0</v>
      </c>
      <c r="R48" s="29">
        <f t="shared" si="171"/>
        <v>2994</v>
      </c>
      <c r="S48" s="29">
        <f t="shared" si="172"/>
        <v>3074</v>
      </c>
      <c r="T48" s="29">
        <f t="shared" si="173"/>
        <v>3188</v>
      </c>
      <c r="U48" s="29">
        <f t="shared" si="174"/>
        <v>3375</v>
      </c>
      <c r="V48" s="29">
        <f t="shared" si="175"/>
        <v>3301</v>
      </c>
      <c r="W48" s="29">
        <f t="shared" si="176"/>
        <v>3468</v>
      </c>
      <c r="X48" s="29">
        <f t="shared" si="177"/>
        <v>3640</v>
      </c>
      <c r="Y48" s="29">
        <f t="shared" si="178"/>
        <v>3815</v>
      </c>
      <c r="Z48" s="29">
        <f t="shared" si="179"/>
        <v>4251</v>
      </c>
      <c r="AA48" s="29">
        <f t="shared" si="180"/>
        <v>4635</v>
      </c>
      <c r="AB48" s="30">
        <f t="shared" si="181"/>
        <v>0</v>
      </c>
      <c r="AC48" s="31">
        <f t="shared" si="182"/>
        <v>0</v>
      </c>
      <c r="AD48" s="31">
        <f t="shared" si="183"/>
        <v>0</v>
      </c>
      <c r="AE48" s="31">
        <f t="shared" si="184"/>
        <v>239</v>
      </c>
      <c r="AF48" s="31">
        <f t="shared" si="185"/>
        <v>176</v>
      </c>
      <c r="AG48" s="31">
        <f t="shared" si="186"/>
        <v>95</v>
      </c>
      <c r="AH48" s="31">
        <f t="shared" si="187"/>
        <v>127</v>
      </c>
      <c r="AI48" s="31">
        <f t="shared" si="188"/>
        <v>191</v>
      </c>
      <c r="AJ48" s="31">
        <f t="shared" si="189"/>
        <v>231</v>
      </c>
      <c r="AK48" s="31">
        <f t="shared" si="190"/>
        <v>638</v>
      </c>
      <c r="AL48" s="31">
        <f t="shared" si="191"/>
        <v>490</v>
      </c>
      <c r="AM48" s="31">
        <f t="shared" si="192"/>
        <v>1065</v>
      </c>
      <c r="AN48" s="31">
        <f t="shared" si="192"/>
        <v>1517</v>
      </c>
      <c r="AO48" s="57"/>
      <c r="AP48" s="58"/>
      <c r="AQ48" s="58"/>
      <c r="AR48" s="6">
        <f t="shared" si="193"/>
        <v>84.174852088000463</v>
      </c>
      <c r="AS48" s="39">
        <f t="shared" si="194"/>
        <v>84.298640082353586</v>
      </c>
      <c r="AT48" s="29">
        <f t="shared" si="195"/>
        <v>84.404779912267429</v>
      </c>
      <c r="AU48" s="6">
        <f t="shared" si="17"/>
        <v>82.656984194788549</v>
      </c>
      <c r="AV48" s="29">
        <f t="shared" si="196"/>
        <v>83.031427324312517</v>
      </c>
      <c r="AW48" s="29">
        <f t="shared" si="197"/>
        <v>81.893947868889143</v>
      </c>
      <c r="AX48" s="29">
        <f t="shared" si="198"/>
        <v>84.137384412153239</v>
      </c>
      <c r="AY48" s="29">
        <f t="shared" si="199"/>
        <v>81.477355022004346</v>
      </c>
      <c r="AZ48" s="6">
        <f t="shared" si="76"/>
        <v>81.816106386621769</v>
      </c>
      <c r="BA48" s="6">
        <f t="shared" si="76"/>
        <v>81.795889771134995</v>
      </c>
      <c r="BB48" s="64"/>
      <c r="BC48" s="65"/>
      <c r="BD48" s="65"/>
      <c r="BE48" s="36">
        <v>14654</v>
      </c>
      <c r="BF48" s="40">
        <v>15559</v>
      </c>
      <c r="BG48" s="41">
        <v>16740</v>
      </c>
      <c r="BH48" s="41">
        <v>15480</v>
      </c>
      <c r="BI48" s="41">
        <v>15218</v>
      </c>
      <c r="BJ48" s="41">
        <v>14641</v>
      </c>
      <c r="BK48" s="41">
        <v>15923</v>
      </c>
      <c r="BL48" s="41">
        <v>14626</v>
      </c>
      <c r="BM48" s="41">
        <v>14335</v>
      </c>
      <c r="BN48" s="41">
        <v>14010</v>
      </c>
      <c r="BO48" s="64"/>
      <c r="BP48" s="65"/>
      <c r="BQ48" s="65"/>
      <c r="BR48" s="36">
        <v>17409</v>
      </c>
      <c r="BS48" s="40">
        <v>18457</v>
      </c>
      <c r="BT48" s="41">
        <v>19833</v>
      </c>
      <c r="BU48" s="41">
        <v>18728</v>
      </c>
      <c r="BV48" s="41">
        <v>18328</v>
      </c>
      <c r="BW48" s="41">
        <v>17878</v>
      </c>
      <c r="BX48" s="41">
        <v>18925</v>
      </c>
      <c r="BY48" s="41">
        <v>17951</v>
      </c>
      <c r="BZ48" s="41">
        <v>17521</v>
      </c>
      <c r="CA48" s="41">
        <v>17128</v>
      </c>
      <c r="CB48" s="64"/>
      <c r="CC48" s="65"/>
      <c r="CD48" s="65"/>
      <c r="CE48" s="36">
        <v>17648</v>
      </c>
      <c r="CF48" s="40">
        <v>18633</v>
      </c>
      <c r="CG48" s="41">
        <v>19928</v>
      </c>
      <c r="CH48" s="41">
        <v>18855</v>
      </c>
      <c r="CI48" s="41">
        <v>18519</v>
      </c>
      <c r="CJ48" s="41">
        <v>18109</v>
      </c>
      <c r="CK48" s="41">
        <v>19563</v>
      </c>
      <c r="CL48" s="41">
        <v>18441</v>
      </c>
      <c r="CM48" s="41">
        <v>18586</v>
      </c>
      <c r="CN48" s="41">
        <v>18645</v>
      </c>
      <c r="CO48" s="57"/>
      <c r="CP48" s="58"/>
      <c r="CQ48" s="58"/>
      <c r="CR48" s="6">
        <f t="shared" si="200"/>
        <v>83.034904805077062</v>
      </c>
      <c r="CS48" s="39">
        <f t="shared" si="201"/>
        <v>83.502388235925508</v>
      </c>
      <c r="CT48" s="29">
        <f t="shared" si="202"/>
        <v>84.002408671216372</v>
      </c>
      <c r="CU48" s="32">
        <f t="shared" si="26"/>
        <v>0.82100238663484482</v>
      </c>
      <c r="CV48" s="29">
        <f t="shared" si="203"/>
        <v>82.175063448350343</v>
      </c>
      <c r="CW48" s="29">
        <f t="shared" si="204"/>
        <v>80.849301452316524</v>
      </c>
      <c r="CX48" s="29">
        <f t="shared" si="205"/>
        <v>81.393446812861015</v>
      </c>
      <c r="CY48" s="29">
        <f t="shared" si="206"/>
        <v>79.312401713573024</v>
      </c>
      <c r="CZ48" s="32">
        <f t="shared" si="27"/>
        <v>0.77127945765630046</v>
      </c>
      <c r="DA48" s="153">
        <f t="shared" si="27"/>
        <v>0.75140788415124693</v>
      </c>
      <c r="DB48" s="37">
        <f t="shared" si="207"/>
        <v>1.0614147909967846</v>
      </c>
      <c r="DC48" s="37">
        <f t="shared" si="208"/>
        <v>1.486529826812059</v>
      </c>
    </row>
    <row r="49" spans="1:107" x14ac:dyDescent="0.2">
      <c r="A49" s="3" t="s">
        <v>65</v>
      </c>
      <c r="B49" s="29">
        <f t="shared" si="155"/>
        <v>0</v>
      </c>
      <c r="C49" s="29">
        <f t="shared" si="156"/>
        <v>0</v>
      </c>
      <c r="D49" s="29">
        <f t="shared" si="157"/>
        <v>0</v>
      </c>
      <c r="E49" s="29">
        <f t="shared" si="158"/>
        <v>1226</v>
      </c>
      <c r="F49" s="29">
        <f t="shared" si="159"/>
        <v>2219</v>
      </c>
      <c r="G49" s="29">
        <f t="shared" si="160"/>
        <v>2337</v>
      </c>
      <c r="H49" s="29">
        <f t="shared" si="161"/>
        <v>2207</v>
      </c>
      <c r="I49" s="29">
        <f t="shared" si="162"/>
        <v>1991</v>
      </c>
      <c r="J49" s="29">
        <f t="shared" si="163"/>
        <v>1794</v>
      </c>
      <c r="K49" s="29">
        <f t="shared" si="164"/>
        <v>1768</v>
      </c>
      <c r="L49" s="29">
        <f t="shared" si="165"/>
        <v>1656</v>
      </c>
      <c r="M49" s="29">
        <f t="shared" si="166"/>
        <v>1483</v>
      </c>
      <c r="N49" s="29">
        <f t="shared" si="167"/>
        <v>1564</v>
      </c>
      <c r="O49" s="28">
        <f t="shared" si="168"/>
        <v>0</v>
      </c>
      <c r="P49" s="29">
        <f t="shared" si="169"/>
        <v>0</v>
      </c>
      <c r="Q49" s="29">
        <f t="shared" si="170"/>
        <v>0</v>
      </c>
      <c r="R49" s="29">
        <f t="shared" si="171"/>
        <v>2640</v>
      </c>
      <c r="S49" s="29">
        <f t="shared" si="172"/>
        <v>2836</v>
      </c>
      <c r="T49" s="29">
        <f t="shared" si="173"/>
        <v>3319</v>
      </c>
      <c r="U49" s="29">
        <f t="shared" si="174"/>
        <v>3973</v>
      </c>
      <c r="V49" s="29">
        <f t="shared" si="175"/>
        <v>3356</v>
      </c>
      <c r="W49" s="29">
        <f t="shared" si="176"/>
        <v>3905</v>
      </c>
      <c r="X49" s="29">
        <f t="shared" si="177"/>
        <v>4164</v>
      </c>
      <c r="Y49" s="29">
        <f t="shared" si="178"/>
        <v>4614</v>
      </c>
      <c r="Z49" s="29">
        <f t="shared" si="179"/>
        <v>4323</v>
      </c>
      <c r="AA49" s="29">
        <f t="shared" si="180"/>
        <v>4297</v>
      </c>
      <c r="AB49" s="30">
        <f t="shared" si="181"/>
        <v>0</v>
      </c>
      <c r="AC49" s="31">
        <f t="shared" si="182"/>
        <v>0</v>
      </c>
      <c r="AD49" s="31">
        <f t="shared" si="183"/>
        <v>0</v>
      </c>
      <c r="AE49" s="31">
        <f t="shared" si="184"/>
        <v>1414</v>
      </c>
      <c r="AF49" s="31">
        <f t="shared" si="185"/>
        <v>617</v>
      </c>
      <c r="AG49" s="31">
        <f t="shared" si="186"/>
        <v>982</v>
      </c>
      <c r="AH49" s="31">
        <f t="shared" si="187"/>
        <v>1766</v>
      </c>
      <c r="AI49" s="31">
        <f t="shared" si="188"/>
        <v>1365</v>
      </c>
      <c r="AJ49" s="31">
        <f t="shared" si="189"/>
        <v>2111</v>
      </c>
      <c r="AK49" s="31">
        <f t="shared" si="190"/>
        <v>2396</v>
      </c>
      <c r="AL49" s="31">
        <f t="shared" si="191"/>
        <v>2958</v>
      </c>
      <c r="AM49" s="31">
        <f t="shared" si="192"/>
        <v>2840</v>
      </c>
      <c r="AN49" s="31">
        <f t="shared" si="192"/>
        <v>2733</v>
      </c>
      <c r="AO49" s="57"/>
      <c r="AP49" s="58"/>
      <c r="AQ49" s="58"/>
      <c r="AR49" s="6">
        <f t="shared" si="193"/>
        <v>82.177642099142318</v>
      </c>
      <c r="AS49" s="39">
        <f t="shared" si="194"/>
        <v>71.714467813894203</v>
      </c>
      <c r="AT49" s="29">
        <f t="shared" si="195"/>
        <v>71.384841435043469</v>
      </c>
      <c r="AU49" s="6">
        <f t="shared" si="17"/>
        <v>71.378550123200625</v>
      </c>
      <c r="AV49" s="29">
        <f t="shared" si="196"/>
        <v>71.55714285714285</v>
      </c>
      <c r="AW49" s="29">
        <f t="shared" si="197"/>
        <v>72.908486861975234</v>
      </c>
      <c r="AX49" s="29">
        <f t="shared" si="198"/>
        <v>74.608645698693081</v>
      </c>
      <c r="AY49" s="29">
        <f t="shared" si="199"/>
        <v>73.320444659255685</v>
      </c>
      <c r="AZ49" s="6">
        <f t="shared" si="76"/>
        <v>74.74885067256939</v>
      </c>
      <c r="BA49" s="6">
        <f t="shared" si="76"/>
        <v>74.423548650858535</v>
      </c>
      <c r="BB49" s="64"/>
      <c r="BC49" s="65"/>
      <c r="BD49" s="65"/>
      <c r="BE49" s="36">
        <v>5653</v>
      </c>
      <c r="BF49" s="40">
        <v>5626</v>
      </c>
      <c r="BG49" s="41">
        <v>5830</v>
      </c>
      <c r="BH49" s="41">
        <v>5504</v>
      </c>
      <c r="BI49" s="41">
        <v>5009</v>
      </c>
      <c r="BJ49" s="41">
        <v>4828</v>
      </c>
      <c r="BK49" s="41">
        <v>5195</v>
      </c>
      <c r="BL49" s="41">
        <v>4551</v>
      </c>
      <c r="BM49" s="41">
        <v>4390</v>
      </c>
      <c r="BN49" s="41">
        <v>4551</v>
      </c>
      <c r="BO49" s="64"/>
      <c r="BP49" s="65"/>
      <c r="BQ49" s="65"/>
      <c r="BR49" s="36">
        <v>6879</v>
      </c>
      <c r="BS49" s="40">
        <v>7845</v>
      </c>
      <c r="BT49" s="41">
        <v>8167</v>
      </c>
      <c r="BU49" s="41">
        <v>7711</v>
      </c>
      <c r="BV49" s="41">
        <v>7000</v>
      </c>
      <c r="BW49" s="41">
        <v>6622</v>
      </c>
      <c r="BX49" s="41">
        <v>6963</v>
      </c>
      <c r="BY49" s="41">
        <v>6207</v>
      </c>
      <c r="BZ49" s="41">
        <v>5873</v>
      </c>
      <c r="CA49" s="41">
        <v>6115</v>
      </c>
      <c r="CB49" s="64"/>
      <c r="CC49" s="65"/>
      <c r="CD49" s="65"/>
      <c r="CE49" s="36">
        <v>8293</v>
      </c>
      <c r="CF49" s="40">
        <v>8462</v>
      </c>
      <c r="CG49" s="41">
        <v>9149</v>
      </c>
      <c r="CH49" s="41">
        <v>9477</v>
      </c>
      <c r="CI49" s="41">
        <v>8365</v>
      </c>
      <c r="CJ49" s="41">
        <v>8733</v>
      </c>
      <c r="CK49" s="41">
        <v>9359</v>
      </c>
      <c r="CL49" s="41">
        <v>9165</v>
      </c>
      <c r="CM49" s="41">
        <v>8713</v>
      </c>
      <c r="CN49" s="41">
        <v>8848</v>
      </c>
      <c r="CO49" s="57"/>
      <c r="CP49" s="58"/>
      <c r="CQ49" s="58"/>
      <c r="CR49" s="6">
        <f t="shared" si="200"/>
        <v>68.165923067647412</v>
      </c>
      <c r="CS49" s="39">
        <f t="shared" si="201"/>
        <v>66.485464429212954</v>
      </c>
      <c r="CT49" s="29">
        <f t="shared" si="202"/>
        <v>63.722811236200684</v>
      </c>
      <c r="CU49" s="32">
        <f t="shared" si="26"/>
        <v>0.58077450670043262</v>
      </c>
      <c r="CV49" s="29">
        <f t="shared" si="203"/>
        <v>59.88045427375971</v>
      </c>
      <c r="CW49" s="29">
        <f t="shared" si="204"/>
        <v>55.284552845528459</v>
      </c>
      <c r="CX49" s="29">
        <f t="shared" si="205"/>
        <v>55.508067101186022</v>
      </c>
      <c r="CY49" s="29">
        <f t="shared" si="206"/>
        <v>49.656301145662844</v>
      </c>
      <c r="CZ49" s="32">
        <f t="shared" si="27"/>
        <v>0.50384482956501775</v>
      </c>
      <c r="DA49" s="153">
        <f t="shared" si="27"/>
        <v>0.51435352622061481</v>
      </c>
      <c r="DB49" s="37">
        <f t="shared" si="207"/>
        <v>1.6855851330989453</v>
      </c>
      <c r="DC49" s="37">
        <f t="shared" si="208"/>
        <v>2.7474424552429668</v>
      </c>
    </row>
    <row r="50" spans="1:107" x14ac:dyDescent="0.2">
      <c r="A50" s="3" t="s">
        <v>66</v>
      </c>
      <c r="B50" s="29">
        <f t="shared" si="155"/>
        <v>0</v>
      </c>
      <c r="C50" s="29">
        <f t="shared" si="156"/>
        <v>0</v>
      </c>
      <c r="D50" s="29">
        <f t="shared" si="157"/>
        <v>0</v>
      </c>
      <c r="E50" s="29">
        <f t="shared" si="158"/>
        <v>11962</v>
      </c>
      <c r="F50" s="29">
        <f t="shared" si="159"/>
        <v>13277</v>
      </c>
      <c r="G50" s="29">
        <f t="shared" si="160"/>
        <v>14140</v>
      </c>
      <c r="H50" s="29">
        <f t="shared" si="161"/>
        <v>15055</v>
      </c>
      <c r="I50" s="29">
        <f t="shared" si="162"/>
        <v>16377</v>
      </c>
      <c r="J50" s="29">
        <f t="shared" si="163"/>
        <v>19658</v>
      </c>
      <c r="K50" s="29">
        <f t="shared" si="164"/>
        <v>16489</v>
      </c>
      <c r="L50" s="29">
        <f t="shared" si="165"/>
        <v>17060</v>
      </c>
      <c r="M50" s="29">
        <f t="shared" si="166"/>
        <v>15405</v>
      </c>
      <c r="N50" s="29">
        <f t="shared" si="167"/>
        <v>14818</v>
      </c>
      <c r="O50" s="28">
        <f t="shared" si="168"/>
        <v>0</v>
      </c>
      <c r="P50" s="29">
        <f t="shared" si="169"/>
        <v>0</v>
      </c>
      <c r="Q50" s="29">
        <f t="shared" si="170"/>
        <v>0</v>
      </c>
      <c r="R50" s="29">
        <f t="shared" si="171"/>
        <v>15320</v>
      </c>
      <c r="S50" s="29">
        <f t="shared" si="172"/>
        <v>12751</v>
      </c>
      <c r="T50" s="29">
        <f t="shared" si="173"/>
        <v>13835</v>
      </c>
      <c r="U50" s="29">
        <f t="shared" si="174"/>
        <v>13414</v>
      </c>
      <c r="V50" s="29">
        <f t="shared" si="175"/>
        <v>14231</v>
      </c>
      <c r="W50" s="29">
        <f t="shared" si="176"/>
        <v>14949</v>
      </c>
      <c r="X50" s="29">
        <f t="shared" si="177"/>
        <v>19111</v>
      </c>
      <c r="Y50" s="29">
        <f t="shared" si="178"/>
        <v>20064</v>
      </c>
      <c r="Z50" s="29">
        <f t="shared" si="179"/>
        <v>20123</v>
      </c>
      <c r="AA50" s="29">
        <f t="shared" si="180"/>
        <v>22024</v>
      </c>
      <c r="AB50" s="30">
        <f t="shared" si="181"/>
        <v>0</v>
      </c>
      <c r="AC50" s="31">
        <f t="shared" si="182"/>
        <v>0</v>
      </c>
      <c r="AD50" s="31">
        <f t="shared" si="183"/>
        <v>0</v>
      </c>
      <c r="AE50" s="31">
        <f t="shared" si="184"/>
        <v>3358</v>
      </c>
      <c r="AF50" s="31">
        <f t="shared" si="185"/>
        <v>-526</v>
      </c>
      <c r="AG50" s="31">
        <f t="shared" si="186"/>
        <v>-305</v>
      </c>
      <c r="AH50" s="31">
        <f t="shared" si="187"/>
        <v>-1641</v>
      </c>
      <c r="AI50" s="31">
        <f t="shared" si="188"/>
        <v>-2146</v>
      </c>
      <c r="AJ50" s="31">
        <f t="shared" si="189"/>
        <v>-4709</v>
      </c>
      <c r="AK50" s="31">
        <f t="shared" si="190"/>
        <v>2622</v>
      </c>
      <c r="AL50" s="31">
        <f t="shared" si="191"/>
        <v>3004</v>
      </c>
      <c r="AM50" s="31">
        <f t="shared" si="192"/>
        <v>4718</v>
      </c>
      <c r="AN50" s="31">
        <f t="shared" si="192"/>
        <v>7206</v>
      </c>
      <c r="AO50" s="57"/>
      <c r="AP50" s="58"/>
      <c r="AQ50" s="58"/>
      <c r="AR50" s="6">
        <f t="shared" si="193"/>
        <v>87.082073434125277</v>
      </c>
      <c r="AS50" s="39">
        <f t="shared" si="194"/>
        <v>86.425723341171661</v>
      </c>
      <c r="AT50" s="29">
        <f t="shared" si="195"/>
        <v>85.913668921409425</v>
      </c>
      <c r="AU50" s="6">
        <f t="shared" si="17"/>
        <v>85.793819297004021</v>
      </c>
      <c r="AV50" s="29">
        <f t="shared" si="196"/>
        <v>84.502777330923479</v>
      </c>
      <c r="AW50" s="29">
        <f t="shared" si="197"/>
        <v>82.701209102588919</v>
      </c>
      <c r="AX50" s="29">
        <f t="shared" si="198"/>
        <v>87.586108246064427</v>
      </c>
      <c r="AY50" s="29">
        <f t="shared" si="199"/>
        <v>85.452871054112592</v>
      </c>
      <c r="AZ50" s="6">
        <f t="shared" si="76"/>
        <v>85.481499632443018</v>
      </c>
      <c r="BA50" s="6">
        <f t="shared" si="76"/>
        <v>85.513452213358363</v>
      </c>
      <c r="BB50" s="64"/>
      <c r="BC50" s="65"/>
      <c r="BD50" s="65"/>
      <c r="BE50" s="36">
        <v>80638</v>
      </c>
      <c r="BF50" s="40">
        <v>84533</v>
      </c>
      <c r="BG50" s="41">
        <v>86241</v>
      </c>
      <c r="BH50" s="41">
        <v>90920</v>
      </c>
      <c r="BI50" s="41">
        <v>89300</v>
      </c>
      <c r="BJ50" s="41">
        <v>93980</v>
      </c>
      <c r="BK50" s="41">
        <v>116338</v>
      </c>
      <c r="BL50" s="41">
        <v>100214</v>
      </c>
      <c r="BM50" s="41">
        <v>90701</v>
      </c>
      <c r="BN50" s="41">
        <v>87470</v>
      </c>
      <c r="BO50" s="64"/>
      <c r="BP50" s="65"/>
      <c r="BQ50" s="65"/>
      <c r="BR50" s="36">
        <v>92600</v>
      </c>
      <c r="BS50" s="40">
        <v>97810</v>
      </c>
      <c r="BT50" s="41">
        <v>100381</v>
      </c>
      <c r="BU50" s="41">
        <v>105975</v>
      </c>
      <c r="BV50" s="41">
        <v>105677</v>
      </c>
      <c r="BW50" s="41">
        <v>113638</v>
      </c>
      <c r="BX50" s="41">
        <v>132827</v>
      </c>
      <c r="BY50" s="41">
        <v>117274</v>
      </c>
      <c r="BZ50" s="41">
        <v>106106</v>
      </c>
      <c r="CA50" s="41">
        <v>102288</v>
      </c>
      <c r="CB50" s="64"/>
      <c r="CC50" s="65"/>
      <c r="CD50" s="65"/>
      <c r="CE50" s="36">
        <v>95958</v>
      </c>
      <c r="CF50" s="40">
        <v>97284</v>
      </c>
      <c r="CG50" s="41">
        <v>100076</v>
      </c>
      <c r="CH50" s="41">
        <v>104334</v>
      </c>
      <c r="CI50" s="41">
        <v>103531</v>
      </c>
      <c r="CJ50" s="41">
        <v>108929</v>
      </c>
      <c r="CK50" s="41">
        <v>135449</v>
      </c>
      <c r="CL50" s="41">
        <v>120278</v>
      </c>
      <c r="CM50" s="41">
        <v>110824</v>
      </c>
      <c r="CN50" s="41">
        <v>109494</v>
      </c>
      <c r="CO50" s="57"/>
      <c r="CP50" s="58"/>
      <c r="CQ50" s="58"/>
      <c r="CR50" s="6">
        <f t="shared" si="200"/>
        <v>84.034681839971654</v>
      </c>
      <c r="CS50" s="39">
        <f t="shared" si="201"/>
        <v>86.89301426750545</v>
      </c>
      <c r="CT50" s="29">
        <f t="shared" si="202"/>
        <v>86.175506614972619</v>
      </c>
      <c r="CU50" s="32">
        <f t="shared" si="26"/>
        <v>0.87143213142408038</v>
      </c>
      <c r="CV50" s="29">
        <f t="shared" si="203"/>
        <v>86.254358597907881</v>
      </c>
      <c r="CW50" s="29">
        <f t="shared" si="204"/>
        <v>86.276381863415622</v>
      </c>
      <c r="CX50" s="29">
        <f t="shared" si="205"/>
        <v>85.890630421782362</v>
      </c>
      <c r="CY50" s="29">
        <f t="shared" si="206"/>
        <v>83.318645138761866</v>
      </c>
      <c r="CZ50" s="32">
        <f t="shared" si="27"/>
        <v>0.81842380711759188</v>
      </c>
      <c r="DA50" s="153">
        <f t="shared" si="27"/>
        <v>0.79885655835022928</v>
      </c>
      <c r="DB50" s="37">
        <f t="shared" si="207"/>
        <v>0.86896256945716555</v>
      </c>
      <c r="DC50" s="37">
        <f t="shared" si="208"/>
        <v>1.4863004454042381</v>
      </c>
    </row>
    <row r="51" spans="1:107" x14ac:dyDescent="0.2">
      <c r="A51" s="3" t="s">
        <v>70</v>
      </c>
      <c r="B51" s="29">
        <f t="shared" si="155"/>
        <v>0</v>
      </c>
      <c r="C51" s="29">
        <f t="shared" si="156"/>
        <v>0</v>
      </c>
      <c r="D51" s="29">
        <f t="shared" si="157"/>
        <v>0</v>
      </c>
      <c r="E51" s="29">
        <f t="shared" si="158"/>
        <v>1863</v>
      </c>
      <c r="F51" s="29">
        <f t="shared" si="159"/>
        <v>2189</v>
      </c>
      <c r="G51" s="29">
        <f t="shared" si="160"/>
        <v>2317</v>
      </c>
      <c r="H51" s="29">
        <f t="shared" si="161"/>
        <v>2233</v>
      </c>
      <c r="I51" s="29">
        <f t="shared" si="162"/>
        <v>1877</v>
      </c>
      <c r="J51" s="29">
        <f t="shared" si="163"/>
        <v>2011</v>
      </c>
      <c r="K51" s="29">
        <f t="shared" si="164"/>
        <v>1804</v>
      </c>
      <c r="L51" s="29">
        <f t="shared" si="165"/>
        <v>1764</v>
      </c>
      <c r="M51" s="29">
        <f t="shared" si="166"/>
        <v>1680</v>
      </c>
      <c r="N51" s="29">
        <f t="shared" si="167"/>
        <v>1581</v>
      </c>
      <c r="O51" s="28">
        <f t="shared" si="168"/>
        <v>0</v>
      </c>
      <c r="P51" s="29">
        <f t="shared" si="169"/>
        <v>0</v>
      </c>
      <c r="Q51" s="29">
        <f t="shared" si="170"/>
        <v>0</v>
      </c>
      <c r="R51" s="29">
        <f t="shared" si="171"/>
        <v>1870</v>
      </c>
      <c r="S51" s="29">
        <f t="shared" si="172"/>
        <v>1981</v>
      </c>
      <c r="T51" s="29">
        <f t="shared" si="173"/>
        <v>2713</v>
      </c>
      <c r="U51" s="29">
        <f t="shared" si="174"/>
        <v>2389</v>
      </c>
      <c r="V51" s="29">
        <f t="shared" si="175"/>
        <v>2483</v>
      </c>
      <c r="W51" s="29">
        <f t="shared" si="176"/>
        <v>2756</v>
      </c>
      <c r="X51" s="29">
        <f t="shared" si="177"/>
        <v>3261</v>
      </c>
      <c r="Y51" s="29">
        <f t="shared" si="178"/>
        <v>3221</v>
      </c>
      <c r="Z51" s="29">
        <f t="shared" si="179"/>
        <v>3035</v>
      </c>
      <c r="AA51" s="29">
        <f t="shared" si="180"/>
        <v>3201</v>
      </c>
      <c r="AB51" s="30">
        <f t="shared" si="181"/>
        <v>0</v>
      </c>
      <c r="AC51" s="31">
        <f t="shared" si="182"/>
        <v>0</v>
      </c>
      <c r="AD51" s="31">
        <f t="shared" si="183"/>
        <v>0</v>
      </c>
      <c r="AE51" s="31">
        <f t="shared" si="184"/>
        <v>7</v>
      </c>
      <c r="AF51" s="31">
        <f t="shared" si="185"/>
        <v>-208</v>
      </c>
      <c r="AG51" s="31">
        <f t="shared" si="186"/>
        <v>396</v>
      </c>
      <c r="AH51" s="31">
        <f t="shared" si="187"/>
        <v>156</v>
      </c>
      <c r="AI51" s="31">
        <f t="shared" si="188"/>
        <v>606</v>
      </c>
      <c r="AJ51" s="31">
        <f t="shared" si="189"/>
        <v>745</v>
      </c>
      <c r="AK51" s="31">
        <f t="shared" si="190"/>
        <v>1457</v>
      </c>
      <c r="AL51" s="31">
        <f t="shared" si="191"/>
        <v>1457</v>
      </c>
      <c r="AM51" s="31">
        <f t="shared" si="192"/>
        <v>1355</v>
      </c>
      <c r="AN51" s="31">
        <f t="shared" si="192"/>
        <v>1620</v>
      </c>
      <c r="AO51" s="57"/>
      <c r="AP51" s="58"/>
      <c r="AQ51" s="58"/>
      <c r="AR51" s="6">
        <f t="shared" si="193"/>
        <v>78.07461456984818</v>
      </c>
      <c r="AS51" s="39">
        <f t="shared" si="194"/>
        <v>71.72565228623094</v>
      </c>
      <c r="AT51" s="29">
        <f t="shared" si="195"/>
        <v>73.453253895508709</v>
      </c>
      <c r="AU51" s="6">
        <f t="shared" si="17"/>
        <v>74.966367713004487</v>
      </c>
      <c r="AV51" s="29">
        <f t="shared" si="196"/>
        <v>78.360617938667275</v>
      </c>
      <c r="AW51" s="29">
        <f t="shared" si="197"/>
        <v>75.400611620795104</v>
      </c>
      <c r="AX51" s="29">
        <f t="shared" si="198"/>
        <v>79.75990126781106</v>
      </c>
      <c r="AY51" s="29">
        <f t="shared" si="199"/>
        <v>78.004987531172063</v>
      </c>
      <c r="AZ51" s="6">
        <f t="shared" si="76"/>
        <v>76.463995516951528</v>
      </c>
      <c r="BA51" s="6">
        <f t="shared" si="76"/>
        <v>76.57083580320095</v>
      </c>
      <c r="BB51" s="64"/>
      <c r="BC51" s="65"/>
      <c r="BD51" s="65"/>
      <c r="BE51" s="36">
        <v>6634</v>
      </c>
      <c r="BF51" s="40">
        <v>5553</v>
      </c>
      <c r="BG51" s="41">
        <v>6411</v>
      </c>
      <c r="BH51" s="41">
        <v>6687</v>
      </c>
      <c r="BI51" s="41">
        <v>6797</v>
      </c>
      <c r="BJ51" s="41">
        <v>6164</v>
      </c>
      <c r="BK51" s="41">
        <v>7109</v>
      </c>
      <c r="BL51" s="41">
        <v>6256</v>
      </c>
      <c r="BM51" s="41">
        <v>5458</v>
      </c>
      <c r="BN51" s="41">
        <v>5167</v>
      </c>
      <c r="BO51" s="64"/>
      <c r="BP51" s="65"/>
      <c r="BQ51" s="65"/>
      <c r="BR51" s="36">
        <v>8497</v>
      </c>
      <c r="BS51" s="40">
        <v>7742</v>
      </c>
      <c r="BT51" s="41">
        <v>8728</v>
      </c>
      <c r="BU51" s="41">
        <v>8920</v>
      </c>
      <c r="BV51" s="41">
        <v>8674</v>
      </c>
      <c r="BW51" s="41">
        <v>8175</v>
      </c>
      <c r="BX51" s="41">
        <v>8913</v>
      </c>
      <c r="BY51" s="41">
        <v>8020</v>
      </c>
      <c r="BZ51" s="41">
        <v>7138</v>
      </c>
      <c r="CA51" s="41">
        <v>6748</v>
      </c>
      <c r="CB51" s="64"/>
      <c r="CC51" s="65"/>
      <c r="CD51" s="65"/>
      <c r="CE51" s="36">
        <v>8504</v>
      </c>
      <c r="CF51" s="40">
        <v>7534</v>
      </c>
      <c r="CG51" s="41">
        <v>9124</v>
      </c>
      <c r="CH51" s="41">
        <v>9076</v>
      </c>
      <c r="CI51" s="41">
        <v>9280</v>
      </c>
      <c r="CJ51" s="41">
        <v>8920</v>
      </c>
      <c r="CK51" s="41">
        <v>10370</v>
      </c>
      <c r="CL51" s="41">
        <v>9477</v>
      </c>
      <c r="CM51" s="41">
        <v>8493</v>
      </c>
      <c r="CN51" s="41">
        <v>8368</v>
      </c>
      <c r="CO51" s="57"/>
      <c r="CP51" s="58"/>
      <c r="CQ51" s="58"/>
      <c r="CR51" s="6">
        <f t="shared" si="200"/>
        <v>78.01034807149577</v>
      </c>
      <c r="CS51" s="39">
        <f t="shared" si="201"/>
        <v>73.705866737456859</v>
      </c>
      <c r="CT51" s="29">
        <f t="shared" si="202"/>
        <v>70.265234546251648</v>
      </c>
      <c r="CU51" s="32">
        <f t="shared" si="26"/>
        <v>0.73677831643895986</v>
      </c>
      <c r="CV51" s="29">
        <f t="shared" si="203"/>
        <v>73.243534482758619</v>
      </c>
      <c r="CW51" s="29">
        <f t="shared" si="204"/>
        <v>69.103139013452918</v>
      </c>
      <c r="CX51" s="29">
        <f t="shared" si="205"/>
        <v>68.553519768563163</v>
      </c>
      <c r="CY51" s="29">
        <f t="shared" si="206"/>
        <v>66.012451197636381</v>
      </c>
      <c r="CZ51" s="32">
        <f t="shared" si="27"/>
        <v>0.64264688567055217</v>
      </c>
      <c r="DA51" s="153">
        <f t="shared" si="27"/>
        <v>0.61747131931166344</v>
      </c>
      <c r="DB51" s="37">
        <f t="shared" si="207"/>
        <v>1.322855620671284</v>
      </c>
      <c r="DC51" s="37">
        <f t="shared" si="208"/>
        <v>2.0246679316888048</v>
      </c>
    </row>
    <row r="52" spans="1:107" x14ac:dyDescent="0.2">
      <c r="A52" s="77" t="s">
        <v>74</v>
      </c>
      <c r="B52" s="45">
        <f t="shared" si="155"/>
        <v>0</v>
      </c>
      <c r="C52" s="45">
        <f t="shared" si="156"/>
        <v>0</v>
      </c>
      <c r="D52" s="45">
        <f t="shared" si="157"/>
        <v>0</v>
      </c>
      <c r="E52" s="45">
        <f t="shared" si="158"/>
        <v>6961</v>
      </c>
      <c r="F52" s="45">
        <f t="shared" si="159"/>
        <v>7978</v>
      </c>
      <c r="G52" s="45">
        <f t="shared" si="160"/>
        <v>8694</v>
      </c>
      <c r="H52" s="45">
        <f t="shared" si="161"/>
        <v>9356</v>
      </c>
      <c r="I52" s="45">
        <f t="shared" si="162"/>
        <v>9777</v>
      </c>
      <c r="J52" s="45">
        <f t="shared" si="163"/>
        <v>10292</v>
      </c>
      <c r="K52" s="45">
        <f t="shared" si="164"/>
        <v>10214</v>
      </c>
      <c r="L52" s="45">
        <f t="shared" si="165"/>
        <v>9740</v>
      </c>
      <c r="M52" s="45">
        <f t="shared" si="166"/>
        <v>9209</v>
      </c>
      <c r="N52" s="45">
        <f t="shared" si="167"/>
        <v>9374</v>
      </c>
      <c r="O52" s="46">
        <f t="shared" si="168"/>
        <v>0</v>
      </c>
      <c r="P52" s="45">
        <f t="shared" si="169"/>
        <v>0</v>
      </c>
      <c r="Q52" s="45">
        <f t="shared" si="170"/>
        <v>0</v>
      </c>
      <c r="R52" s="45">
        <f t="shared" si="171"/>
        <v>9041</v>
      </c>
      <c r="S52" s="45">
        <f t="shared" si="172"/>
        <v>8588</v>
      </c>
      <c r="T52" s="45">
        <f t="shared" si="173"/>
        <v>8666</v>
      </c>
      <c r="U52" s="45">
        <f t="shared" si="174"/>
        <v>8522</v>
      </c>
      <c r="V52" s="45">
        <f t="shared" si="175"/>
        <v>9695</v>
      </c>
      <c r="W52" s="45">
        <f t="shared" si="176"/>
        <v>10632</v>
      </c>
      <c r="X52" s="45">
        <f t="shared" si="177"/>
        <v>11542</v>
      </c>
      <c r="Y52" s="45">
        <f t="shared" si="178"/>
        <v>11710</v>
      </c>
      <c r="Z52" s="45">
        <f t="shared" si="179"/>
        <v>11655</v>
      </c>
      <c r="AA52" s="45">
        <f t="shared" si="180"/>
        <v>12100</v>
      </c>
      <c r="AB52" s="47">
        <f t="shared" si="181"/>
        <v>0</v>
      </c>
      <c r="AC52" s="48">
        <f t="shared" si="182"/>
        <v>0</v>
      </c>
      <c r="AD52" s="48">
        <f t="shared" si="183"/>
        <v>0</v>
      </c>
      <c r="AE52" s="48">
        <f t="shared" si="184"/>
        <v>2080</v>
      </c>
      <c r="AF52" s="48">
        <f t="shared" si="185"/>
        <v>610</v>
      </c>
      <c r="AG52" s="48">
        <f t="shared" si="186"/>
        <v>-28</v>
      </c>
      <c r="AH52" s="48">
        <f t="shared" si="187"/>
        <v>-834</v>
      </c>
      <c r="AI52" s="48">
        <f t="shared" si="188"/>
        <v>-82</v>
      </c>
      <c r="AJ52" s="48">
        <f t="shared" si="189"/>
        <v>340</v>
      </c>
      <c r="AK52" s="48">
        <f t="shared" si="190"/>
        <v>1328</v>
      </c>
      <c r="AL52" s="48">
        <f t="shared" si="191"/>
        <v>1970</v>
      </c>
      <c r="AM52" s="48">
        <f t="shared" si="192"/>
        <v>2446</v>
      </c>
      <c r="AN52" s="48">
        <f t="shared" si="192"/>
        <v>2726</v>
      </c>
      <c r="AO52" s="67"/>
      <c r="AP52" s="68"/>
      <c r="AQ52" s="68"/>
      <c r="AR52" s="49">
        <f t="shared" si="193"/>
        <v>85.430837815776812</v>
      </c>
      <c r="AS52" s="50">
        <f t="shared" si="194"/>
        <v>84.723791287697452</v>
      </c>
      <c r="AT52" s="45">
        <f t="shared" si="195"/>
        <v>84.902842655460432</v>
      </c>
      <c r="AU52" s="49">
        <f t="shared" si="17"/>
        <v>83.341938929938578</v>
      </c>
      <c r="AV52" s="45">
        <f t="shared" si="196"/>
        <v>82.509213209774941</v>
      </c>
      <c r="AW52" s="45">
        <f t="shared" si="197"/>
        <v>82.245989304812838</v>
      </c>
      <c r="AX52" s="45">
        <f t="shared" si="198"/>
        <v>83.266162062977173</v>
      </c>
      <c r="AY52" s="45">
        <f t="shared" si="199"/>
        <v>82.470348973237577</v>
      </c>
      <c r="AZ52" s="49">
        <f t="shared" si="76"/>
        <v>81.816925324803535</v>
      </c>
      <c r="BA52" s="159">
        <f t="shared" si="76"/>
        <v>80.661798077319801</v>
      </c>
      <c r="BB52" s="69"/>
      <c r="BC52" s="70"/>
      <c r="BD52" s="70"/>
      <c r="BE52" s="53">
        <v>40818</v>
      </c>
      <c r="BF52" s="54">
        <v>44247</v>
      </c>
      <c r="BG52" s="55">
        <v>48893</v>
      </c>
      <c r="BH52" s="55">
        <v>46809</v>
      </c>
      <c r="BI52" s="55">
        <v>46121</v>
      </c>
      <c r="BJ52" s="55">
        <v>47678</v>
      </c>
      <c r="BK52" s="55">
        <v>50824</v>
      </c>
      <c r="BL52" s="55">
        <v>45823</v>
      </c>
      <c r="BM52" s="55">
        <v>41437</v>
      </c>
      <c r="BN52" s="55">
        <v>39100</v>
      </c>
      <c r="BO52" s="69"/>
      <c r="BP52" s="70"/>
      <c r="BQ52" s="70"/>
      <c r="BR52" s="53">
        <v>47779</v>
      </c>
      <c r="BS52" s="54">
        <v>52225</v>
      </c>
      <c r="BT52" s="55">
        <v>57587</v>
      </c>
      <c r="BU52" s="55">
        <v>56165</v>
      </c>
      <c r="BV52" s="55">
        <v>55898</v>
      </c>
      <c r="BW52" s="55">
        <v>57970</v>
      </c>
      <c r="BX52" s="55">
        <v>61038</v>
      </c>
      <c r="BY52" s="55">
        <v>55563</v>
      </c>
      <c r="BZ52" s="55">
        <v>50646</v>
      </c>
      <c r="CA52" s="55">
        <v>48474</v>
      </c>
      <c r="CB52" s="69"/>
      <c r="CC52" s="70"/>
      <c r="CD52" s="70"/>
      <c r="CE52" s="53">
        <v>49859</v>
      </c>
      <c r="CF52" s="54">
        <v>52835</v>
      </c>
      <c r="CG52" s="55">
        <v>57559</v>
      </c>
      <c r="CH52" s="55">
        <v>55331</v>
      </c>
      <c r="CI52" s="55">
        <v>55816</v>
      </c>
      <c r="CJ52" s="55">
        <v>58310</v>
      </c>
      <c r="CK52" s="55">
        <v>62366</v>
      </c>
      <c r="CL52" s="55">
        <v>57533</v>
      </c>
      <c r="CM52" s="55">
        <v>53092</v>
      </c>
      <c r="CN52" s="55">
        <v>51200</v>
      </c>
      <c r="CO52" s="67"/>
      <c r="CP52" s="68"/>
      <c r="CQ52" s="68"/>
      <c r="CR52" s="49">
        <f t="shared" si="200"/>
        <v>81.866864558053706</v>
      </c>
      <c r="CS52" s="50">
        <f t="shared" si="201"/>
        <v>83.745623166461627</v>
      </c>
      <c r="CT52" s="45">
        <f t="shared" si="202"/>
        <v>84.944144269358404</v>
      </c>
      <c r="CU52" s="149">
        <f t="shared" si="26"/>
        <v>0.84598145704939365</v>
      </c>
      <c r="CV52" s="45">
        <f t="shared" si="203"/>
        <v>82.630428550953127</v>
      </c>
      <c r="CW52" s="45">
        <f t="shared" si="204"/>
        <v>81.766420854055909</v>
      </c>
      <c r="CX52" s="45">
        <f t="shared" si="205"/>
        <v>81.493121251964212</v>
      </c>
      <c r="CY52" s="45">
        <f t="shared" si="206"/>
        <v>79.646463768619753</v>
      </c>
      <c r="CZ52" s="149">
        <f t="shared" si="27"/>
        <v>0.7804754011903865</v>
      </c>
      <c r="DA52" s="154">
        <f t="shared" si="27"/>
        <v>0.763671875</v>
      </c>
      <c r="DB52" s="37">
        <f t="shared" si="207"/>
        <v>0.9916129692134602</v>
      </c>
      <c r="DC52" s="37">
        <f t="shared" si="208"/>
        <v>1.2908043524642629</v>
      </c>
    </row>
    <row r="53" spans="1:107" x14ac:dyDescent="0.2">
      <c r="A53" s="78" t="s">
        <v>81</v>
      </c>
      <c r="B53" s="29">
        <f t="shared" si="155"/>
        <v>0</v>
      </c>
      <c r="C53" s="29">
        <f t="shared" si="156"/>
        <v>0</v>
      </c>
      <c r="D53" s="29">
        <f t="shared" si="157"/>
        <v>0</v>
      </c>
      <c r="E53" s="29">
        <f t="shared" si="158"/>
        <v>108648</v>
      </c>
      <c r="F53" s="29">
        <f t="shared" si="159"/>
        <v>110652</v>
      </c>
      <c r="G53" s="29">
        <f t="shared" si="160"/>
        <v>118403</v>
      </c>
      <c r="H53" s="29">
        <f t="shared" si="161"/>
        <v>125991</v>
      </c>
      <c r="I53" s="29">
        <f t="shared" si="162"/>
        <v>135616</v>
      </c>
      <c r="J53" s="29">
        <f t="shared" si="163"/>
        <v>144436</v>
      </c>
      <c r="K53" s="29">
        <f t="shared" si="164"/>
        <v>143264</v>
      </c>
      <c r="L53" s="29">
        <f t="shared" si="165"/>
        <v>141042</v>
      </c>
      <c r="M53" s="29">
        <f t="shared" si="166"/>
        <v>140352</v>
      </c>
      <c r="N53" s="29">
        <f t="shared" si="167"/>
        <v>139961</v>
      </c>
      <c r="O53" s="62">
        <f t="shared" si="168"/>
        <v>0</v>
      </c>
      <c r="P53" s="6">
        <f t="shared" si="169"/>
        <v>0</v>
      </c>
      <c r="Q53" s="6">
        <f t="shared" si="170"/>
        <v>0</v>
      </c>
      <c r="R53" s="6">
        <f t="shared" si="171"/>
        <v>108579</v>
      </c>
      <c r="S53" s="6">
        <f t="shared" si="172"/>
        <v>117939</v>
      </c>
      <c r="T53" s="6">
        <f t="shared" si="173"/>
        <v>124249</v>
      </c>
      <c r="U53" s="6">
        <f t="shared" si="174"/>
        <v>126418</v>
      </c>
      <c r="V53" s="6">
        <f t="shared" si="175"/>
        <v>136194</v>
      </c>
      <c r="W53" s="6">
        <f t="shared" si="176"/>
        <v>144716</v>
      </c>
      <c r="X53" s="6">
        <f t="shared" si="177"/>
        <v>150785</v>
      </c>
      <c r="Y53" s="6">
        <f t="shared" si="178"/>
        <v>151450</v>
      </c>
      <c r="Z53" s="6">
        <f t="shared" si="179"/>
        <v>155017</v>
      </c>
      <c r="AA53" s="6">
        <f t="shared" si="180"/>
        <v>155977</v>
      </c>
      <c r="AB53" s="30">
        <f>MEDIAN(AB55:AB63)</f>
        <v>0</v>
      </c>
      <c r="AC53" s="31">
        <f t="shared" ref="AC53:AJ53" si="209">MEDIAN(AC55:AC63)</f>
        <v>0</v>
      </c>
      <c r="AD53" s="31">
        <f t="shared" si="209"/>
        <v>0</v>
      </c>
      <c r="AE53" s="31">
        <f t="shared" si="209"/>
        <v>672</v>
      </c>
      <c r="AF53" s="31">
        <f t="shared" si="209"/>
        <v>1765</v>
      </c>
      <c r="AG53" s="31">
        <f t="shared" si="209"/>
        <v>1369</v>
      </c>
      <c r="AH53" s="31">
        <f t="shared" si="209"/>
        <v>1593</v>
      </c>
      <c r="AI53" s="31">
        <f t="shared" si="209"/>
        <v>2016</v>
      </c>
      <c r="AJ53" s="31">
        <f t="shared" si="209"/>
        <v>2381</v>
      </c>
      <c r="AK53" s="31">
        <f t="shared" ref="AK53:AL53" si="210">MEDIAN(AK55:AK63)</f>
        <v>2549</v>
      </c>
      <c r="AL53" s="31">
        <f t="shared" si="210"/>
        <v>2685</v>
      </c>
      <c r="AM53" s="31">
        <f t="shared" ref="AM53:AN53" si="211">MEDIAN(AM55:AM63)</f>
        <v>3320</v>
      </c>
      <c r="AN53" s="31">
        <f t="shared" si="211"/>
        <v>4298</v>
      </c>
      <c r="AO53" s="57"/>
      <c r="AP53" s="58"/>
      <c r="AQ53" s="58"/>
      <c r="AR53" s="6">
        <f t="shared" si="193"/>
        <v>75.481631759600475</v>
      </c>
      <c r="AS53" s="39">
        <f t="shared" si="194"/>
        <v>75.669435734609252</v>
      </c>
      <c r="AT53" s="29">
        <f t="shared" si="195"/>
        <v>75.870642203704492</v>
      </c>
      <c r="AU53" s="6">
        <f t="shared" si="17"/>
        <v>75.430963877036845</v>
      </c>
      <c r="AV53" s="29">
        <f t="shared" si="196"/>
        <v>74.460023164059933</v>
      </c>
      <c r="AW53" s="29">
        <f t="shared" si="197"/>
        <v>74.260943945968577</v>
      </c>
      <c r="AX53" s="29">
        <f t="shared" si="198"/>
        <v>76.727291630116241</v>
      </c>
      <c r="AY53" s="29">
        <f t="shared" si="199"/>
        <v>75.983367048775008</v>
      </c>
      <c r="AZ53" s="6">
        <f t="shared" si="76"/>
        <v>75.261700511327277</v>
      </c>
      <c r="BA53" s="6">
        <f t="shared" si="76"/>
        <v>74.14402098612625</v>
      </c>
      <c r="BB53" s="79">
        <f>SUM(BB55:BB63)</f>
        <v>0</v>
      </c>
      <c r="BC53" s="80">
        <f t="shared" ref="BC53:BN53" si="212">SUM(BC55:BC63)</f>
        <v>0</v>
      </c>
      <c r="BD53" s="80">
        <f t="shared" si="212"/>
        <v>0</v>
      </c>
      <c r="BE53" s="80">
        <f t="shared" si="212"/>
        <v>334481</v>
      </c>
      <c r="BF53" s="61">
        <f t="shared" si="212"/>
        <v>344134</v>
      </c>
      <c r="BG53" s="80">
        <f t="shared" si="212"/>
        <v>372298</v>
      </c>
      <c r="BH53" s="80">
        <f t="shared" si="212"/>
        <v>386813</v>
      </c>
      <c r="BI53" s="80">
        <f t="shared" si="212"/>
        <v>395379</v>
      </c>
      <c r="BJ53" s="80">
        <f t="shared" si="212"/>
        <v>416719</v>
      </c>
      <c r="BK53" s="80">
        <f t="shared" si="212"/>
        <v>472324</v>
      </c>
      <c r="BL53" s="80">
        <f t="shared" si="212"/>
        <v>446226</v>
      </c>
      <c r="BM53" s="80">
        <f t="shared" si="212"/>
        <v>426995</v>
      </c>
      <c r="BN53" s="80">
        <f t="shared" si="212"/>
        <v>401349</v>
      </c>
      <c r="BO53" s="79">
        <f>SUM(BO55:BO63)</f>
        <v>0</v>
      </c>
      <c r="BP53" s="80">
        <f t="shared" ref="BP53:CA53" si="213">SUM(BP55:BP63)</f>
        <v>0</v>
      </c>
      <c r="BQ53" s="80">
        <f t="shared" si="213"/>
        <v>0</v>
      </c>
      <c r="BR53" s="80">
        <f t="shared" si="213"/>
        <v>443129</v>
      </c>
      <c r="BS53" s="61">
        <f t="shared" si="213"/>
        <v>454786</v>
      </c>
      <c r="BT53" s="80">
        <f t="shared" si="213"/>
        <v>490701</v>
      </c>
      <c r="BU53" s="80">
        <f t="shared" si="213"/>
        <v>512804</v>
      </c>
      <c r="BV53" s="80">
        <f t="shared" si="213"/>
        <v>530995</v>
      </c>
      <c r="BW53" s="80">
        <f t="shared" si="213"/>
        <v>561155</v>
      </c>
      <c r="BX53" s="80">
        <f t="shared" si="213"/>
        <v>615588</v>
      </c>
      <c r="BY53" s="80">
        <f t="shared" si="213"/>
        <v>587268</v>
      </c>
      <c r="BZ53" s="80">
        <f t="shared" si="213"/>
        <v>567347</v>
      </c>
      <c r="CA53" s="80">
        <f t="shared" si="213"/>
        <v>541310</v>
      </c>
      <c r="CB53" s="79">
        <f>SUM(CB55:CB63)</f>
        <v>0</v>
      </c>
      <c r="CC53" s="80">
        <f t="shared" ref="CC53:CN53" si="214">SUM(CC55:CC63)</f>
        <v>0</v>
      </c>
      <c r="CD53" s="80">
        <f t="shared" si="214"/>
        <v>0</v>
      </c>
      <c r="CE53" s="80">
        <f t="shared" si="214"/>
        <v>443060</v>
      </c>
      <c r="CF53" s="61">
        <f t="shared" si="214"/>
        <v>462073</v>
      </c>
      <c r="CG53" s="80">
        <f t="shared" si="214"/>
        <v>496547</v>
      </c>
      <c r="CH53" s="80">
        <f t="shared" si="214"/>
        <v>513231</v>
      </c>
      <c r="CI53" s="80">
        <f t="shared" si="214"/>
        <v>531573</v>
      </c>
      <c r="CJ53" s="80">
        <f t="shared" si="214"/>
        <v>561435</v>
      </c>
      <c r="CK53" s="80">
        <f t="shared" si="214"/>
        <v>623109</v>
      </c>
      <c r="CL53" s="80">
        <f t="shared" si="214"/>
        <v>597676</v>
      </c>
      <c r="CM53" s="80">
        <f t="shared" si="214"/>
        <v>582012</v>
      </c>
      <c r="CN53" s="80">
        <f t="shared" si="214"/>
        <v>557326</v>
      </c>
      <c r="CO53" s="57"/>
      <c r="CP53" s="58"/>
      <c r="CQ53" s="58"/>
      <c r="CR53" s="6">
        <f t="shared" si="200"/>
        <v>75.49338690019411</v>
      </c>
      <c r="CS53" s="39">
        <f t="shared" si="201"/>
        <v>74.476110917539003</v>
      </c>
      <c r="CT53" s="29">
        <f t="shared" si="202"/>
        <v>74.977393882150139</v>
      </c>
      <c r="CU53" s="32">
        <f t="shared" si="26"/>
        <v>0.75368206519091796</v>
      </c>
      <c r="CV53" s="29">
        <f t="shared" si="203"/>
        <v>74.379059884531387</v>
      </c>
      <c r="CW53" s="29">
        <f t="shared" si="204"/>
        <v>74.223908377639447</v>
      </c>
      <c r="CX53" s="29">
        <f t="shared" si="205"/>
        <v>75.801184062499487</v>
      </c>
      <c r="CY53" s="29">
        <f t="shared" si="206"/>
        <v>74.660183778502059</v>
      </c>
      <c r="CZ53" s="32">
        <f t="shared" si="27"/>
        <v>0.73365325800842596</v>
      </c>
      <c r="DA53" s="153">
        <f t="shared" si="27"/>
        <v>0.72013327926563631</v>
      </c>
      <c r="DB53" s="37">
        <f t="shared" si="207"/>
        <v>1.0042620339782917</v>
      </c>
      <c r="DC53" s="37">
        <f t="shared" si="208"/>
        <v>1.1144318774515758</v>
      </c>
    </row>
    <row r="54" spans="1:107" x14ac:dyDescent="0.2">
      <c r="A54" s="78" t="s">
        <v>78</v>
      </c>
      <c r="B54" s="6"/>
      <c r="C54" s="6"/>
      <c r="D54" s="6"/>
      <c r="E54" s="6"/>
      <c r="F54" s="6"/>
      <c r="G54" s="6"/>
      <c r="H54" s="6"/>
      <c r="I54" s="6"/>
      <c r="J54" s="6"/>
      <c r="K54" s="6"/>
      <c r="L54" s="6"/>
      <c r="M54" s="6"/>
      <c r="N54" s="6"/>
      <c r="O54" s="62"/>
      <c r="P54" s="6"/>
      <c r="Q54" s="6"/>
      <c r="R54" s="6"/>
      <c r="S54" s="6"/>
      <c r="T54" s="6"/>
      <c r="U54" s="6"/>
      <c r="V54" s="6"/>
      <c r="W54" s="6"/>
      <c r="X54" s="6"/>
      <c r="Y54" s="6"/>
      <c r="Z54" s="6"/>
      <c r="AA54" s="6"/>
      <c r="AB54" s="30"/>
      <c r="AC54" s="31"/>
      <c r="AD54" s="31"/>
      <c r="AE54" s="31"/>
      <c r="AF54" s="31"/>
      <c r="AG54" s="31"/>
      <c r="AH54" s="31"/>
      <c r="AI54" s="31"/>
      <c r="AJ54" s="31"/>
      <c r="AK54" s="31"/>
      <c r="AL54" s="31"/>
      <c r="AM54" s="31"/>
      <c r="AN54" s="31"/>
      <c r="AO54" s="81"/>
      <c r="AP54" s="58"/>
      <c r="AQ54" s="58"/>
      <c r="AR54" s="6"/>
      <c r="AS54" s="63"/>
      <c r="AT54" s="6"/>
      <c r="AU54" s="6"/>
      <c r="AV54" s="6"/>
      <c r="AW54" s="6"/>
      <c r="AX54" s="6"/>
      <c r="AY54" s="6"/>
      <c r="AZ54" s="6"/>
      <c r="BA54" s="6"/>
      <c r="BB54" s="64"/>
      <c r="BC54" s="65"/>
      <c r="BD54" s="65"/>
      <c r="BE54" s="36"/>
      <c r="BF54" s="66"/>
      <c r="BG54" s="36"/>
      <c r="BH54" s="36"/>
      <c r="BI54" s="36"/>
      <c r="BJ54" s="36"/>
      <c r="BK54" s="36"/>
      <c r="BL54" s="36"/>
      <c r="BM54" s="36"/>
      <c r="BN54" s="36"/>
      <c r="BO54" s="64"/>
      <c r="BP54" s="65"/>
      <c r="BQ54" s="65"/>
      <c r="BR54" s="36"/>
      <c r="BS54" s="66"/>
      <c r="BT54" s="36"/>
      <c r="BU54" s="36"/>
      <c r="BV54" s="36"/>
      <c r="BW54" s="36"/>
      <c r="BX54" s="36"/>
      <c r="BY54" s="36"/>
      <c r="BZ54" s="36"/>
      <c r="CA54" s="36"/>
      <c r="CB54" s="64"/>
      <c r="CC54" s="65"/>
      <c r="CD54" s="65"/>
      <c r="CE54" s="36"/>
      <c r="CF54" s="66"/>
      <c r="CG54" s="36"/>
      <c r="CH54" s="36"/>
      <c r="CI54" s="36"/>
      <c r="CJ54" s="36"/>
      <c r="CK54" s="36"/>
      <c r="CL54" s="36"/>
      <c r="CM54" s="36"/>
      <c r="CN54" s="36"/>
      <c r="CO54" s="57"/>
      <c r="CP54" s="58"/>
      <c r="CQ54" s="58"/>
      <c r="CR54" s="6"/>
      <c r="CS54" s="63"/>
      <c r="CT54" s="6"/>
      <c r="CU54" s="32"/>
      <c r="CV54" s="6"/>
      <c r="CW54" s="6"/>
      <c r="CX54" s="6"/>
      <c r="CY54" s="6"/>
      <c r="CZ54" s="32"/>
      <c r="DA54" s="153"/>
      <c r="DB54" s="37"/>
      <c r="DC54" s="37"/>
    </row>
    <row r="55" spans="1:107" x14ac:dyDescent="0.2">
      <c r="A55" s="3" t="s">
        <v>45</v>
      </c>
      <c r="B55" s="29">
        <f t="shared" ref="B55:B64" si="215">+BO55-BB55</f>
        <v>0</v>
      </c>
      <c r="C55" s="29">
        <f t="shared" ref="C55:C64" si="216">+BP55-BC55</f>
        <v>0</v>
      </c>
      <c r="D55" s="29">
        <f t="shared" ref="D55:D64" si="217">+BQ55-BD55</f>
        <v>0</v>
      </c>
      <c r="E55" s="29">
        <f t="shared" ref="E55:E64" si="218">+BR55-BE55</f>
        <v>11812</v>
      </c>
      <c r="F55" s="29">
        <f t="shared" ref="F55:F64" si="219">+BS55-BF55</f>
        <v>12011</v>
      </c>
      <c r="G55" s="29">
        <f t="shared" ref="G55:G64" si="220">+BT55-BG55</f>
        <v>13031</v>
      </c>
      <c r="H55" s="29">
        <f t="shared" ref="H55:H64" si="221">+BU55-BH55</f>
        <v>13878</v>
      </c>
      <c r="I55" s="29">
        <f t="shared" ref="I55:I64" si="222">+BV55-BI55</f>
        <v>15133</v>
      </c>
      <c r="J55" s="29">
        <f t="shared" ref="J55:J64" si="223">+BW55-BJ55</f>
        <v>15674</v>
      </c>
      <c r="K55" s="29">
        <f t="shared" ref="K55:K64" si="224">+BX55-BK55</f>
        <v>15958</v>
      </c>
      <c r="L55" s="29">
        <f t="shared" ref="L55:L64" si="225">+BY55-BL55</f>
        <v>15744</v>
      </c>
      <c r="M55" s="29">
        <f t="shared" ref="M55:M64" si="226">+BZ55-BM55</f>
        <v>15919</v>
      </c>
      <c r="N55" s="29">
        <f t="shared" ref="N55:N64" si="227">+CA55-BN55</f>
        <v>15677</v>
      </c>
      <c r="O55" s="28">
        <f t="shared" ref="O55:O64" si="228">+CB55-BB55</f>
        <v>0</v>
      </c>
      <c r="P55" s="29">
        <f t="shared" ref="P55:P64" si="229">+CC55-BC55</f>
        <v>0</v>
      </c>
      <c r="Q55" s="29">
        <f t="shared" ref="Q55:Q64" si="230">+CD55-BD55</f>
        <v>0</v>
      </c>
      <c r="R55" s="29">
        <f t="shared" ref="R55:R64" si="231">+CE55-BE55</f>
        <v>7335</v>
      </c>
      <c r="S55" s="29">
        <f t="shared" ref="S55:S64" si="232">+CF55-BF55</f>
        <v>8230</v>
      </c>
      <c r="T55" s="29">
        <f t="shared" ref="T55:T64" si="233">+CG55-BG55</f>
        <v>8529</v>
      </c>
      <c r="U55" s="29">
        <f t="shared" ref="U55:U64" si="234">+CH55-BH55</f>
        <v>8524</v>
      </c>
      <c r="V55" s="29">
        <f t="shared" ref="V55:V64" si="235">+CI55-BI55</f>
        <v>9125</v>
      </c>
      <c r="W55" s="29">
        <f t="shared" ref="W55:W64" si="236">+CJ55-BJ55</f>
        <v>9815</v>
      </c>
      <c r="X55" s="29">
        <f t="shared" ref="X55:X64" si="237">+CK55-BK55</f>
        <v>11241</v>
      </c>
      <c r="Y55" s="29">
        <f t="shared" ref="Y55:Y64" si="238">+CL55-BL55</f>
        <v>11297</v>
      </c>
      <c r="Z55" s="29">
        <f t="shared" ref="Z55:Z64" si="239">+CM55-BM55</f>
        <v>11280</v>
      </c>
      <c r="AA55" s="29">
        <f t="shared" ref="AA55:AA64" si="240">+CN55-BN55</f>
        <v>11271</v>
      </c>
      <c r="AB55" s="30">
        <f t="shared" ref="AB55:AB64" si="241">O55-B55</f>
        <v>0</v>
      </c>
      <c r="AC55" s="31">
        <f t="shared" ref="AC55:AC64" si="242">P55-C55</f>
        <v>0</v>
      </c>
      <c r="AD55" s="31">
        <f t="shared" ref="AD55:AD64" si="243">Q55-D55</f>
        <v>0</v>
      </c>
      <c r="AE55" s="31">
        <f t="shared" ref="AE55:AE64" si="244">R55-E55</f>
        <v>-4477</v>
      </c>
      <c r="AF55" s="31">
        <f t="shared" ref="AF55:AF64" si="245">S55-F55</f>
        <v>-3781</v>
      </c>
      <c r="AG55" s="31">
        <f t="shared" ref="AG55:AG64" si="246">T55-G55</f>
        <v>-4502</v>
      </c>
      <c r="AH55" s="31">
        <f t="shared" ref="AH55:AH64" si="247">U55-H55</f>
        <v>-5354</v>
      </c>
      <c r="AI55" s="31">
        <f t="shared" ref="AI55:AI64" si="248">V55-I55</f>
        <v>-6008</v>
      </c>
      <c r="AJ55" s="31">
        <f t="shared" ref="AJ55:AJ64" si="249">W55-J55</f>
        <v>-5859</v>
      </c>
      <c r="AK55" s="31">
        <f t="shared" ref="AK55:AK64" si="250">X55-K55</f>
        <v>-4717</v>
      </c>
      <c r="AL55" s="31">
        <f t="shared" ref="AL55:AL64" si="251">Y55-L55</f>
        <v>-4447</v>
      </c>
      <c r="AM55" s="31">
        <f t="shared" ref="AM55:AN64" si="252">Z55-M55</f>
        <v>-4639</v>
      </c>
      <c r="AN55" s="31">
        <f t="shared" si="252"/>
        <v>-4406</v>
      </c>
      <c r="AO55" s="81"/>
      <c r="AP55" s="58"/>
      <c r="AQ55" s="58"/>
      <c r="AR55" s="6">
        <f t="shared" ref="AR55:AR64" si="253">(BE55/BR55)*100</f>
        <v>55.3370892728854</v>
      </c>
      <c r="AS55" s="39">
        <f t="shared" ref="AS55:AS64" si="254">(BF55/BS55)*100</f>
        <v>57.092844639731368</v>
      </c>
      <c r="AT55" s="29">
        <f t="shared" ref="AT55:AT64" si="255">(BG55/BT55)*100</f>
        <v>57.842122290520869</v>
      </c>
      <c r="AU55" s="6">
        <f t="shared" si="17"/>
        <v>57.49333823394285</v>
      </c>
      <c r="AV55" s="29">
        <f t="shared" ref="AV55:AV64" si="256">(BI55/BV55)*100</f>
        <v>55.713909455386144</v>
      </c>
      <c r="AW55" s="29">
        <f t="shared" ref="AW55:AW64" si="257">(BJ55/BW55)*100</f>
        <v>57.506913191996965</v>
      </c>
      <c r="AX55" s="29">
        <f t="shared" ref="AX55:AX64" si="258">(BK55/BX55)*100</f>
        <v>62.948688182029258</v>
      </c>
      <c r="AY55" s="29">
        <f t="shared" ref="AY55:AY64" si="259">(BL55/BY55)*100</f>
        <v>62.286207061754418</v>
      </c>
      <c r="AZ55" s="6">
        <f t="shared" si="76"/>
        <v>59.966301176943972</v>
      </c>
      <c r="BA55" s="6">
        <f t="shared" si="76"/>
        <v>59.589111718306953</v>
      </c>
      <c r="BB55" s="82"/>
      <c r="BC55" s="65"/>
      <c r="BD55" s="65"/>
      <c r="BE55" s="36">
        <v>14635</v>
      </c>
      <c r="BF55" s="40">
        <v>15982</v>
      </c>
      <c r="BG55" s="41">
        <v>17879</v>
      </c>
      <c r="BH55" s="41">
        <v>18771</v>
      </c>
      <c r="BI55" s="41">
        <v>19038</v>
      </c>
      <c r="BJ55" s="41">
        <v>21212</v>
      </c>
      <c r="BK55" s="41">
        <v>27112</v>
      </c>
      <c r="BL55" s="41">
        <v>26002</v>
      </c>
      <c r="BM55" s="41">
        <v>23845</v>
      </c>
      <c r="BN55" s="41">
        <v>23117</v>
      </c>
      <c r="BO55" s="64"/>
      <c r="BP55" s="65"/>
      <c r="BQ55" s="65"/>
      <c r="BR55" s="36">
        <v>26447</v>
      </c>
      <c r="BS55" s="40">
        <v>27993</v>
      </c>
      <c r="BT55" s="41">
        <v>30910</v>
      </c>
      <c r="BU55" s="41">
        <v>32649</v>
      </c>
      <c r="BV55" s="41">
        <v>34171</v>
      </c>
      <c r="BW55" s="41">
        <v>36886</v>
      </c>
      <c r="BX55" s="41">
        <v>43070</v>
      </c>
      <c r="BY55" s="41">
        <v>41746</v>
      </c>
      <c r="BZ55" s="41">
        <v>39764</v>
      </c>
      <c r="CA55" s="41">
        <v>38794</v>
      </c>
      <c r="CB55" s="64"/>
      <c r="CC55" s="65"/>
      <c r="CD55" s="65"/>
      <c r="CE55" s="36">
        <v>21970</v>
      </c>
      <c r="CF55" s="40">
        <v>24212</v>
      </c>
      <c r="CG55" s="41">
        <v>26408</v>
      </c>
      <c r="CH55" s="41">
        <v>27295</v>
      </c>
      <c r="CI55" s="41">
        <v>28163</v>
      </c>
      <c r="CJ55" s="41">
        <v>31027</v>
      </c>
      <c r="CK55" s="41">
        <v>38353</v>
      </c>
      <c r="CL55" s="41">
        <v>37299</v>
      </c>
      <c r="CM55" s="41">
        <v>35125</v>
      </c>
      <c r="CN55" s="41">
        <v>34388</v>
      </c>
      <c r="CO55" s="57"/>
      <c r="CP55" s="58"/>
      <c r="CQ55" s="58"/>
      <c r="CR55" s="6">
        <f t="shared" ref="CR55:CR64" si="260">(BE55/CE55)*100</f>
        <v>66.613563950842064</v>
      </c>
      <c r="CS55" s="39">
        <f t="shared" ref="CS55:CS64" si="261">(BF55/CF55)*100</f>
        <v>66.008590781430698</v>
      </c>
      <c r="CT55" s="29">
        <f t="shared" ref="CT55:CT64" si="262">(BG55/CG55)*100</f>
        <v>67.702968797334137</v>
      </c>
      <c r="CU55" s="32">
        <f t="shared" si="26"/>
        <v>0.68770837149661113</v>
      </c>
      <c r="CV55" s="29">
        <f t="shared" ref="CV55:CV64" si="263">(BI55/CI55)*100</f>
        <v>67.599332457479676</v>
      </c>
      <c r="CW55" s="29">
        <f t="shared" ref="CW55:CW64" si="264">(BJ55/CJ55)*100</f>
        <v>68.366261643085053</v>
      </c>
      <c r="CX55" s="29">
        <f t="shared" ref="CX55:CX64" si="265">(BK55/CK55)*100</f>
        <v>70.690689124709934</v>
      </c>
      <c r="CY55" s="29">
        <f t="shared" ref="CY55:CY64" si="266">(BL55/CL55)*100</f>
        <v>69.712324727204475</v>
      </c>
      <c r="CZ55" s="32">
        <f t="shared" si="27"/>
        <v>0.67886120996441279</v>
      </c>
      <c r="DA55" s="153">
        <f t="shared" si="27"/>
        <v>0.67224031638943815</v>
      </c>
      <c r="DB55" s="37">
        <f t="shared" ref="DB55:DB64" si="267">V55/I55</f>
        <v>0.60298684993061524</v>
      </c>
      <c r="DC55" s="37">
        <f t="shared" ref="DC55:DC64" si="268">AA55/N55</f>
        <v>0.71895132997384703</v>
      </c>
    </row>
    <row r="56" spans="1:107" x14ac:dyDescent="0.2">
      <c r="A56" s="3" t="s">
        <v>53</v>
      </c>
      <c r="B56" s="29">
        <f t="shared" si="215"/>
        <v>0</v>
      </c>
      <c r="C56" s="29">
        <f t="shared" si="216"/>
        <v>0</v>
      </c>
      <c r="D56" s="29">
        <f t="shared" si="217"/>
        <v>0</v>
      </c>
      <c r="E56" s="29">
        <f t="shared" si="218"/>
        <v>3799</v>
      </c>
      <c r="F56" s="29">
        <f t="shared" si="219"/>
        <v>3736</v>
      </c>
      <c r="G56" s="29">
        <f t="shared" si="220"/>
        <v>4025</v>
      </c>
      <c r="H56" s="29">
        <f t="shared" si="221"/>
        <v>4014</v>
      </c>
      <c r="I56" s="29">
        <f t="shared" si="222"/>
        <v>4042</v>
      </c>
      <c r="J56" s="29">
        <f t="shared" si="223"/>
        <v>3732</v>
      </c>
      <c r="K56" s="29">
        <f t="shared" si="224"/>
        <v>3872</v>
      </c>
      <c r="L56" s="29">
        <f t="shared" si="225"/>
        <v>3448</v>
      </c>
      <c r="M56" s="29">
        <f t="shared" si="226"/>
        <v>3280</v>
      </c>
      <c r="N56" s="29">
        <f t="shared" si="227"/>
        <v>3107</v>
      </c>
      <c r="O56" s="83">
        <f t="shared" si="228"/>
        <v>0</v>
      </c>
      <c r="P56" s="29">
        <f t="shared" si="229"/>
        <v>0</v>
      </c>
      <c r="Q56" s="29">
        <f t="shared" si="230"/>
        <v>0</v>
      </c>
      <c r="R56" s="29">
        <f t="shared" si="231"/>
        <v>2375</v>
      </c>
      <c r="S56" s="29">
        <f t="shared" si="232"/>
        <v>2539</v>
      </c>
      <c r="T56" s="29">
        <f t="shared" si="233"/>
        <v>2684</v>
      </c>
      <c r="U56" s="29">
        <f t="shared" si="234"/>
        <v>2914</v>
      </c>
      <c r="V56" s="29">
        <f t="shared" si="235"/>
        <v>3184</v>
      </c>
      <c r="W56" s="29">
        <f t="shared" si="236"/>
        <v>3409</v>
      </c>
      <c r="X56" s="29">
        <f t="shared" si="237"/>
        <v>3242</v>
      </c>
      <c r="Y56" s="29">
        <f t="shared" si="238"/>
        <v>4104</v>
      </c>
      <c r="Z56" s="29">
        <f t="shared" si="239"/>
        <v>4112</v>
      </c>
      <c r="AA56" s="29">
        <f t="shared" si="240"/>
        <v>4297</v>
      </c>
      <c r="AB56" s="84">
        <f t="shared" si="241"/>
        <v>0</v>
      </c>
      <c r="AC56" s="31">
        <f t="shared" si="242"/>
        <v>0</v>
      </c>
      <c r="AD56" s="31">
        <f t="shared" si="243"/>
        <v>0</v>
      </c>
      <c r="AE56" s="31">
        <f t="shared" si="244"/>
        <v>-1424</v>
      </c>
      <c r="AF56" s="31">
        <f t="shared" si="245"/>
        <v>-1197</v>
      </c>
      <c r="AG56" s="31">
        <f t="shared" si="246"/>
        <v>-1341</v>
      </c>
      <c r="AH56" s="31">
        <f t="shared" si="247"/>
        <v>-1100</v>
      </c>
      <c r="AI56" s="31">
        <f t="shared" si="248"/>
        <v>-858</v>
      </c>
      <c r="AJ56" s="31">
        <f t="shared" si="249"/>
        <v>-323</v>
      </c>
      <c r="AK56" s="31">
        <f t="shared" si="250"/>
        <v>-630</v>
      </c>
      <c r="AL56" s="31">
        <f t="shared" si="251"/>
        <v>656</v>
      </c>
      <c r="AM56" s="31">
        <f t="shared" si="252"/>
        <v>832</v>
      </c>
      <c r="AN56" s="31">
        <f t="shared" si="252"/>
        <v>1190</v>
      </c>
      <c r="AO56" s="81"/>
      <c r="AP56" s="58"/>
      <c r="AQ56" s="58"/>
      <c r="AR56" s="6">
        <f t="shared" si="253"/>
        <v>62.262838978841764</v>
      </c>
      <c r="AS56" s="39">
        <f t="shared" si="254"/>
        <v>61.095490992398204</v>
      </c>
      <c r="AT56" s="29">
        <f t="shared" si="255"/>
        <v>65.385276917784665</v>
      </c>
      <c r="AU56" s="6">
        <f t="shared" si="17"/>
        <v>66.155143338954474</v>
      </c>
      <c r="AV56" s="29">
        <f t="shared" si="256"/>
        <v>67.19954556520328</v>
      </c>
      <c r="AW56" s="29">
        <f t="shared" si="257"/>
        <v>70.060168471720814</v>
      </c>
      <c r="AX56" s="29">
        <f t="shared" si="258"/>
        <v>70.597615612423112</v>
      </c>
      <c r="AY56" s="29">
        <f t="shared" si="259"/>
        <v>73.001331140866029</v>
      </c>
      <c r="AZ56" s="6">
        <f t="shared" si="76"/>
        <v>70.545977011494259</v>
      </c>
      <c r="BA56" s="6">
        <f t="shared" si="76"/>
        <v>72.174458176607558</v>
      </c>
      <c r="BB56" s="82"/>
      <c r="BC56" s="65"/>
      <c r="BD56" s="65"/>
      <c r="BE56" s="36">
        <v>6268</v>
      </c>
      <c r="BF56" s="40">
        <v>5867</v>
      </c>
      <c r="BG56" s="41">
        <v>7603</v>
      </c>
      <c r="BH56" s="41">
        <v>7846</v>
      </c>
      <c r="BI56" s="41">
        <v>8281</v>
      </c>
      <c r="BJ56" s="41">
        <v>8733</v>
      </c>
      <c r="BK56" s="41">
        <v>9297</v>
      </c>
      <c r="BL56" s="41">
        <v>9323</v>
      </c>
      <c r="BM56" s="41">
        <v>7856</v>
      </c>
      <c r="BN56" s="41">
        <v>8059</v>
      </c>
      <c r="BO56" s="82"/>
      <c r="BP56" s="65"/>
      <c r="BQ56" s="65"/>
      <c r="BR56" s="36">
        <v>10067</v>
      </c>
      <c r="BS56" s="40">
        <v>9603</v>
      </c>
      <c r="BT56" s="41">
        <v>11628</v>
      </c>
      <c r="BU56" s="41">
        <v>11860</v>
      </c>
      <c r="BV56" s="41">
        <v>12323</v>
      </c>
      <c r="BW56" s="41">
        <v>12465</v>
      </c>
      <c r="BX56" s="41">
        <v>13169</v>
      </c>
      <c r="BY56" s="41">
        <v>12771</v>
      </c>
      <c r="BZ56" s="41">
        <v>11136</v>
      </c>
      <c r="CA56" s="41">
        <v>11166</v>
      </c>
      <c r="CB56" s="64"/>
      <c r="CC56" s="65"/>
      <c r="CD56" s="65"/>
      <c r="CE56" s="36">
        <v>8643</v>
      </c>
      <c r="CF56" s="40">
        <v>8406</v>
      </c>
      <c r="CG56" s="41">
        <v>10287</v>
      </c>
      <c r="CH56" s="41">
        <v>10760</v>
      </c>
      <c r="CI56" s="41">
        <v>11465</v>
      </c>
      <c r="CJ56" s="41">
        <v>12142</v>
      </c>
      <c r="CK56" s="41">
        <v>12539</v>
      </c>
      <c r="CL56" s="41">
        <v>13427</v>
      </c>
      <c r="CM56" s="41">
        <v>11968</v>
      </c>
      <c r="CN56" s="41">
        <v>12356</v>
      </c>
      <c r="CO56" s="57"/>
      <c r="CP56" s="58"/>
      <c r="CQ56" s="58"/>
      <c r="CR56" s="6">
        <f t="shared" si="260"/>
        <v>72.521115353465234</v>
      </c>
      <c r="CS56" s="39">
        <f t="shared" si="261"/>
        <v>69.795384249345702</v>
      </c>
      <c r="CT56" s="29">
        <f t="shared" si="262"/>
        <v>73.908816953436371</v>
      </c>
      <c r="CU56" s="32">
        <f t="shared" si="26"/>
        <v>0.72918215613382897</v>
      </c>
      <c r="CV56" s="29">
        <f t="shared" si="263"/>
        <v>72.228521587440028</v>
      </c>
      <c r="CW56" s="29">
        <f t="shared" si="264"/>
        <v>71.923900510624279</v>
      </c>
      <c r="CX56" s="29">
        <f t="shared" si="265"/>
        <v>74.144668633862352</v>
      </c>
      <c r="CY56" s="29">
        <f t="shared" si="266"/>
        <v>69.434721084382218</v>
      </c>
      <c r="CZ56" s="32">
        <f t="shared" si="27"/>
        <v>0.6564171122994652</v>
      </c>
      <c r="DA56" s="153">
        <f t="shared" si="27"/>
        <v>0.65223373259954676</v>
      </c>
      <c r="DB56" s="37">
        <f t="shared" si="267"/>
        <v>0.78772884710539337</v>
      </c>
      <c r="DC56" s="37">
        <f t="shared" si="268"/>
        <v>1.3830061152236885</v>
      </c>
    </row>
    <row r="57" spans="1:107" x14ac:dyDescent="0.2">
      <c r="A57" s="27" t="s">
        <v>54</v>
      </c>
      <c r="B57" s="29">
        <f t="shared" si="215"/>
        <v>0</v>
      </c>
      <c r="C57" s="29">
        <f t="shared" si="216"/>
        <v>0</v>
      </c>
      <c r="D57" s="29">
        <f t="shared" si="217"/>
        <v>0</v>
      </c>
      <c r="E57" s="29">
        <f t="shared" si="218"/>
        <v>14329</v>
      </c>
      <c r="F57" s="29">
        <f t="shared" si="219"/>
        <v>14866</v>
      </c>
      <c r="G57" s="29">
        <f t="shared" si="220"/>
        <v>16642</v>
      </c>
      <c r="H57" s="29">
        <f t="shared" si="221"/>
        <v>17737</v>
      </c>
      <c r="I57" s="29">
        <f t="shared" si="222"/>
        <v>19093</v>
      </c>
      <c r="J57" s="29">
        <f t="shared" si="223"/>
        <v>20204</v>
      </c>
      <c r="K57" s="29">
        <f t="shared" si="224"/>
        <v>20652</v>
      </c>
      <c r="L57" s="29">
        <f t="shared" si="225"/>
        <v>19980</v>
      </c>
      <c r="M57" s="29">
        <f t="shared" si="226"/>
        <v>20816</v>
      </c>
      <c r="N57" s="29">
        <f t="shared" si="227"/>
        <v>21664</v>
      </c>
      <c r="O57" s="83">
        <f t="shared" si="228"/>
        <v>0</v>
      </c>
      <c r="P57" s="29">
        <f t="shared" si="229"/>
        <v>0</v>
      </c>
      <c r="Q57" s="29">
        <f t="shared" si="230"/>
        <v>0</v>
      </c>
      <c r="R57" s="29">
        <f t="shared" si="231"/>
        <v>24618</v>
      </c>
      <c r="S57" s="29">
        <f t="shared" si="232"/>
        <v>24265</v>
      </c>
      <c r="T57" s="29">
        <f t="shared" si="233"/>
        <v>26003</v>
      </c>
      <c r="U57" s="29">
        <f t="shared" si="234"/>
        <v>26662</v>
      </c>
      <c r="V57" s="29">
        <f t="shared" si="235"/>
        <v>26458</v>
      </c>
      <c r="W57" s="29">
        <f t="shared" si="236"/>
        <v>27831</v>
      </c>
      <c r="X57" s="29">
        <f t="shared" si="237"/>
        <v>29875</v>
      </c>
      <c r="Y57" s="29">
        <f t="shared" si="238"/>
        <v>29781</v>
      </c>
      <c r="Z57" s="29">
        <f t="shared" si="239"/>
        <v>29776</v>
      </c>
      <c r="AA57" s="29">
        <f t="shared" si="240"/>
        <v>29402</v>
      </c>
      <c r="AB57" s="84">
        <f t="shared" si="241"/>
        <v>0</v>
      </c>
      <c r="AC57" s="31">
        <f t="shared" si="242"/>
        <v>0</v>
      </c>
      <c r="AD57" s="31">
        <f t="shared" si="243"/>
        <v>0</v>
      </c>
      <c r="AE57" s="31">
        <f t="shared" si="244"/>
        <v>10289</v>
      </c>
      <c r="AF57" s="31">
        <f t="shared" si="245"/>
        <v>9399</v>
      </c>
      <c r="AG57" s="31">
        <f t="shared" si="246"/>
        <v>9361</v>
      </c>
      <c r="AH57" s="31">
        <f t="shared" si="247"/>
        <v>8925</v>
      </c>
      <c r="AI57" s="31">
        <f t="shared" si="248"/>
        <v>7365</v>
      </c>
      <c r="AJ57" s="31">
        <f t="shared" si="249"/>
        <v>7627</v>
      </c>
      <c r="AK57" s="31">
        <f t="shared" si="250"/>
        <v>9223</v>
      </c>
      <c r="AL57" s="31">
        <f t="shared" si="251"/>
        <v>9801</v>
      </c>
      <c r="AM57" s="31">
        <f t="shared" si="252"/>
        <v>8960</v>
      </c>
      <c r="AN57" s="31">
        <f t="shared" si="252"/>
        <v>7738</v>
      </c>
      <c r="AO57" s="81"/>
      <c r="AP57" s="58"/>
      <c r="AQ57" s="58"/>
      <c r="AR57" s="6">
        <f t="shared" si="253"/>
        <v>72.964661044131248</v>
      </c>
      <c r="AS57" s="39">
        <f t="shared" si="254"/>
        <v>72.322758415251712</v>
      </c>
      <c r="AT57" s="29">
        <f t="shared" si="255"/>
        <v>71.451117629904104</v>
      </c>
      <c r="AU57" s="6">
        <f t="shared" si="17"/>
        <v>71.36607258168668</v>
      </c>
      <c r="AV57" s="29">
        <f t="shared" si="256"/>
        <v>70.352024099753095</v>
      </c>
      <c r="AW57" s="29">
        <f t="shared" si="257"/>
        <v>70.245791791231611</v>
      </c>
      <c r="AX57" s="29">
        <f t="shared" si="258"/>
        <v>72.358224137700262</v>
      </c>
      <c r="AY57" s="29">
        <f t="shared" si="259"/>
        <v>72.036389083275026</v>
      </c>
      <c r="AZ57" s="6">
        <f t="shared" si="76"/>
        <v>69.985004037374551</v>
      </c>
      <c r="BA57" s="6">
        <f t="shared" si="76"/>
        <v>67.983447868174096</v>
      </c>
      <c r="BB57" s="82"/>
      <c r="BC57" s="65"/>
      <c r="BD57" s="65"/>
      <c r="BE57" s="36">
        <v>38672</v>
      </c>
      <c r="BF57" s="40">
        <v>38846</v>
      </c>
      <c r="BG57" s="41">
        <v>41651</v>
      </c>
      <c r="BH57" s="41">
        <v>44207</v>
      </c>
      <c r="BI57" s="41">
        <v>45306</v>
      </c>
      <c r="BJ57" s="41">
        <v>47699</v>
      </c>
      <c r="BK57" s="41">
        <v>54061</v>
      </c>
      <c r="BL57" s="41">
        <v>51470</v>
      </c>
      <c r="BM57" s="41">
        <v>48536</v>
      </c>
      <c r="BN57" s="41">
        <v>46001</v>
      </c>
      <c r="BO57" s="82"/>
      <c r="BP57" s="65"/>
      <c r="BQ57" s="65"/>
      <c r="BR57" s="36">
        <v>53001</v>
      </c>
      <c r="BS57" s="40">
        <v>53712</v>
      </c>
      <c r="BT57" s="41">
        <v>58293</v>
      </c>
      <c r="BU57" s="41">
        <v>61944</v>
      </c>
      <c r="BV57" s="41">
        <v>64399</v>
      </c>
      <c r="BW57" s="41">
        <v>67903</v>
      </c>
      <c r="BX57" s="41">
        <v>74713</v>
      </c>
      <c r="BY57" s="41">
        <v>71450</v>
      </c>
      <c r="BZ57" s="41">
        <v>69352</v>
      </c>
      <c r="CA57" s="41">
        <v>67665</v>
      </c>
      <c r="CB57" s="82"/>
      <c r="CC57" s="65"/>
      <c r="CD57" s="65"/>
      <c r="CE57" s="36">
        <v>63290</v>
      </c>
      <c r="CF57" s="40">
        <v>63111</v>
      </c>
      <c r="CG57" s="41">
        <v>67654</v>
      </c>
      <c r="CH57" s="41">
        <v>70869</v>
      </c>
      <c r="CI57" s="41">
        <v>71764</v>
      </c>
      <c r="CJ57" s="41">
        <v>75530</v>
      </c>
      <c r="CK57" s="41">
        <v>83936</v>
      </c>
      <c r="CL57" s="41">
        <v>81251</v>
      </c>
      <c r="CM57" s="41">
        <v>78312</v>
      </c>
      <c r="CN57" s="41">
        <v>75403</v>
      </c>
      <c r="CO57" s="57"/>
      <c r="CP57" s="58"/>
      <c r="CQ57" s="58"/>
      <c r="CR57" s="6">
        <f t="shared" si="260"/>
        <v>61.102859851477334</v>
      </c>
      <c r="CS57" s="39">
        <f t="shared" si="261"/>
        <v>61.551868929346711</v>
      </c>
      <c r="CT57" s="29">
        <f t="shared" si="262"/>
        <v>61.564726401986583</v>
      </c>
      <c r="CU57" s="32">
        <f t="shared" si="26"/>
        <v>0.6237847295714628</v>
      </c>
      <c r="CV57" s="29">
        <f t="shared" si="263"/>
        <v>63.131932445237169</v>
      </c>
      <c r="CW57" s="29">
        <f t="shared" si="264"/>
        <v>63.152389778895802</v>
      </c>
      <c r="CX57" s="29">
        <f t="shared" si="265"/>
        <v>64.407405642394195</v>
      </c>
      <c r="CY57" s="29">
        <f t="shared" si="266"/>
        <v>63.346912653382724</v>
      </c>
      <c r="CZ57" s="32">
        <f t="shared" si="27"/>
        <v>0.61977730105220141</v>
      </c>
      <c r="DA57" s="153">
        <f t="shared" si="27"/>
        <v>0.61006856491121042</v>
      </c>
      <c r="DB57" s="37">
        <f t="shared" si="267"/>
        <v>1.385743466191798</v>
      </c>
      <c r="DC57" s="37">
        <f t="shared" si="268"/>
        <v>1.3571824224519942</v>
      </c>
    </row>
    <row r="58" spans="1:107" x14ac:dyDescent="0.2">
      <c r="A58" s="3" t="s">
        <v>61</v>
      </c>
      <c r="B58" s="29">
        <f t="shared" si="215"/>
        <v>0</v>
      </c>
      <c r="C58" s="29">
        <f t="shared" si="216"/>
        <v>0</v>
      </c>
      <c r="D58" s="29">
        <f t="shared" si="217"/>
        <v>0</v>
      </c>
      <c r="E58" s="29">
        <f t="shared" si="218"/>
        <v>4409</v>
      </c>
      <c r="F58" s="29">
        <f t="shared" si="219"/>
        <v>5010</v>
      </c>
      <c r="G58" s="29">
        <f t="shared" si="220"/>
        <v>5086</v>
      </c>
      <c r="H58" s="29">
        <f t="shared" si="221"/>
        <v>5333</v>
      </c>
      <c r="I58" s="29">
        <f t="shared" si="222"/>
        <v>5726</v>
      </c>
      <c r="J58" s="29">
        <f t="shared" si="223"/>
        <v>6212</v>
      </c>
      <c r="K58" s="29">
        <f t="shared" si="224"/>
        <v>5968</v>
      </c>
      <c r="L58" s="29">
        <f t="shared" si="225"/>
        <v>5697</v>
      </c>
      <c r="M58" s="29">
        <f t="shared" si="226"/>
        <v>5516</v>
      </c>
      <c r="N58" s="29">
        <f t="shared" si="227"/>
        <v>5255</v>
      </c>
      <c r="O58" s="83">
        <f t="shared" si="228"/>
        <v>0</v>
      </c>
      <c r="P58" s="29">
        <f t="shared" si="229"/>
        <v>0</v>
      </c>
      <c r="Q58" s="29">
        <f t="shared" si="230"/>
        <v>0</v>
      </c>
      <c r="R58" s="29">
        <f t="shared" si="231"/>
        <v>5081</v>
      </c>
      <c r="S58" s="29">
        <f t="shared" si="232"/>
        <v>5343</v>
      </c>
      <c r="T58" s="29">
        <f t="shared" si="233"/>
        <v>6363</v>
      </c>
      <c r="U58" s="29">
        <f t="shared" si="234"/>
        <v>5925</v>
      </c>
      <c r="V58" s="29">
        <f t="shared" si="235"/>
        <v>6276</v>
      </c>
      <c r="W58" s="29">
        <f t="shared" si="236"/>
        <v>6011</v>
      </c>
      <c r="X58" s="29">
        <f t="shared" si="237"/>
        <v>6142</v>
      </c>
      <c r="Y58" s="29">
        <f t="shared" si="238"/>
        <v>6796</v>
      </c>
      <c r="Z58" s="29">
        <f t="shared" si="239"/>
        <v>8836</v>
      </c>
      <c r="AA58" s="29">
        <f t="shared" si="240"/>
        <v>9553</v>
      </c>
      <c r="AB58" s="84">
        <f t="shared" si="241"/>
        <v>0</v>
      </c>
      <c r="AC58" s="31">
        <f t="shared" si="242"/>
        <v>0</v>
      </c>
      <c r="AD58" s="31">
        <f t="shared" si="243"/>
        <v>0</v>
      </c>
      <c r="AE58" s="31">
        <f t="shared" si="244"/>
        <v>672</v>
      </c>
      <c r="AF58" s="31">
        <f t="shared" si="245"/>
        <v>333</v>
      </c>
      <c r="AG58" s="31">
        <f t="shared" si="246"/>
        <v>1277</v>
      </c>
      <c r="AH58" s="31">
        <f t="shared" si="247"/>
        <v>592</v>
      </c>
      <c r="AI58" s="31">
        <f t="shared" si="248"/>
        <v>550</v>
      </c>
      <c r="AJ58" s="31">
        <f t="shared" si="249"/>
        <v>-201</v>
      </c>
      <c r="AK58" s="31">
        <f t="shared" si="250"/>
        <v>174</v>
      </c>
      <c r="AL58" s="31">
        <f t="shared" si="251"/>
        <v>1099</v>
      </c>
      <c r="AM58" s="31">
        <f t="shared" si="252"/>
        <v>3320</v>
      </c>
      <c r="AN58" s="31">
        <f t="shared" si="252"/>
        <v>4298</v>
      </c>
      <c r="AO58" s="81"/>
      <c r="AP58" s="58"/>
      <c r="AQ58" s="58"/>
      <c r="AR58" s="6">
        <f t="shared" si="253"/>
        <v>55.161191904810337</v>
      </c>
      <c r="AS58" s="39">
        <f t="shared" si="254"/>
        <v>50.2828222685323</v>
      </c>
      <c r="AT58" s="29">
        <f t="shared" si="255"/>
        <v>54.307789057586916</v>
      </c>
      <c r="AU58" s="6">
        <f t="shared" si="17"/>
        <v>54.912073047007105</v>
      </c>
      <c r="AV58" s="29">
        <f t="shared" si="256"/>
        <v>53.952553277040614</v>
      </c>
      <c r="AW58" s="29">
        <f t="shared" si="257"/>
        <v>53.141736441125445</v>
      </c>
      <c r="AX58" s="29">
        <f t="shared" si="258"/>
        <v>57.395773843517993</v>
      </c>
      <c r="AY58" s="29">
        <f t="shared" si="259"/>
        <v>57.481901634450324</v>
      </c>
      <c r="AZ58" s="6">
        <f t="shared" si="76"/>
        <v>55.48022598870056</v>
      </c>
      <c r="BA58" s="6">
        <f t="shared" si="76"/>
        <v>55.265174087000936</v>
      </c>
      <c r="BB58" s="82"/>
      <c r="BC58" s="65"/>
      <c r="BD58" s="65"/>
      <c r="BE58" s="36">
        <v>5424</v>
      </c>
      <c r="BF58" s="40">
        <v>5067</v>
      </c>
      <c r="BG58" s="41">
        <v>6045</v>
      </c>
      <c r="BH58" s="41">
        <v>6495</v>
      </c>
      <c r="BI58" s="41">
        <v>6709</v>
      </c>
      <c r="BJ58" s="41">
        <v>7045</v>
      </c>
      <c r="BK58" s="41">
        <v>8040</v>
      </c>
      <c r="BL58" s="41">
        <v>7702</v>
      </c>
      <c r="BM58" s="41">
        <v>6874</v>
      </c>
      <c r="BN58" s="41">
        <v>6492</v>
      </c>
      <c r="BO58" s="82"/>
      <c r="BP58" s="65"/>
      <c r="BQ58" s="65"/>
      <c r="BR58" s="36">
        <v>9833</v>
      </c>
      <c r="BS58" s="40">
        <v>10077</v>
      </c>
      <c r="BT58" s="41">
        <v>11131</v>
      </c>
      <c r="BU58" s="41">
        <v>11828</v>
      </c>
      <c r="BV58" s="41">
        <v>12435</v>
      </c>
      <c r="BW58" s="41">
        <v>13257</v>
      </c>
      <c r="BX58" s="41">
        <v>14008</v>
      </c>
      <c r="BY58" s="41">
        <v>13399</v>
      </c>
      <c r="BZ58" s="41">
        <v>12390</v>
      </c>
      <c r="CA58" s="41">
        <v>11747</v>
      </c>
      <c r="CB58" s="82"/>
      <c r="CC58" s="65"/>
      <c r="CD58" s="65"/>
      <c r="CE58" s="36">
        <v>10505</v>
      </c>
      <c r="CF58" s="40">
        <v>10410</v>
      </c>
      <c r="CG58" s="41">
        <v>12408</v>
      </c>
      <c r="CH58" s="41">
        <v>12420</v>
      </c>
      <c r="CI58" s="41">
        <v>12985</v>
      </c>
      <c r="CJ58" s="41">
        <v>13056</v>
      </c>
      <c r="CK58" s="41">
        <v>14182</v>
      </c>
      <c r="CL58" s="41">
        <v>14498</v>
      </c>
      <c r="CM58" s="41">
        <v>15710</v>
      </c>
      <c r="CN58" s="41">
        <v>16045</v>
      </c>
      <c r="CO58" s="57"/>
      <c r="CP58" s="58"/>
      <c r="CQ58" s="58"/>
      <c r="CR58" s="6">
        <f t="shared" si="260"/>
        <v>51.632555925749642</v>
      </c>
      <c r="CS58" s="39">
        <f t="shared" si="261"/>
        <v>48.674351585014406</v>
      </c>
      <c r="CT58" s="29">
        <f t="shared" si="262"/>
        <v>48.718568665377177</v>
      </c>
      <c r="CU58" s="32">
        <f t="shared" si="26"/>
        <v>0.52294685990338163</v>
      </c>
      <c r="CV58" s="29">
        <f t="shared" si="263"/>
        <v>51.667308432807083</v>
      </c>
      <c r="CW58" s="29">
        <f t="shared" si="264"/>
        <v>53.959865196078425</v>
      </c>
      <c r="CX58" s="29">
        <f t="shared" si="265"/>
        <v>56.691580877168249</v>
      </c>
      <c r="CY58" s="29">
        <f t="shared" si="266"/>
        <v>53.124568906056005</v>
      </c>
      <c r="CZ58" s="32">
        <f t="shared" si="27"/>
        <v>0.43755569700827496</v>
      </c>
      <c r="DA58" s="153">
        <f t="shared" si="27"/>
        <v>0.40461202866936741</v>
      </c>
      <c r="DB58" s="37">
        <f t="shared" si="267"/>
        <v>1.0960530911631157</v>
      </c>
      <c r="DC58" s="37">
        <f t="shared" si="268"/>
        <v>1.8178877259752617</v>
      </c>
    </row>
    <row r="59" spans="1:107" x14ac:dyDescent="0.2">
      <c r="A59" s="3" t="s">
        <v>62</v>
      </c>
      <c r="B59" s="29">
        <f t="shared" si="215"/>
        <v>0</v>
      </c>
      <c r="C59" s="29">
        <f t="shared" si="216"/>
        <v>0</v>
      </c>
      <c r="D59" s="29">
        <f t="shared" si="217"/>
        <v>0</v>
      </c>
      <c r="E59" s="29">
        <f t="shared" si="218"/>
        <v>25239</v>
      </c>
      <c r="F59" s="29">
        <f t="shared" si="219"/>
        <v>26229</v>
      </c>
      <c r="G59" s="29">
        <f t="shared" si="220"/>
        <v>28421</v>
      </c>
      <c r="H59" s="29">
        <f t="shared" si="221"/>
        <v>31453</v>
      </c>
      <c r="I59" s="29">
        <f t="shared" si="222"/>
        <v>34494</v>
      </c>
      <c r="J59" s="29">
        <f t="shared" si="223"/>
        <v>36135</v>
      </c>
      <c r="K59" s="29">
        <f t="shared" si="224"/>
        <v>35946</v>
      </c>
      <c r="L59" s="29">
        <f t="shared" si="225"/>
        <v>35867</v>
      </c>
      <c r="M59" s="29">
        <f t="shared" si="226"/>
        <v>35607</v>
      </c>
      <c r="N59" s="29">
        <f t="shared" si="227"/>
        <v>35343</v>
      </c>
      <c r="O59" s="83">
        <f t="shared" si="228"/>
        <v>0</v>
      </c>
      <c r="P59" s="29">
        <f t="shared" si="229"/>
        <v>0</v>
      </c>
      <c r="Q59" s="29">
        <f t="shared" si="230"/>
        <v>0</v>
      </c>
      <c r="R59" s="29">
        <f t="shared" si="231"/>
        <v>5111</v>
      </c>
      <c r="S59" s="29">
        <f t="shared" si="232"/>
        <v>5042</v>
      </c>
      <c r="T59" s="29">
        <f t="shared" si="233"/>
        <v>4664</v>
      </c>
      <c r="U59" s="29">
        <f t="shared" si="234"/>
        <v>4461</v>
      </c>
      <c r="V59" s="29">
        <f t="shared" si="235"/>
        <v>4935</v>
      </c>
      <c r="W59" s="29">
        <f t="shared" si="236"/>
        <v>5268</v>
      </c>
      <c r="X59" s="29">
        <f t="shared" si="237"/>
        <v>6550</v>
      </c>
      <c r="Y59" s="29">
        <f t="shared" si="238"/>
        <v>6334</v>
      </c>
      <c r="Z59" s="29">
        <f t="shared" si="239"/>
        <v>6308</v>
      </c>
      <c r="AA59" s="29">
        <f t="shared" si="240"/>
        <v>6542</v>
      </c>
      <c r="AB59" s="84">
        <f t="shared" si="241"/>
        <v>0</v>
      </c>
      <c r="AC59" s="31">
        <f t="shared" si="242"/>
        <v>0</v>
      </c>
      <c r="AD59" s="31">
        <f t="shared" si="243"/>
        <v>0</v>
      </c>
      <c r="AE59" s="31">
        <f t="shared" si="244"/>
        <v>-20128</v>
      </c>
      <c r="AF59" s="31">
        <f t="shared" si="245"/>
        <v>-21187</v>
      </c>
      <c r="AG59" s="31">
        <f t="shared" si="246"/>
        <v>-23757</v>
      </c>
      <c r="AH59" s="31">
        <f t="shared" si="247"/>
        <v>-26992</v>
      </c>
      <c r="AI59" s="31">
        <f t="shared" si="248"/>
        <v>-29559</v>
      </c>
      <c r="AJ59" s="31">
        <f t="shared" si="249"/>
        <v>-30867</v>
      </c>
      <c r="AK59" s="31">
        <f t="shared" si="250"/>
        <v>-29396</v>
      </c>
      <c r="AL59" s="31">
        <f t="shared" si="251"/>
        <v>-29533</v>
      </c>
      <c r="AM59" s="31">
        <f t="shared" si="252"/>
        <v>-29299</v>
      </c>
      <c r="AN59" s="31">
        <f t="shared" si="252"/>
        <v>-28801</v>
      </c>
      <c r="AO59" s="81"/>
      <c r="AP59" s="58"/>
      <c r="AQ59" s="58"/>
      <c r="AR59" s="6">
        <f t="shared" si="253"/>
        <v>63.264682337530019</v>
      </c>
      <c r="AS59" s="39">
        <f t="shared" si="254"/>
        <v>64.259337484840643</v>
      </c>
      <c r="AT59" s="29">
        <f t="shared" si="255"/>
        <v>64.196722137539211</v>
      </c>
      <c r="AU59" s="6">
        <f t="shared" si="17"/>
        <v>62.802166611476416</v>
      </c>
      <c r="AV59" s="29">
        <f t="shared" si="256"/>
        <v>62.135698525779645</v>
      </c>
      <c r="AW59" s="29">
        <f t="shared" si="257"/>
        <v>62.680478383905147</v>
      </c>
      <c r="AX59" s="29">
        <f t="shared" si="258"/>
        <v>68.09734277650567</v>
      </c>
      <c r="AY59" s="29">
        <f t="shared" si="259"/>
        <v>66.661399464604401</v>
      </c>
      <c r="AZ59" s="6">
        <f t="shared" si="76"/>
        <v>65.941633906281382</v>
      </c>
      <c r="BA59" s="6">
        <f t="shared" si="76"/>
        <v>64.163168461398072</v>
      </c>
      <c r="BB59" s="82"/>
      <c r="BC59" s="65"/>
      <c r="BD59" s="65"/>
      <c r="BE59" s="36">
        <v>43466</v>
      </c>
      <c r="BF59" s="40">
        <v>47158</v>
      </c>
      <c r="BG59" s="41">
        <v>50960</v>
      </c>
      <c r="BH59" s="41">
        <v>53103</v>
      </c>
      <c r="BI59" s="41">
        <v>56605</v>
      </c>
      <c r="BJ59" s="41">
        <v>60691</v>
      </c>
      <c r="BK59" s="41">
        <v>76728</v>
      </c>
      <c r="BL59" s="41">
        <v>71717</v>
      </c>
      <c r="BM59" s="41">
        <v>68940</v>
      </c>
      <c r="BN59" s="41">
        <v>63279</v>
      </c>
      <c r="BO59" s="82"/>
      <c r="BP59" s="65"/>
      <c r="BQ59" s="65"/>
      <c r="BR59" s="36">
        <v>68705</v>
      </c>
      <c r="BS59" s="40">
        <v>73387</v>
      </c>
      <c r="BT59" s="41">
        <v>79381</v>
      </c>
      <c r="BU59" s="41">
        <v>84556</v>
      </c>
      <c r="BV59" s="41">
        <v>91099</v>
      </c>
      <c r="BW59" s="41">
        <v>96826</v>
      </c>
      <c r="BX59" s="41">
        <v>112674</v>
      </c>
      <c r="BY59" s="41">
        <v>107584</v>
      </c>
      <c r="BZ59" s="41">
        <v>104547</v>
      </c>
      <c r="CA59" s="41">
        <v>98622</v>
      </c>
      <c r="CB59" s="82"/>
      <c r="CC59" s="65"/>
      <c r="CD59" s="65"/>
      <c r="CE59" s="36">
        <v>48577</v>
      </c>
      <c r="CF59" s="40">
        <v>52200</v>
      </c>
      <c r="CG59" s="41">
        <v>55624</v>
      </c>
      <c r="CH59" s="41">
        <v>57564</v>
      </c>
      <c r="CI59" s="41">
        <v>61540</v>
      </c>
      <c r="CJ59" s="41">
        <v>65959</v>
      </c>
      <c r="CK59" s="41">
        <v>83278</v>
      </c>
      <c r="CL59" s="41">
        <v>78051</v>
      </c>
      <c r="CM59" s="41">
        <v>75248</v>
      </c>
      <c r="CN59" s="41">
        <v>69821</v>
      </c>
      <c r="CO59" s="57"/>
      <c r="CP59" s="58"/>
      <c r="CQ59" s="58"/>
      <c r="CR59" s="6">
        <f t="shared" si="260"/>
        <v>89.478559812256833</v>
      </c>
      <c r="CS59" s="39">
        <f t="shared" si="261"/>
        <v>90.340996168582379</v>
      </c>
      <c r="CT59" s="29">
        <f t="shared" si="262"/>
        <v>91.615130159643314</v>
      </c>
      <c r="CU59" s="32">
        <f t="shared" si="26"/>
        <v>0.92250364811340424</v>
      </c>
      <c r="CV59" s="29">
        <f t="shared" si="263"/>
        <v>91.98082547936302</v>
      </c>
      <c r="CW59" s="29">
        <f t="shared" si="264"/>
        <v>92.013220333843748</v>
      </c>
      <c r="CX59" s="29">
        <f t="shared" si="265"/>
        <v>92.134777492254855</v>
      </c>
      <c r="CY59" s="29">
        <f t="shared" si="266"/>
        <v>91.884793276191218</v>
      </c>
      <c r="CZ59" s="32">
        <f t="shared" si="27"/>
        <v>0.91617052944928767</v>
      </c>
      <c r="DA59" s="153">
        <f t="shared" si="27"/>
        <v>0.90630326119648819</v>
      </c>
      <c r="DB59" s="37">
        <f t="shared" si="267"/>
        <v>0.143068359714733</v>
      </c>
      <c r="DC59" s="37">
        <f t="shared" si="268"/>
        <v>0.18510030274736158</v>
      </c>
    </row>
    <row r="60" spans="1:107" x14ac:dyDescent="0.2">
      <c r="A60" s="3" t="s">
        <v>64</v>
      </c>
      <c r="B60" s="29">
        <f t="shared" si="215"/>
        <v>0</v>
      </c>
      <c r="C60" s="29">
        <f t="shared" si="216"/>
        <v>0</v>
      </c>
      <c r="D60" s="29">
        <f t="shared" si="217"/>
        <v>0</v>
      </c>
      <c r="E60" s="29">
        <f t="shared" si="218"/>
        <v>27067</v>
      </c>
      <c r="F60" s="29">
        <f t="shared" si="219"/>
        <v>27171</v>
      </c>
      <c r="G60" s="29">
        <f t="shared" si="220"/>
        <v>27823</v>
      </c>
      <c r="H60" s="29">
        <f t="shared" si="221"/>
        <v>29532</v>
      </c>
      <c r="I60" s="29">
        <f t="shared" si="222"/>
        <v>32400</v>
      </c>
      <c r="J60" s="29">
        <f t="shared" si="223"/>
        <v>34443</v>
      </c>
      <c r="K60" s="29">
        <f t="shared" si="224"/>
        <v>34570</v>
      </c>
      <c r="L60" s="29">
        <f t="shared" si="225"/>
        <v>33767</v>
      </c>
      <c r="M60" s="29">
        <f t="shared" si="226"/>
        <v>33595</v>
      </c>
      <c r="N60" s="29">
        <f t="shared" si="227"/>
        <v>33422</v>
      </c>
      <c r="O60" s="83">
        <f t="shared" si="228"/>
        <v>0</v>
      </c>
      <c r="P60" s="29">
        <f t="shared" si="229"/>
        <v>0</v>
      </c>
      <c r="Q60" s="29">
        <f t="shared" si="230"/>
        <v>0</v>
      </c>
      <c r="R60" s="29">
        <f t="shared" si="231"/>
        <v>27331</v>
      </c>
      <c r="S60" s="29">
        <f t="shared" si="232"/>
        <v>30946</v>
      </c>
      <c r="T60" s="29">
        <f t="shared" si="233"/>
        <v>32856</v>
      </c>
      <c r="U60" s="29">
        <f t="shared" si="234"/>
        <v>33435</v>
      </c>
      <c r="V60" s="29">
        <f t="shared" si="235"/>
        <v>37709</v>
      </c>
      <c r="W60" s="29">
        <f t="shared" si="236"/>
        <v>39279</v>
      </c>
      <c r="X60" s="29">
        <f t="shared" si="237"/>
        <v>41358</v>
      </c>
      <c r="Y60" s="29">
        <f t="shared" si="238"/>
        <v>41675</v>
      </c>
      <c r="Z60" s="29">
        <f t="shared" si="239"/>
        <v>42949</v>
      </c>
      <c r="AA60" s="29">
        <f t="shared" si="240"/>
        <v>42830</v>
      </c>
      <c r="AB60" s="84">
        <f t="shared" si="241"/>
        <v>0</v>
      </c>
      <c r="AC60" s="31">
        <f t="shared" si="242"/>
        <v>0</v>
      </c>
      <c r="AD60" s="31">
        <f t="shared" si="243"/>
        <v>0</v>
      </c>
      <c r="AE60" s="31">
        <f t="shared" si="244"/>
        <v>264</v>
      </c>
      <c r="AF60" s="31">
        <f t="shared" si="245"/>
        <v>3775</v>
      </c>
      <c r="AG60" s="31">
        <f t="shared" si="246"/>
        <v>5033</v>
      </c>
      <c r="AH60" s="31">
        <f t="shared" si="247"/>
        <v>3903</v>
      </c>
      <c r="AI60" s="31">
        <f t="shared" si="248"/>
        <v>5309</v>
      </c>
      <c r="AJ60" s="31">
        <f t="shared" si="249"/>
        <v>4836</v>
      </c>
      <c r="AK60" s="31">
        <f t="shared" si="250"/>
        <v>6788</v>
      </c>
      <c r="AL60" s="31">
        <f t="shared" si="251"/>
        <v>7908</v>
      </c>
      <c r="AM60" s="31">
        <f t="shared" si="252"/>
        <v>9354</v>
      </c>
      <c r="AN60" s="31">
        <f t="shared" si="252"/>
        <v>9408</v>
      </c>
      <c r="AO60" s="81"/>
      <c r="AP60" s="58"/>
      <c r="AQ60" s="58"/>
      <c r="AR60" s="6">
        <f t="shared" si="253"/>
        <v>82.711420541645381</v>
      </c>
      <c r="AS60" s="39">
        <f t="shared" si="254"/>
        <v>82.737391834712</v>
      </c>
      <c r="AT60" s="29">
        <f t="shared" si="255"/>
        <v>83.260635449694064</v>
      </c>
      <c r="AU60" s="6">
        <f t="shared" si="17"/>
        <v>83.253756733768071</v>
      </c>
      <c r="AV60" s="29">
        <f t="shared" si="256"/>
        <v>81.91459670667038</v>
      </c>
      <c r="AW60" s="29">
        <f t="shared" si="257"/>
        <v>81.934857862163014</v>
      </c>
      <c r="AX60" s="29">
        <f t="shared" si="258"/>
        <v>83.36052830442965</v>
      </c>
      <c r="AY60" s="29">
        <f t="shared" si="259"/>
        <v>83.163641802951744</v>
      </c>
      <c r="AZ60" s="6">
        <f t="shared" si="76"/>
        <v>82.659839682875585</v>
      </c>
      <c r="BA60" s="6">
        <f t="shared" si="76"/>
        <v>82.041320759786146</v>
      </c>
      <c r="BB60" s="82"/>
      <c r="BC60" s="65"/>
      <c r="BD60" s="65"/>
      <c r="BE60" s="36">
        <v>129493</v>
      </c>
      <c r="BF60" s="40">
        <v>130227</v>
      </c>
      <c r="BG60" s="41">
        <v>138390</v>
      </c>
      <c r="BH60" s="41">
        <v>146818</v>
      </c>
      <c r="BI60" s="41">
        <v>146750</v>
      </c>
      <c r="BJ60" s="41">
        <v>156217</v>
      </c>
      <c r="BK60" s="41">
        <v>173189</v>
      </c>
      <c r="BL60" s="41">
        <v>166793</v>
      </c>
      <c r="BM60" s="41">
        <v>160146</v>
      </c>
      <c r="BN60" s="41">
        <v>152683</v>
      </c>
      <c r="BO60" s="82"/>
      <c r="BP60" s="65"/>
      <c r="BQ60" s="65"/>
      <c r="BR60" s="36">
        <v>156560</v>
      </c>
      <c r="BS60" s="40">
        <v>157398</v>
      </c>
      <c r="BT60" s="41">
        <v>166213</v>
      </c>
      <c r="BU60" s="41">
        <v>176350</v>
      </c>
      <c r="BV60" s="41">
        <v>179150</v>
      </c>
      <c r="BW60" s="41">
        <v>190660</v>
      </c>
      <c r="BX60" s="41">
        <v>207759</v>
      </c>
      <c r="BY60" s="41">
        <v>200560</v>
      </c>
      <c r="BZ60" s="41">
        <v>193741</v>
      </c>
      <c r="CA60" s="41">
        <v>186105</v>
      </c>
      <c r="CB60" s="82"/>
      <c r="CC60" s="65"/>
      <c r="CD60" s="65"/>
      <c r="CE60" s="36">
        <v>156824</v>
      </c>
      <c r="CF60" s="40">
        <v>161173</v>
      </c>
      <c r="CG60" s="41">
        <v>171246</v>
      </c>
      <c r="CH60" s="41">
        <v>180253</v>
      </c>
      <c r="CI60" s="41">
        <v>184459</v>
      </c>
      <c r="CJ60" s="41">
        <v>195496</v>
      </c>
      <c r="CK60" s="41">
        <v>214547</v>
      </c>
      <c r="CL60" s="41">
        <v>208468</v>
      </c>
      <c r="CM60" s="41">
        <v>203095</v>
      </c>
      <c r="CN60" s="41">
        <v>195513</v>
      </c>
      <c r="CO60" s="57"/>
      <c r="CP60" s="58"/>
      <c r="CQ60" s="58"/>
      <c r="CR60" s="6">
        <f t="shared" si="260"/>
        <v>82.572182829158805</v>
      </c>
      <c r="CS60" s="39">
        <f t="shared" si="261"/>
        <v>80.799513566168031</v>
      </c>
      <c r="CT60" s="29">
        <f t="shared" si="262"/>
        <v>80.813566448267409</v>
      </c>
      <c r="CU60" s="32">
        <f t="shared" si="26"/>
        <v>0.81451071549433296</v>
      </c>
      <c r="CV60" s="29">
        <f t="shared" si="263"/>
        <v>79.556974720669643</v>
      </c>
      <c r="CW60" s="29">
        <f t="shared" si="264"/>
        <v>79.908028808773579</v>
      </c>
      <c r="CX60" s="29">
        <f t="shared" si="265"/>
        <v>80.723104960684608</v>
      </c>
      <c r="CY60" s="29">
        <f t="shared" si="266"/>
        <v>80.008922232668795</v>
      </c>
      <c r="CZ60" s="32">
        <f t="shared" si="27"/>
        <v>0.78852753637460304</v>
      </c>
      <c r="DA60" s="153">
        <f t="shared" si="27"/>
        <v>0.78093528307580573</v>
      </c>
      <c r="DB60" s="37">
        <f t="shared" si="267"/>
        <v>1.1638580246913581</v>
      </c>
      <c r="DC60" s="37">
        <f t="shared" si="268"/>
        <v>1.2814912333193704</v>
      </c>
    </row>
    <row r="61" spans="1:107" x14ac:dyDescent="0.2">
      <c r="A61" s="3" t="s">
        <v>68</v>
      </c>
      <c r="B61" s="29">
        <f t="shared" si="215"/>
        <v>0</v>
      </c>
      <c r="C61" s="29">
        <f t="shared" si="216"/>
        <v>0</v>
      </c>
      <c r="D61" s="29">
        <f t="shared" si="217"/>
        <v>0</v>
      </c>
      <c r="E61" s="29">
        <f t="shared" si="218"/>
        <v>17057</v>
      </c>
      <c r="F61" s="29">
        <f t="shared" si="219"/>
        <v>16445</v>
      </c>
      <c r="G61" s="29">
        <f t="shared" si="220"/>
        <v>17656</v>
      </c>
      <c r="H61" s="29">
        <f t="shared" si="221"/>
        <v>18344</v>
      </c>
      <c r="I61" s="29">
        <f t="shared" si="222"/>
        <v>19053</v>
      </c>
      <c r="J61" s="29">
        <f t="shared" si="223"/>
        <v>22105</v>
      </c>
      <c r="K61" s="29">
        <f t="shared" si="224"/>
        <v>20181</v>
      </c>
      <c r="L61" s="29">
        <f t="shared" si="225"/>
        <v>20768</v>
      </c>
      <c r="M61" s="29">
        <f t="shared" si="226"/>
        <v>19975</v>
      </c>
      <c r="N61" s="29">
        <f t="shared" si="227"/>
        <v>20048</v>
      </c>
      <c r="O61" s="83">
        <f t="shared" si="228"/>
        <v>0</v>
      </c>
      <c r="P61" s="29">
        <f t="shared" si="229"/>
        <v>0</v>
      </c>
      <c r="Q61" s="29">
        <f t="shared" si="230"/>
        <v>0</v>
      </c>
      <c r="R61" s="29">
        <f t="shared" si="231"/>
        <v>24649</v>
      </c>
      <c r="S61" s="29">
        <f t="shared" si="232"/>
        <v>29166</v>
      </c>
      <c r="T61" s="29">
        <f t="shared" si="233"/>
        <v>30212</v>
      </c>
      <c r="U61" s="29">
        <f t="shared" si="234"/>
        <v>31025</v>
      </c>
      <c r="V61" s="29">
        <f t="shared" si="235"/>
        <v>34382</v>
      </c>
      <c r="W61" s="29">
        <f t="shared" si="236"/>
        <v>38589</v>
      </c>
      <c r="X61" s="29">
        <f t="shared" si="237"/>
        <v>38041</v>
      </c>
      <c r="Y61" s="29">
        <f t="shared" si="238"/>
        <v>37303</v>
      </c>
      <c r="Z61" s="29">
        <f t="shared" si="239"/>
        <v>37307</v>
      </c>
      <c r="AA61" s="29">
        <f t="shared" si="240"/>
        <v>37179</v>
      </c>
      <c r="AB61" s="84">
        <f t="shared" si="241"/>
        <v>0</v>
      </c>
      <c r="AC61" s="31">
        <f t="shared" si="242"/>
        <v>0</v>
      </c>
      <c r="AD61" s="31">
        <f t="shared" si="243"/>
        <v>0</v>
      </c>
      <c r="AE61" s="31">
        <f t="shared" si="244"/>
        <v>7592</v>
      </c>
      <c r="AF61" s="31">
        <f t="shared" si="245"/>
        <v>12721</v>
      </c>
      <c r="AG61" s="31">
        <f t="shared" si="246"/>
        <v>12556</v>
      </c>
      <c r="AH61" s="31">
        <f t="shared" si="247"/>
        <v>12681</v>
      </c>
      <c r="AI61" s="31">
        <f t="shared" si="248"/>
        <v>15329</v>
      </c>
      <c r="AJ61" s="31">
        <f t="shared" si="249"/>
        <v>16484</v>
      </c>
      <c r="AK61" s="31">
        <f t="shared" si="250"/>
        <v>17860</v>
      </c>
      <c r="AL61" s="31">
        <f t="shared" si="251"/>
        <v>16535</v>
      </c>
      <c r="AM61" s="31">
        <f t="shared" si="252"/>
        <v>17332</v>
      </c>
      <c r="AN61" s="31">
        <f t="shared" si="252"/>
        <v>17131</v>
      </c>
      <c r="AO61" s="81"/>
      <c r="AP61" s="58"/>
      <c r="AQ61" s="58"/>
      <c r="AR61" s="6">
        <f t="shared" si="253"/>
        <v>83.673606125867423</v>
      </c>
      <c r="AS61" s="39">
        <f t="shared" si="254"/>
        <v>84.954667300989001</v>
      </c>
      <c r="AT61" s="29">
        <f t="shared" si="255"/>
        <v>85.158285839175534</v>
      </c>
      <c r="AU61" s="6">
        <f t="shared" si="17"/>
        <v>84.669641812498952</v>
      </c>
      <c r="AV61" s="29">
        <f t="shared" si="256"/>
        <v>84.455920505164229</v>
      </c>
      <c r="AW61" s="29">
        <f t="shared" si="257"/>
        <v>82.6564878309037</v>
      </c>
      <c r="AX61" s="29">
        <f t="shared" si="258"/>
        <v>84.866709159761541</v>
      </c>
      <c r="AY61" s="29">
        <f t="shared" si="259"/>
        <v>83.244180886683608</v>
      </c>
      <c r="AZ61" s="6">
        <f t="shared" si="76"/>
        <v>83.582101819735996</v>
      </c>
      <c r="BA61" s="6">
        <f t="shared" si="76"/>
        <v>82.341075848461628</v>
      </c>
      <c r="BB61" s="82"/>
      <c r="BC61" s="65"/>
      <c r="BD61" s="65"/>
      <c r="BE61" s="36">
        <v>87418</v>
      </c>
      <c r="BF61" s="40">
        <v>92858</v>
      </c>
      <c r="BG61" s="41">
        <v>101306</v>
      </c>
      <c r="BH61" s="41">
        <v>101314</v>
      </c>
      <c r="BI61" s="41">
        <v>103521</v>
      </c>
      <c r="BJ61" s="41">
        <v>105349</v>
      </c>
      <c r="BK61" s="41">
        <v>113174</v>
      </c>
      <c r="BL61" s="41">
        <v>103177</v>
      </c>
      <c r="BM61" s="41">
        <v>101691</v>
      </c>
      <c r="BN61" s="41">
        <v>93481</v>
      </c>
      <c r="BO61" s="82"/>
      <c r="BP61" s="65"/>
      <c r="BQ61" s="65"/>
      <c r="BR61" s="36">
        <v>104475</v>
      </c>
      <c r="BS61" s="40">
        <v>109303</v>
      </c>
      <c r="BT61" s="41">
        <v>118962</v>
      </c>
      <c r="BU61" s="41">
        <v>119658</v>
      </c>
      <c r="BV61" s="41">
        <v>122574</v>
      </c>
      <c r="BW61" s="41">
        <v>127454</v>
      </c>
      <c r="BX61" s="41">
        <v>133355</v>
      </c>
      <c r="BY61" s="41">
        <v>123945</v>
      </c>
      <c r="BZ61" s="41">
        <v>121666</v>
      </c>
      <c r="CA61" s="41">
        <v>113529</v>
      </c>
      <c r="CB61" s="82"/>
      <c r="CC61" s="65"/>
      <c r="CD61" s="65"/>
      <c r="CE61" s="36">
        <v>112067</v>
      </c>
      <c r="CF61" s="40">
        <v>122024</v>
      </c>
      <c r="CG61" s="41">
        <v>131518</v>
      </c>
      <c r="CH61" s="41">
        <v>132339</v>
      </c>
      <c r="CI61" s="41">
        <v>137903</v>
      </c>
      <c r="CJ61" s="41">
        <v>143938</v>
      </c>
      <c r="CK61" s="41">
        <v>151215</v>
      </c>
      <c r="CL61" s="41">
        <v>140480</v>
      </c>
      <c r="CM61" s="41">
        <v>138998</v>
      </c>
      <c r="CN61" s="41">
        <v>130660</v>
      </c>
      <c r="CO61" s="57"/>
      <c r="CP61" s="58"/>
      <c r="CQ61" s="58"/>
      <c r="CR61" s="6">
        <f t="shared" si="260"/>
        <v>78.005121935984718</v>
      </c>
      <c r="CS61" s="39">
        <f t="shared" si="261"/>
        <v>76.09814462728643</v>
      </c>
      <c r="CT61" s="29">
        <f t="shared" si="262"/>
        <v>77.02823948052739</v>
      </c>
      <c r="CU61" s="32">
        <f t="shared" si="26"/>
        <v>0.76556419498409389</v>
      </c>
      <c r="CV61" s="29">
        <f t="shared" si="263"/>
        <v>75.067982567456838</v>
      </c>
      <c r="CW61" s="29">
        <f t="shared" si="264"/>
        <v>73.190540371548863</v>
      </c>
      <c r="CX61" s="29">
        <f t="shared" si="265"/>
        <v>74.843104189399199</v>
      </c>
      <c r="CY61" s="29">
        <f t="shared" si="266"/>
        <v>73.446042141230066</v>
      </c>
      <c r="CZ61" s="32">
        <f t="shared" si="27"/>
        <v>0.73160045468280122</v>
      </c>
      <c r="DA61" s="153">
        <f t="shared" si="27"/>
        <v>0.71545231899586714</v>
      </c>
      <c r="DB61" s="37">
        <f t="shared" si="267"/>
        <v>1.8045452159764865</v>
      </c>
      <c r="DC61" s="37">
        <f t="shared" si="268"/>
        <v>1.854499201915403</v>
      </c>
    </row>
    <row r="62" spans="1:107" x14ac:dyDescent="0.2">
      <c r="A62" s="3" t="s">
        <v>69</v>
      </c>
      <c r="B62" s="29">
        <f t="shared" si="215"/>
        <v>0</v>
      </c>
      <c r="C62" s="29">
        <f t="shared" si="216"/>
        <v>0</v>
      </c>
      <c r="D62" s="29">
        <f t="shared" si="217"/>
        <v>0</v>
      </c>
      <c r="E62" s="29">
        <f t="shared" si="218"/>
        <v>2636</v>
      </c>
      <c r="F62" s="29">
        <f t="shared" si="219"/>
        <v>2710</v>
      </c>
      <c r="G62" s="29">
        <f t="shared" si="220"/>
        <v>2947</v>
      </c>
      <c r="H62" s="29">
        <f t="shared" si="221"/>
        <v>2963</v>
      </c>
      <c r="I62" s="29">
        <f t="shared" si="222"/>
        <v>2899</v>
      </c>
      <c r="J62" s="29">
        <f t="shared" si="223"/>
        <v>3097</v>
      </c>
      <c r="K62" s="29">
        <f t="shared" si="224"/>
        <v>3410</v>
      </c>
      <c r="L62" s="29">
        <f t="shared" si="225"/>
        <v>3265</v>
      </c>
      <c r="M62" s="29">
        <f t="shared" si="226"/>
        <v>3302</v>
      </c>
      <c r="N62" s="29">
        <f t="shared" si="227"/>
        <v>3207</v>
      </c>
      <c r="O62" s="83">
        <f t="shared" si="228"/>
        <v>0</v>
      </c>
      <c r="P62" s="29">
        <f t="shared" si="229"/>
        <v>0</v>
      </c>
      <c r="Q62" s="29">
        <f t="shared" si="230"/>
        <v>0</v>
      </c>
      <c r="R62" s="29">
        <f t="shared" si="231"/>
        <v>7960</v>
      </c>
      <c r="S62" s="29">
        <f t="shared" si="232"/>
        <v>8169</v>
      </c>
      <c r="T62" s="29">
        <f t="shared" si="233"/>
        <v>8797</v>
      </c>
      <c r="U62" s="29">
        <f t="shared" si="234"/>
        <v>9142</v>
      </c>
      <c r="V62" s="29">
        <f t="shared" si="235"/>
        <v>9333</v>
      </c>
      <c r="W62" s="29">
        <f t="shared" si="236"/>
        <v>9299</v>
      </c>
      <c r="X62" s="29">
        <f t="shared" si="237"/>
        <v>9080</v>
      </c>
      <c r="Y62" s="29">
        <f t="shared" si="238"/>
        <v>8969</v>
      </c>
      <c r="Z62" s="29">
        <f t="shared" si="239"/>
        <v>9375</v>
      </c>
      <c r="AA62" s="29">
        <f t="shared" si="240"/>
        <v>9645</v>
      </c>
      <c r="AB62" s="84">
        <f t="shared" si="241"/>
        <v>0</v>
      </c>
      <c r="AC62" s="31">
        <f t="shared" si="242"/>
        <v>0</v>
      </c>
      <c r="AD62" s="31">
        <f t="shared" si="243"/>
        <v>0</v>
      </c>
      <c r="AE62" s="31">
        <f t="shared" si="244"/>
        <v>5324</v>
      </c>
      <c r="AF62" s="31">
        <f t="shared" si="245"/>
        <v>5459</v>
      </c>
      <c r="AG62" s="31">
        <f t="shared" si="246"/>
        <v>5850</v>
      </c>
      <c r="AH62" s="31">
        <f t="shared" si="247"/>
        <v>6179</v>
      </c>
      <c r="AI62" s="31">
        <f t="shared" si="248"/>
        <v>6434</v>
      </c>
      <c r="AJ62" s="31">
        <f t="shared" si="249"/>
        <v>6202</v>
      </c>
      <c r="AK62" s="31">
        <f t="shared" si="250"/>
        <v>5670</v>
      </c>
      <c r="AL62" s="31">
        <f t="shared" si="251"/>
        <v>5704</v>
      </c>
      <c r="AM62" s="31">
        <f t="shared" si="252"/>
        <v>6073</v>
      </c>
      <c r="AN62" s="31">
        <f t="shared" si="252"/>
        <v>6438</v>
      </c>
      <c r="AO62" s="81"/>
      <c r="AP62" s="58"/>
      <c r="AQ62" s="58"/>
      <c r="AR62" s="6">
        <f t="shared" si="253"/>
        <v>70.866489832007076</v>
      </c>
      <c r="AS62" s="39">
        <f t="shared" si="254"/>
        <v>67.396535129932616</v>
      </c>
      <c r="AT62" s="29">
        <f t="shared" si="255"/>
        <v>67.14237930650016</v>
      </c>
      <c r="AU62" s="6">
        <f t="shared" si="17"/>
        <v>67.82495384949506</v>
      </c>
      <c r="AV62" s="29">
        <f t="shared" si="256"/>
        <v>70.017581962974447</v>
      </c>
      <c r="AW62" s="29">
        <f t="shared" si="257"/>
        <v>70.051252296683103</v>
      </c>
      <c r="AX62" s="29">
        <f t="shared" si="258"/>
        <v>69.207151887303596</v>
      </c>
      <c r="AY62" s="29">
        <f t="shared" si="259"/>
        <v>69.008068343616515</v>
      </c>
      <c r="AZ62" s="6">
        <f t="shared" si="76"/>
        <v>66.636354450843697</v>
      </c>
      <c r="BA62" s="6">
        <f t="shared" si="76"/>
        <v>65.069164579021887</v>
      </c>
      <c r="BB62" s="82"/>
      <c r="BC62" s="65"/>
      <c r="BD62" s="65"/>
      <c r="BE62" s="36">
        <v>6412</v>
      </c>
      <c r="BF62" s="40">
        <v>5602</v>
      </c>
      <c r="BG62" s="41">
        <v>6022</v>
      </c>
      <c r="BH62" s="41">
        <v>6246</v>
      </c>
      <c r="BI62" s="41">
        <v>6770</v>
      </c>
      <c r="BJ62" s="41">
        <v>7244</v>
      </c>
      <c r="BK62" s="41">
        <v>7664</v>
      </c>
      <c r="BL62" s="41">
        <v>7270</v>
      </c>
      <c r="BM62" s="41">
        <v>6595</v>
      </c>
      <c r="BN62" s="41">
        <v>5974</v>
      </c>
      <c r="BO62" s="82"/>
      <c r="BP62" s="65"/>
      <c r="BQ62" s="65"/>
      <c r="BR62" s="36">
        <v>9048</v>
      </c>
      <c r="BS62" s="40">
        <v>8312</v>
      </c>
      <c r="BT62" s="41">
        <v>8969</v>
      </c>
      <c r="BU62" s="41">
        <v>9209</v>
      </c>
      <c r="BV62" s="41">
        <v>9669</v>
      </c>
      <c r="BW62" s="41">
        <v>10341</v>
      </c>
      <c r="BX62" s="41">
        <v>11074</v>
      </c>
      <c r="BY62" s="41">
        <v>10535</v>
      </c>
      <c r="BZ62" s="41">
        <v>9897</v>
      </c>
      <c r="CA62" s="41">
        <v>9181</v>
      </c>
      <c r="CB62" s="82"/>
      <c r="CC62" s="65"/>
      <c r="CD62" s="65"/>
      <c r="CE62" s="36">
        <v>14372</v>
      </c>
      <c r="CF62" s="40">
        <v>13771</v>
      </c>
      <c r="CG62" s="41">
        <v>14819</v>
      </c>
      <c r="CH62" s="41">
        <v>15388</v>
      </c>
      <c r="CI62" s="41">
        <v>16103</v>
      </c>
      <c r="CJ62" s="41">
        <v>16543</v>
      </c>
      <c r="CK62" s="41">
        <v>16744</v>
      </c>
      <c r="CL62" s="41">
        <v>16239</v>
      </c>
      <c r="CM62" s="41">
        <v>15970</v>
      </c>
      <c r="CN62" s="41">
        <v>15619</v>
      </c>
      <c r="CO62" s="57"/>
      <c r="CP62" s="58"/>
      <c r="CQ62" s="58"/>
      <c r="CR62" s="6">
        <f t="shared" si="260"/>
        <v>44.614528249373784</v>
      </c>
      <c r="CS62" s="39">
        <f t="shared" si="261"/>
        <v>40.679689201946118</v>
      </c>
      <c r="CT62" s="29">
        <f t="shared" si="262"/>
        <v>40.637020041838177</v>
      </c>
      <c r="CU62" s="32">
        <f t="shared" si="26"/>
        <v>0.40590070184559396</v>
      </c>
      <c r="CV62" s="29">
        <f t="shared" si="263"/>
        <v>42.041855554865556</v>
      </c>
      <c r="CW62" s="29">
        <f t="shared" si="264"/>
        <v>43.788913739950431</v>
      </c>
      <c r="CX62" s="29">
        <f t="shared" si="265"/>
        <v>45.771619684663165</v>
      </c>
      <c r="CY62" s="29">
        <f t="shared" si="266"/>
        <v>44.768766549664392</v>
      </c>
      <c r="CZ62" s="32">
        <f t="shared" si="27"/>
        <v>0.41296180338134003</v>
      </c>
      <c r="DA62" s="153">
        <f t="shared" si="27"/>
        <v>0.3824828734233946</v>
      </c>
      <c r="DB62" s="37">
        <f t="shared" si="267"/>
        <v>3.2193859951707484</v>
      </c>
      <c r="DC62" s="37">
        <f t="shared" si="268"/>
        <v>3.0074836295603369</v>
      </c>
    </row>
    <row r="63" spans="1:107" x14ac:dyDescent="0.2">
      <c r="A63" s="77" t="s">
        <v>72</v>
      </c>
      <c r="B63" s="45">
        <f t="shared" si="215"/>
        <v>0</v>
      </c>
      <c r="C63" s="45">
        <f t="shared" si="216"/>
        <v>0</v>
      </c>
      <c r="D63" s="45">
        <f t="shared" si="217"/>
        <v>0</v>
      </c>
      <c r="E63" s="45">
        <f t="shared" si="218"/>
        <v>2300</v>
      </c>
      <c r="F63" s="45">
        <f t="shared" si="219"/>
        <v>2474</v>
      </c>
      <c r="G63" s="45">
        <f t="shared" si="220"/>
        <v>2772</v>
      </c>
      <c r="H63" s="45">
        <f t="shared" si="221"/>
        <v>2737</v>
      </c>
      <c r="I63" s="45">
        <f t="shared" si="222"/>
        <v>2776</v>
      </c>
      <c r="J63" s="45">
        <f t="shared" si="223"/>
        <v>2834</v>
      </c>
      <c r="K63" s="45">
        <f t="shared" si="224"/>
        <v>2707</v>
      </c>
      <c r="L63" s="45">
        <f t="shared" si="225"/>
        <v>2506</v>
      </c>
      <c r="M63" s="45">
        <f t="shared" si="226"/>
        <v>2342</v>
      </c>
      <c r="N63" s="45">
        <f t="shared" si="227"/>
        <v>2238</v>
      </c>
      <c r="O63" s="85">
        <f t="shared" si="228"/>
        <v>0</v>
      </c>
      <c r="P63" s="45">
        <f t="shared" si="229"/>
        <v>0</v>
      </c>
      <c r="Q63" s="45">
        <f t="shared" si="230"/>
        <v>0</v>
      </c>
      <c r="R63" s="45">
        <f t="shared" si="231"/>
        <v>4119</v>
      </c>
      <c r="S63" s="45">
        <f t="shared" si="232"/>
        <v>4239</v>
      </c>
      <c r="T63" s="45">
        <f t="shared" si="233"/>
        <v>4141</v>
      </c>
      <c r="U63" s="45">
        <f t="shared" si="234"/>
        <v>4330</v>
      </c>
      <c r="V63" s="45">
        <f t="shared" si="235"/>
        <v>4792</v>
      </c>
      <c r="W63" s="45">
        <f t="shared" si="236"/>
        <v>5215</v>
      </c>
      <c r="X63" s="45">
        <f t="shared" si="237"/>
        <v>5256</v>
      </c>
      <c r="Y63" s="45">
        <f t="shared" si="238"/>
        <v>5191</v>
      </c>
      <c r="Z63" s="45">
        <f t="shared" si="239"/>
        <v>5074</v>
      </c>
      <c r="AA63" s="45">
        <f t="shared" si="240"/>
        <v>5258</v>
      </c>
      <c r="AB63" s="86">
        <f t="shared" si="241"/>
        <v>0</v>
      </c>
      <c r="AC63" s="48">
        <f t="shared" si="242"/>
        <v>0</v>
      </c>
      <c r="AD63" s="48">
        <f t="shared" si="243"/>
        <v>0</v>
      </c>
      <c r="AE63" s="48">
        <f t="shared" si="244"/>
        <v>1819</v>
      </c>
      <c r="AF63" s="48">
        <f t="shared" si="245"/>
        <v>1765</v>
      </c>
      <c r="AG63" s="48">
        <f t="shared" si="246"/>
        <v>1369</v>
      </c>
      <c r="AH63" s="48">
        <f t="shared" si="247"/>
        <v>1593</v>
      </c>
      <c r="AI63" s="48">
        <f t="shared" si="248"/>
        <v>2016</v>
      </c>
      <c r="AJ63" s="48">
        <f t="shared" si="249"/>
        <v>2381</v>
      </c>
      <c r="AK63" s="48">
        <f t="shared" si="250"/>
        <v>2549</v>
      </c>
      <c r="AL63" s="48">
        <f t="shared" si="251"/>
        <v>2685</v>
      </c>
      <c r="AM63" s="48">
        <f t="shared" si="252"/>
        <v>2732</v>
      </c>
      <c r="AN63" s="48">
        <f t="shared" si="252"/>
        <v>3020</v>
      </c>
      <c r="AO63" s="87"/>
      <c r="AP63" s="68"/>
      <c r="AQ63" s="68"/>
      <c r="AR63" s="49">
        <f t="shared" si="253"/>
        <v>53.935509713599039</v>
      </c>
      <c r="AS63" s="50">
        <f t="shared" si="254"/>
        <v>50.529894021195766</v>
      </c>
      <c r="AT63" s="45">
        <f t="shared" si="255"/>
        <v>46.835443037974684</v>
      </c>
      <c r="AU63" s="49">
        <f t="shared" si="17"/>
        <v>42.378947368421052</v>
      </c>
      <c r="AV63" s="45">
        <f t="shared" si="256"/>
        <v>46.357487922705317</v>
      </c>
      <c r="AW63" s="45">
        <f t="shared" si="257"/>
        <v>47.156442289763191</v>
      </c>
      <c r="AX63" s="45">
        <f t="shared" si="258"/>
        <v>53.052375997225113</v>
      </c>
      <c r="AY63" s="45">
        <f t="shared" si="259"/>
        <v>52.519893899204241</v>
      </c>
      <c r="AZ63" s="49">
        <f t="shared" si="76"/>
        <v>51.751133086114542</v>
      </c>
      <c r="BA63" s="156">
        <f t="shared" si="76"/>
        <v>50.277716063097088</v>
      </c>
      <c r="BB63" s="88"/>
      <c r="BC63" s="70"/>
      <c r="BD63" s="70"/>
      <c r="BE63" s="53">
        <v>2693</v>
      </c>
      <c r="BF63" s="54">
        <v>2527</v>
      </c>
      <c r="BG63" s="55">
        <v>2442</v>
      </c>
      <c r="BH63" s="55">
        <v>2013</v>
      </c>
      <c r="BI63" s="55">
        <v>2399</v>
      </c>
      <c r="BJ63" s="55">
        <v>2529</v>
      </c>
      <c r="BK63" s="55">
        <v>3059</v>
      </c>
      <c r="BL63" s="55">
        <v>2772</v>
      </c>
      <c r="BM63" s="55">
        <v>2512</v>
      </c>
      <c r="BN63" s="55">
        <v>2263</v>
      </c>
      <c r="BO63" s="88"/>
      <c r="BP63" s="70"/>
      <c r="BQ63" s="70"/>
      <c r="BR63" s="53">
        <v>4993</v>
      </c>
      <c r="BS63" s="54">
        <v>5001</v>
      </c>
      <c r="BT63" s="55">
        <v>5214</v>
      </c>
      <c r="BU63" s="55">
        <v>4750</v>
      </c>
      <c r="BV63" s="55">
        <v>5175</v>
      </c>
      <c r="BW63" s="55">
        <v>5363</v>
      </c>
      <c r="BX63" s="55">
        <v>5766</v>
      </c>
      <c r="BY63" s="55">
        <v>5278</v>
      </c>
      <c r="BZ63" s="55">
        <v>4854</v>
      </c>
      <c r="CA63" s="55">
        <v>4501</v>
      </c>
      <c r="CB63" s="88"/>
      <c r="CC63" s="70"/>
      <c r="CD63" s="70"/>
      <c r="CE63" s="53">
        <v>6812</v>
      </c>
      <c r="CF63" s="54">
        <v>6766</v>
      </c>
      <c r="CG63" s="55">
        <v>6583</v>
      </c>
      <c r="CH63" s="55">
        <v>6343</v>
      </c>
      <c r="CI63" s="55">
        <v>7191</v>
      </c>
      <c r="CJ63" s="55">
        <v>7744</v>
      </c>
      <c r="CK63" s="55">
        <v>8315</v>
      </c>
      <c r="CL63" s="55">
        <v>7963</v>
      </c>
      <c r="CM63" s="55">
        <v>7586</v>
      </c>
      <c r="CN63" s="55">
        <v>7521</v>
      </c>
      <c r="CO63" s="67"/>
      <c r="CP63" s="68"/>
      <c r="CQ63" s="68"/>
      <c r="CR63" s="49">
        <f t="shared" si="260"/>
        <v>39.533176746917206</v>
      </c>
      <c r="CS63" s="50">
        <f t="shared" si="261"/>
        <v>37.348507242092815</v>
      </c>
      <c r="CT63" s="45">
        <f t="shared" si="262"/>
        <v>37.095549141728696</v>
      </c>
      <c r="CU63" s="149">
        <f t="shared" si="26"/>
        <v>0.31735771716853223</v>
      </c>
      <c r="CV63" s="45">
        <f t="shared" si="263"/>
        <v>33.361145876790431</v>
      </c>
      <c r="CW63" s="45">
        <f t="shared" si="264"/>
        <v>32.657541322314046</v>
      </c>
      <c r="CX63" s="45">
        <f t="shared" si="265"/>
        <v>36.788935658448587</v>
      </c>
      <c r="CY63" s="45">
        <f t="shared" si="266"/>
        <v>34.811000879065681</v>
      </c>
      <c r="CZ63" s="149">
        <f t="shared" si="27"/>
        <v>0.33113630371737413</v>
      </c>
      <c r="DA63" s="154">
        <f t="shared" si="27"/>
        <v>0.30089083898417762</v>
      </c>
      <c r="DB63" s="37">
        <f t="shared" si="267"/>
        <v>1.7262247838616716</v>
      </c>
      <c r="DC63" s="37">
        <f t="shared" si="268"/>
        <v>2.349419124218052</v>
      </c>
    </row>
    <row r="64" spans="1:107" x14ac:dyDescent="0.2">
      <c r="A64" s="89" t="s">
        <v>46</v>
      </c>
      <c r="B64" s="45">
        <f t="shared" si="215"/>
        <v>0</v>
      </c>
      <c r="C64" s="45">
        <f t="shared" si="216"/>
        <v>0</v>
      </c>
      <c r="D64" s="45">
        <f t="shared" si="217"/>
        <v>0</v>
      </c>
      <c r="E64" s="45">
        <f t="shared" si="218"/>
        <v>1611</v>
      </c>
      <c r="F64" s="45">
        <f t="shared" si="219"/>
        <v>1832</v>
      </c>
      <c r="G64" s="45">
        <f t="shared" si="220"/>
        <v>2355</v>
      </c>
      <c r="H64" s="45">
        <f t="shared" si="221"/>
        <v>2857</v>
      </c>
      <c r="I64" s="45">
        <f t="shared" si="222"/>
        <v>2499</v>
      </c>
      <c r="J64" s="45">
        <f t="shared" si="223"/>
        <v>3052</v>
      </c>
      <c r="K64" s="45">
        <f t="shared" si="224"/>
        <v>3067</v>
      </c>
      <c r="L64" s="45">
        <f t="shared" si="225"/>
        <v>2965</v>
      </c>
      <c r="M64" s="45">
        <f t="shared" si="226"/>
        <v>2948</v>
      </c>
      <c r="N64" s="45">
        <f t="shared" si="227"/>
        <v>2648</v>
      </c>
      <c r="O64" s="85">
        <f t="shared" si="228"/>
        <v>0</v>
      </c>
      <c r="P64" s="45">
        <f t="shared" si="229"/>
        <v>0</v>
      </c>
      <c r="Q64" s="45">
        <f t="shared" si="230"/>
        <v>0</v>
      </c>
      <c r="R64" s="45">
        <f t="shared" si="231"/>
        <v>7680</v>
      </c>
      <c r="S64" s="45">
        <f t="shared" si="232"/>
        <v>7855</v>
      </c>
      <c r="T64" s="45">
        <f t="shared" si="233"/>
        <v>9336</v>
      </c>
      <c r="U64" s="45">
        <f t="shared" si="234"/>
        <v>10295</v>
      </c>
      <c r="V64" s="45">
        <f t="shared" si="235"/>
        <v>9123</v>
      </c>
      <c r="W64" s="45">
        <f t="shared" si="236"/>
        <v>12819</v>
      </c>
      <c r="X64" s="45">
        <f t="shared" si="237"/>
        <v>9216</v>
      </c>
      <c r="Y64" s="45">
        <f t="shared" si="238"/>
        <v>9051</v>
      </c>
      <c r="Z64" s="45">
        <f t="shared" si="239"/>
        <v>9306</v>
      </c>
      <c r="AA64" s="45">
        <f t="shared" si="240"/>
        <v>8361</v>
      </c>
      <c r="AB64" s="86">
        <f t="shared" si="241"/>
        <v>0</v>
      </c>
      <c r="AC64" s="48">
        <f t="shared" si="242"/>
        <v>0</v>
      </c>
      <c r="AD64" s="48">
        <f t="shared" si="243"/>
        <v>0</v>
      </c>
      <c r="AE64" s="48">
        <f t="shared" si="244"/>
        <v>6069</v>
      </c>
      <c r="AF64" s="48">
        <f t="shared" si="245"/>
        <v>6023</v>
      </c>
      <c r="AG64" s="48">
        <f t="shared" si="246"/>
        <v>6981</v>
      </c>
      <c r="AH64" s="48">
        <f t="shared" si="247"/>
        <v>7438</v>
      </c>
      <c r="AI64" s="48">
        <f t="shared" si="248"/>
        <v>6624</v>
      </c>
      <c r="AJ64" s="48">
        <f t="shared" si="249"/>
        <v>9767</v>
      </c>
      <c r="AK64" s="48">
        <f t="shared" si="250"/>
        <v>6149</v>
      </c>
      <c r="AL64" s="48">
        <f t="shared" si="251"/>
        <v>6086</v>
      </c>
      <c r="AM64" s="48">
        <f t="shared" si="252"/>
        <v>6358</v>
      </c>
      <c r="AN64" s="48">
        <f t="shared" si="252"/>
        <v>5713</v>
      </c>
      <c r="AO64" s="87"/>
      <c r="AP64" s="68"/>
      <c r="AQ64" s="68"/>
      <c r="AR64" s="49">
        <f t="shared" si="253"/>
        <v>41.925018024513335</v>
      </c>
      <c r="AS64" s="45">
        <f t="shared" si="254"/>
        <v>33.76717281272596</v>
      </c>
      <c r="AT64" s="45">
        <f t="shared" si="255"/>
        <v>32.347026716460789</v>
      </c>
      <c r="AU64" s="9">
        <f t="shared" si="17"/>
        <v>26.96830265848671</v>
      </c>
      <c r="AV64" s="157">
        <f t="shared" si="256"/>
        <v>25.889679715302492</v>
      </c>
      <c r="AW64" s="157">
        <f t="shared" si="257"/>
        <v>23.065288631207462</v>
      </c>
      <c r="AX64" s="157">
        <f t="shared" si="258"/>
        <v>30.814346943379199</v>
      </c>
      <c r="AY64" s="157">
        <f t="shared" si="259"/>
        <v>29.639297579496915</v>
      </c>
      <c r="AZ64" s="9">
        <f t="shared" si="76"/>
        <v>28.585271317829459</v>
      </c>
      <c r="BA64" s="158">
        <f t="shared" si="76"/>
        <v>26.668512877319301</v>
      </c>
      <c r="BB64" s="88"/>
      <c r="BC64" s="70"/>
      <c r="BD64" s="70"/>
      <c r="BE64" s="53">
        <v>1163</v>
      </c>
      <c r="BF64" s="55">
        <v>934</v>
      </c>
      <c r="BG64" s="55">
        <v>1126</v>
      </c>
      <c r="BH64" s="55">
        <v>1055</v>
      </c>
      <c r="BI64" s="55">
        <v>873</v>
      </c>
      <c r="BJ64" s="55">
        <v>915</v>
      </c>
      <c r="BK64" s="55">
        <v>1366</v>
      </c>
      <c r="BL64" s="55">
        <v>1249</v>
      </c>
      <c r="BM64" s="55">
        <v>1180</v>
      </c>
      <c r="BN64" s="55">
        <v>963</v>
      </c>
      <c r="BO64" s="88"/>
      <c r="BP64" s="70"/>
      <c r="BQ64" s="70"/>
      <c r="BR64" s="53">
        <v>2774</v>
      </c>
      <c r="BS64" s="55">
        <v>2766</v>
      </c>
      <c r="BT64" s="55">
        <v>3481</v>
      </c>
      <c r="BU64" s="55">
        <v>3912</v>
      </c>
      <c r="BV64" s="55">
        <v>3372</v>
      </c>
      <c r="BW64" s="55">
        <v>3967</v>
      </c>
      <c r="BX64" s="55">
        <v>4433</v>
      </c>
      <c r="BY64" s="55">
        <v>4214</v>
      </c>
      <c r="BZ64" s="55">
        <v>4128</v>
      </c>
      <c r="CA64" s="55">
        <v>3611</v>
      </c>
      <c r="CB64" s="88"/>
      <c r="CC64" s="70"/>
      <c r="CD64" s="70"/>
      <c r="CE64" s="53">
        <v>8843</v>
      </c>
      <c r="CF64" s="55">
        <v>8789</v>
      </c>
      <c r="CG64" s="55">
        <v>10462</v>
      </c>
      <c r="CH64" s="55">
        <v>11350</v>
      </c>
      <c r="CI64" s="55">
        <v>9996</v>
      </c>
      <c r="CJ64" s="55">
        <v>13734</v>
      </c>
      <c r="CK64" s="55">
        <v>10582</v>
      </c>
      <c r="CL64" s="55">
        <v>10300</v>
      </c>
      <c r="CM64" s="55">
        <v>10486</v>
      </c>
      <c r="CN64" s="55">
        <v>9324</v>
      </c>
      <c r="CO64" s="67"/>
      <c r="CP64" s="68"/>
      <c r="CQ64" s="68"/>
      <c r="CR64" s="49">
        <f t="shared" si="260"/>
        <v>13.15164536921859</v>
      </c>
      <c r="CS64" s="45">
        <f t="shared" si="261"/>
        <v>10.626920013653431</v>
      </c>
      <c r="CT64" s="45">
        <f t="shared" si="262"/>
        <v>10.762760466450009</v>
      </c>
      <c r="CU64" s="149">
        <f t="shared" si="26"/>
        <v>9.2951541850220268E-2</v>
      </c>
      <c r="CV64" s="45">
        <f t="shared" si="263"/>
        <v>8.7334933973589433</v>
      </c>
      <c r="CW64" s="45">
        <f t="shared" si="264"/>
        <v>6.6622979467016163</v>
      </c>
      <c r="CX64" s="45">
        <f t="shared" si="265"/>
        <v>12.908712908712907</v>
      </c>
      <c r="CY64" s="45">
        <f t="shared" si="266"/>
        <v>12.126213592233009</v>
      </c>
      <c r="CZ64" s="151">
        <f t="shared" si="27"/>
        <v>0.11253099370589358</v>
      </c>
      <c r="DA64" s="150">
        <f t="shared" si="27"/>
        <v>0.10328185328185328</v>
      </c>
      <c r="DB64" s="37">
        <f t="shared" si="267"/>
        <v>3.650660264105642</v>
      </c>
      <c r="DC64" s="37">
        <f t="shared" si="268"/>
        <v>3.1574773413897281</v>
      </c>
    </row>
    <row r="65" spans="1:107" x14ac:dyDescent="0.2">
      <c r="A65" s="3" t="s">
        <v>85</v>
      </c>
      <c r="B65" s="6"/>
      <c r="C65" s="6"/>
      <c r="D65" s="6"/>
      <c r="E65" s="6"/>
      <c r="F65" s="6"/>
      <c r="G65" s="6"/>
      <c r="H65" s="6"/>
      <c r="I65" s="6"/>
      <c r="J65" s="6"/>
      <c r="K65" s="6"/>
      <c r="L65" s="6"/>
      <c r="M65" s="6"/>
      <c r="N65" s="6"/>
      <c r="O65" s="6"/>
      <c r="P65" s="6"/>
      <c r="Q65" s="6"/>
      <c r="R65" s="6"/>
      <c r="S65" s="6"/>
      <c r="T65" s="6"/>
      <c r="U65" s="6"/>
      <c r="V65" s="6"/>
      <c r="W65" s="6"/>
      <c r="X65" s="6"/>
      <c r="Y65" s="6"/>
      <c r="Z65" s="6"/>
      <c r="AA65" s="6"/>
      <c r="AB65" s="31"/>
      <c r="AC65" s="31"/>
      <c r="AD65" s="31"/>
      <c r="AE65" s="31"/>
      <c r="AF65" s="31"/>
      <c r="AG65" s="31"/>
      <c r="AH65" s="31"/>
      <c r="AI65" s="31"/>
      <c r="AJ65" s="31"/>
      <c r="AK65" s="31"/>
      <c r="AL65" s="31"/>
      <c r="AM65" s="31"/>
      <c r="AN65" s="31"/>
      <c r="AO65" s="58"/>
      <c r="AP65" s="58"/>
      <c r="AQ65" s="58"/>
      <c r="AR65" s="6"/>
      <c r="AS65" s="63"/>
      <c r="AT65" s="6"/>
      <c r="AU65" s="6"/>
      <c r="AV65" s="6"/>
      <c r="AW65" s="6"/>
      <c r="AX65" s="6"/>
      <c r="AY65" s="6"/>
      <c r="AZ65" s="6"/>
      <c r="BA65" s="6"/>
      <c r="BB65" s="65"/>
      <c r="BC65" s="65"/>
      <c r="BD65" s="65"/>
      <c r="BE65" s="36"/>
      <c r="BF65" s="66"/>
      <c r="BG65" s="36"/>
      <c r="BH65" s="36"/>
      <c r="BI65" s="36"/>
      <c r="BJ65" s="36"/>
      <c r="BK65" s="36"/>
      <c r="BL65" s="36"/>
      <c r="BM65" s="36"/>
      <c r="BN65" s="36"/>
      <c r="BO65" s="65"/>
      <c r="BP65" s="65"/>
      <c r="BQ65" s="65"/>
      <c r="BR65" s="36"/>
      <c r="BS65" s="66"/>
      <c r="BT65" s="36"/>
      <c r="BU65" s="36"/>
      <c r="BV65" s="36"/>
      <c r="BW65" s="36"/>
      <c r="BX65" s="36"/>
      <c r="BY65" s="36"/>
      <c r="BZ65" s="36"/>
      <c r="CA65" s="36"/>
      <c r="CB65" s="65"/>
      <c r="CC65" s="65"/>
      <c r="CD65" s="65"/>
      <c r="CE65" s="36"/>
      <c r="CF65" s="66"/>
      <c r="CG65" s="36"/>
      <c r="CH65" s="36"/>
      <c r="CI65" s="36"/>
      <c r="CJ65" s="36"/>
      <c r="CK65" s="36"/>
      <c r="CL65" s="36"/>
      <c r="CM65" s="36"/>
      <c r="CN65" s="36"/>
      <c r="CO65" s="58"/>
      <c r="CP65" s="58"/>
      <c r="CQ65" s="58"/>
      <c r="CR65" s="6"/>
      <c r="CS65" s="63"/>
      <c r="CT65" s="6"/>
      <c r="CU65" s="6"/>
      <c r="CV65" s="6"/>
      <c r="CW65" s="6"/>
      <c r="DB65" s="37"/>
      <c r="DC65" s="37"/>
    </row>
    <row r="66" spans="1:107" ht="356.25" customHeight="1" x14ac:dyDescent="0.2">
      <c r="B66" s="90" t="s">
        <v>28</v>
      </c>
      <c r="C66" s="90" t="s">
        <v>38</v>
      </c>
      <c r="D66" s="90" t="s">
        <v>26</v>
      </c>
      <c r="E66" s="90" t="s">
        <v>27</v>
      </c>
      <c r="F66" s="90" t="s">
        <v>25</v>
      </c>
      <c r="G66" s="90" t="s">
        <v>34</v>
      </c>
      <c r="H66" s="90" t="s">
        <v>35</v>
      </c>
      <c r="I66" s="90" t="s">
        <v>40</v>
      </c>
      <c r="J66" s="90" t="s">
        <v>82</v>
      </c>
      <c r="K66" s="90" t="s">
        <v>89</v>
      </c>
      <c r="L66" s="90" t="s">
        <v>84</v>
      </c>
      <c r="M66" s="90" t="s">
        <v>86</v>
      </c>
      <c r="N66" s="90"/>
      <c r="DC66" s="37" t="e">
        <f t="shared" ref="DC66:DC69" si="269">Z66/M66</f>
        <v>#DIV/0!</v>
      </c>
    </row>
    <row r="67" spans="1:107" x14ac:dyDescent="0.2">
      <c r="B67" s="91"/>
      <c r="C67" s="92"/>
      <c r="D67" s="93" t="s">
        <v>4</v>
      </c>
      <c r="AC67" s="94"/>
      <c r="AD67" s="94"/>
      <c r="AP67" s="94"/>
      <c r="AQ67" s="94"/>
      <c r="BC67" s="93"/>
      <c r="BP67" s="93"/>
      <c r="BQ67" s="93"/>
      <c r="CC67" s="93"/>
      <c r="CD67" s="93"/>
      <c r="CP67" s="94"/>
      <c r="CQ67" s="94"/>
      <c r="DC67" s="37" t="e">
        <f t="shared" si="269"/>
        <v>#DIV/0!</v>
      </c>
    </row>
    <row r="68" spans="1:107" x14ac:dyDescent="0.2">
      <c r="B68" s="95"/>
      <c r="C68" s="92"/>
      <c r="D68" s="93" t="s">
        <v>5</v>
      </c>
      <c r="AC68" s="94"/>
      <c r="AD68" s="94"/>
      <c r="AP68" s="94"/>
      <c r="AQ68" s="94"/>
      <c r="BC68" s="93"/>
      <c r="BP68" s="93"/>
      <c r="BQ68" s="93"/>
      <c r="CC68" s="93"/>
      <c r="CD68" s="93"/>
      <c r="CP68" s="94"/>
      <c r="CQ68" s="94"/>
      <c r="DC68" s="37" t="e">
        <f t="shared" si="269"/>
        <v>#DIV/0!</v>
      </c>
    </row>
    <row r="69" spans="1:107" x14ac:dyDescent="0.2">
      <c r="B69" s="95"/>
      <c r="C69" s="92"/>
      <c r="D69" s="93" t="s">
        <v>6</v>
      </c>
      <c r="AC69" s="94"/>
      <c r="AD69" s="94"/>
      <c r="AP69" s="94"/>
      <c r="AQ69" s="94"/>
      <c r="BC69" s="93"/>
      <c r="BP69" s="93"/>
      <c r="BQ69" s="93"/>
      <c r="CC69" s="93"/>
      <c r="CD69" s="93"/>
      <c r="CP69" s="94"/>
      <c r="CQ69" s="94"/>
      <c r="DC69" s="37" t="e">
        <f t="shared" si="269"/>
        <v>#DIV/0!</v>
      </c>
    </row>
    <row r="70" spans="1:107" x14ac:dyDescent="0.2">
      <c r="B70" s="91"/>
      <c r="C70" s="92"/>
      <c r="D70" s="93" t="s">
        <v>7</v>
      </c>
      <c r="AC70" s="94"/>
      <c r="AD70" s="94"/>
      <c r="AP70" s="94"/>
      <c r="AQ70" s="94"/>
      <c r="BC70" s="93"/>
      <c r="BP70" s="93"/>
      <c r="BQ70" s="93"/>
      <c r="CC70" s="93"/>
      <c r="CD70" s="93"/>
      <c r="CP70" s="94"/>
      <c r="CQ70" s="94"/>
      <c r="DC70" s="37" t="e">
        <f t="shared" ref="DC70" si="270">Z70/M70</f>
        <v>#DIV/0!</v>
      </c>
    </row>
    <row r="71" spans="1:107" x14ac:dyDescent="0.2">
      <c r="B71" s="95"/>
      <c r="C71" s="92"/>
      <c r="D71" s="92"/>
      <c r="AC71" s="94"/>
      <c r="AD71" s="94"/>
      <c r="AP71" s="94"/>
      <c r="AQ71" s="94"/>
      <c r="BC71" s="93"/>
      <c r="BD71" s="93"/>
      <c r="BP71" s="93"/>
      <c r="BQ71" s="93"/>
      <c r="CC71" s="93"/>
      <c r="CD71" s="93"/>
      <c r="CP71" s="94"/>
      <c r="CQ71" s="94"/>
    </row>
    <row r="72" spans="1:107" x14ac:dyDescent="0.2">
      <c r="B72" s="95"/>
      <c r="C72" s="92"/>
      <c r="D72" s="92"/>
      <c r="AC72" s="94"/>
      <c r="AD72" s="94"/>
      <c r="AP72" s="94"/>
      <c r="AQ72" s="94"/>
      <c r="BC72" s="93"/>
      <c r="BD72" s="93"/>
      <c r="BP72" s="93"/>
      <c r="BQ72" s="93"/>
      <c r="CC72" s="93"/>
      <c r="CD72" s="93"/>
      <c r="CP72" s="94"/>
      <c r="CQ72" s="94"/>
    </row>
    <row r="73" spans="1:107" x14ac:dyDescent="0.2">
      <c r="B73" s="95"/>
      <c r="C73" s="92"/>
      <c r="D73" s="92"/>
      <c r="AC73" s="94"/>
      <c r="AD73" s="94"/>
      <c r="AP73" s="94"/>
      <c r="AQ73" s="94"/>
      <c r="BC73" s="93"/>
      <c r="BD73" s="93"/>
      <c r="BP73" s="93"/>
      <c r="BQ73" s="93"/>
      <c r="CC73" s="93"/>
      <c r="CD73" s="93"/>
      <c r="CP73" s="94"/>
      <c r="CQ73" s="94"/>
    </row>
    <row r="74" spans="1:107" x14ac:dyDescent="0.2">
      <c r="B74" s="95"/>
      <c r="C74" s="95"/>
      <c r="D74" s="92"/>
      <c r="AD74" s="94"/>
      <c r="AQ74" s="94"/>
      <c r="BD74" s="93"/>
      <c r="BQ74" s="93"/>
      <c r="CD74" s="93"/>
      <c r="CQ74" s="94"/>
    </row>
    <row r="75" spans="1:107" x14ac:dyDescent="0.2">
      <c r="B75" s="95"/>
      <c r="C75" s="95"/>
      <c r="D75" s="92"/>
      <c r="AD75" s="94"/>
      <c r="AQ75" s="94"/>
      <c r="BD75" s="93"/>
      <c r="BQ75" s="93"/>
      <c r="CD75" s="93"/>
      <c r="CQ75" s="94"/>
    </row>
    <row r="76" spans="1:107" x14ac:dyDescent="0.2">
      <c r="B76" s="95"/>
      <c r="C76" s="95"/>
      <c r="D76" s="92"/>
      <c r="AD76" s="94"/>
      <c r="AQ76" s="94"/>
      <c r="BD76" s="93"/>
      <c r="BQ76" s="93"/>
      <c r="CD76" s="93"/>
      <c r="CQ76" s="94"/>
    </row>
    <row r="77" spans="1:107" x14ac:dyDescent="0.2">
      <c r="C77" s="95"/>
      <c r="D77" s="95"/>
    </row>
    <row r="78" spans="1:107" x14ac:dyDescent="0.2">
      <c r="C78" s="95"/>
      <c r="D78" s="95"/>
    </row>
    <row r="79" spans="1:107" x14ac:dyDescent="0.2">
      <c r="C79" s="95"/>
      <c r="D79" s="95"/>
    </row>
    <row r="80" spans="1:107" x14ac:dyDescent="0.2">
      <c r="C80" s="95"/>
      <c r="D80" s="95"/>
    </row>
    <row r="82" spans="4:96" x14ac:dyDescent="0.2">
      <c r="F82" s="96"/>
    </row>
    <row r="87" spans="4:96" x14ac:dyDescent="0.2">
      <c r="D87" s="93"/>
      <c r="E87" s="93"/>
      <c r="AD87" s="94"/>
      <c r="AE87" s="94"/>
      <c r="AQ87" s="94"/>
      <c r="AR87" s="94"/>
      <c r="BD87" s="93"/>
      <c r="BE87" s="93"/>
      <c r="BQ87" s="93"/>
      <c r="BR87" s="93"/>
      <c r="CD87" s="93"/>
      <c r="CE87" s="93"/>
      <c r="CQ87" s="94"/>
      <c r="CR87" s="94"/>
    </row>
    <row r="88" spans="4:96" x14ac:dyDescent="0.2">
      <c r="D88" s="93"/>
      <c r="E88" s="93"/>
      <c r="AD88" s="94"/>
      <c r="AE88" s="94"/>
      <c r="AQ88" s="94"/>
      <c r="AR88" s="94"/>
      <c r="BD88" s="93"/>
      <c r="BE88" s="93"/>
      <c r="BQ88" s="93"/>
      <c r="BR88" s="93"/>
      <c r="CD88" s="93"/>
      <c r="CE88" s="93"/>
      <c r="CQ88" s="94"/>
      <c r="CR88" s="94"/>
    </row>
    <row r="89" spans="4:96" x14ac:dyDescent="0.2">
      <c r="D89" s="93"/>
      <c r="E89" s="93"/>
      <c r="AD89" s="94"/>
      <c r="AE89" s="94"/>
      <c r="AQ89" s="94"/>
      <c r="AR89" s="94"/>
      <c r="BD89" s="93"/>
      <c r="BE89" s="93"/>
      <c r="BQ89" s="93"/>
      <c r="BR89" s="93"/>
      <c r="CD89" s="93"/>
      <c r="CE89" s="93"/>
      <c r="CQ89" s="94"/>
      <c r="CR89" s="94"/>
    </row>
    <row r="90" spans="4:96" x14ac:dyDescent="0.2">
      <c r="D90" s="93"/>
      <c r="E90" s="93"/>
      <c r="AD90" s="94"/>
      <c r="AE90" s="94"/>
      <c r="AQ90" s="94"/>
      <c r="AR90" s="94"/>
      <c r="BD90" s="93"/>
      <c r="BE90" s="93"/>
      <c r="BQ90" s="93"/>
      <c r="BR90" s="93"/>
      <c r="CD90" s="93"/>
      <c r="CE90" s="93"/>
      <c r="CQ90" s="94"/>
      <c r="CR90" s="94"/>
    </row>
  </sheetData>
  <phoneticPr fontId="0" type="noConversion"/>
  <pageMargins left="0.75" right="0.5" top="0.5" bottom="0.55000000000000004" header="0.5" footer="0.5"/>
  <pageSetup orientation="portrait" verticalDpi="300" r:id="rId1"/>
  <headerFooter alignWithMargins="0">
    <oddFooter>&amp;LSREB Fact Book 1996/1997&amp;CDraft&amp;R&amp;D</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TABLE 19</vt:lpstr>
      <vt:lpstr>Migration of 1st Time Freshmen</vt:lpstr>
      <vt:lpstr>'TABLE 19'!Print_Area</vt:lpstr>
      <vt:lpstr>'TABLE 19'!Print_Area_MI</vt:lpstr>
      <vt:lpstr>TABLE</vt:lpstr>
    </vt:vector>
  </TitlesOfParts>
  <Company>SREB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Cowan</dc:creator>
  <cp:lastModifiedBy>Christiana Datubo-Brown</cp:lastModifiedBy>
  <cp:lastPrinted>2017-09-21T13:53:49Z</cp:lastPrinted>
  <dcterms:created xsi:type="dcterms:W3CDTF">1999-02-01T23:55:19Z</dcterms:created>
  <dcterms:modified xsi:type="dcterms:W3CDTF">2019-07-02T13:16:21Z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0260771-a9fd-4aa8-a138-a40ac53a5467_Enabled">
    <vt:lpwstr>True</vt:lpwstr>
  </property>
  <property fmtid="{D5CDD505-2E9C-101B-9397-08002B2CF9AE}" pid="3" name="MSIP_Label_00260771-a9fd-4aa8-a138-a40ac53a5467_SiteId">
    <vt:lpwstr>eb20950b-168c-497a-9845-2b099844f3ef</vt:lpwstr>
  </property>
  <property fmtid="{D5CDD505-2E9C-101B-9397-08002B2CF9AE}" pid="4" name="MSIP_Label_00260771-a9fd-4aa8-a138-a40ac53a5467_Owner">
    <vt:lpwstr>susan.lounsbury@SREB.ORG</vt:lpwstr>
  </property>
  <property fmtid="{D5CDD505-2E9C-101B-9397-08002B2CF9AE}" pid="5" name="MSIP_Label_00260771-a9fd-4aa8-a138-a40ac53a5467_SetDate">
    <vt:lpwstr>2019-04-12T19:45:10.4999336Z</vt:lpwstr>
  </property>
  <property fmtid="{D5CDD505-2E9C-101B-9397-08002B2CF9AE}" pid="6" name="MSIP_Label_00260771-a9fd-4aa8-a138-a40ac53a5467_Name">
    <vt:lpwstr>General</vt:lpwstr>
  </property>
  <property fmtid="{D5CDD505-2E9C-101B-9397-08002B2CF9AE}" pid="7" name="MSIP_Label_00260771-a9fd-4aa8-a138-a40ac53a5467_Application">
    <vt:lpwstr>Microsoft Azure Information Protection</vt:lpwstr>
  </property>
  <property fmtid="{D5CDD505-2E9C-101B-9397-08002B2CF9AE}" pid="8" name="MSIP_Label_00260771-a9fd-4aa8-a138-a40ac53a5467_Extended_MSFT_Method">
    <vt:lpwstr>Automatic</vt:lpwstr>
  </property>
  <property fmtid="{D5CDD505-2E9C-101B-9397-08002B2CF9AE}" pid="9" name="Sensitivity">
    <vt:lpwstr>General</vt:lpwstr>
  </property>
</Properties>
</file>