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mc:AlternateContent xmlns:mc="http://schemas.openxmlformats.org/markup-compatibility/2006">
    <mc:Choice Requires="x15">
      <x15ac:absPath xmlns:x15ac="http://schemas.microsoft.com/office/spreadsheetml/2010/11/ac" url="I:\FactBooks\2_Participation\"/>
    </mc:Choice>
  </mc:AlternateContent>
  <xr:revisionPtr revIDLastSave="0" documentId="13_ncr:1_{B8EC7D3A-E27F-4D9B-B41A-CDDF3D7C8FD4}" xr6:coauthVersionLast="43" xr6:coauthVersionMax="43" xr10:uidLastSave="{00000000-0000-0000-0000-000000000000}"/>
  <bookViews>
    <workbookView xWindow="-120" yWindow="-120" windowWidth="29040" windowHeight="15840" activeTab="2" xr2:uid="{00000000-000D-0000-FFFF-FFFF00000000}"/>
  </bookViews>
  <sheets>
    <sheet name="Table 22" sheetId="25" r:id="rId1"/>
    <sheet name="Table 23" sheetId="2" r:id="rId2"/>
    <sheet name="Table 24" sheetId="2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Print_Area" localSheetId="0">'Table 22'!$A$1:$J$69</definedName>
    <definedName name="_xlnm.Print_Area" localSheetId="1">'Table 23'!$A$1:$N$70</definedName>
    <definedName name="_xlnm.Print_Area" localSheetId="2">'Table 24'!$A$1:$J$71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65" i="2" l="1"/>
  <c r="J64" i="2"/>
  <c r="J63" i="2"/>
  <c r="J62" i="2"/>
  <c r="J61" i="2"/>
  <c r="J60" i="2"/>
  <c r="J59" i="2"/>
  <c r="J58" i="2"/>
  <c r="J57" i="2"/>
  <c r="J56" i="2"/>
  <c r="J54" i="2"/>
  <c r="J53" i="2"/>
  <c r="J52" i="2"/>
  <c r="J51" i="2"/>
  <c r="J50" i="2"/>
  <c r="J49" i="2"/>
  <c r="J48" i="2"/>
  <c r="J47" i="2"/>
  <c r="J46" i="2"/>
  <c r="J45" i="2"/>
  <c r="J44" i="2"/>
  <c r="J43" i="2"/>
  <c r="J42" i="2"/>
  <c r="J40" i="2"/>
  <c r="J39" i="2"/>
  <c r="J38" i="2"/>
  <c r="J37" i="2"/>
  <c r="J36" i="2"/>
  <c r="J35" i="2"/>
  <c r="J34" i="2"/>
  <c r="J33" i="2"/>
  <c r="J32" i="2"/>
  <c r="J31" i="2"/>
  <c r="J30" i="2"/>
  <c r="J29" i="2"/>
  <c r="J28" i="2"/>
  <c r="J27" i="2"/>
  <c r="J25" i="2"/>
  <c r="J24" i="2"/>
  <c r="J23" i="2"/>
  <c r="J22" i="2"/>
  <c r="J21" i="2"/>
  <c r="J20" i="2"/>
  <c r="J19" i="2"/>
  <c r="J18" i="2"/>
  <c r="J17" i="2"/>
  <c r="J16" i="2"/>
  <c r="J15" i="2"/>
  <c r="J14" i="2"/>
  <c r="J13" i="2"/>
  <c r="J12" i="2"/>
  <c r="J11" i="2"/>
  <c r="J10" i="2"/>
  <c r="J9" i="2"/>
  <c r="J7" i="2"/>
  <c r="J6" i="2"/>
  <c r="I65" i="2"/>
  <c r="I64" i="2"/>
  <c r="I63" i="2"/>
  <c r="I62" i="2"/>
  <c r="I61" i="2"/>
  <c r="I60" i="2"/>
  <c r="I59" i="2"/>
  <c r="I58" i="2"/>
  <c r="I57" i="2"/>
  <c r="I56" i="2"/>
  <c r="I54" i="2"/>
  <c r="I53" i="2"/>
  <c r="I52" i="2"/>
  <c r="I51" i="2"/>
  <c r="I50" i="2"/>
  <c r="I49" i="2"/>
  <c r="I48" i="2"/>
  <c r="I47" i="2"/>
  <c r="I46" i="2"/>
  <c r="I45" i="2"/>
  <c r="I44" i="2"/>
  <c r="I43" i="2"/>
  <c r="I42" i="2"/>
  <c r="I40" i="2"/>
  <c r="I39" i="2"/>
  <c r="I38" i="2"/>
  <c r="I37" i="2"/>
  <c r="I36" i="2"/>
  <c r="I35" i="2"/>
  <c r="I34" i="2"/>
  <c r="I33" i="2"/>
  <c r="I32" i="2"/>
  <c r="I31" i="2"/>
  <c r="I30" i="2"/>
  <c r="I29" i="2"/>
  <c r="I28" i="2"/>
  <c r="I27" i="2"/>
  <c r="I25" i="2"/>
  <c r="I24" i="2"/>
  <c r="I23" i="2"/>
  <c r="I22" i="2"/>
  <c r="I21" i="2"/>
  <c r="I20" i="2"/>
  <c r="I19" i="2"/>
  <c r="I18" i="2"/>
  <c r="I17" i="2"/>
  <c r="I16" i="2"/>
  <c r="I15" i="2"/>
  <c r="I14" i="2"/>
  <c r="I13" i="2"/>
  <c r="I12" i="2"/>
  <c r="I11" i="2"/>
  <c r="I10" i="2"/>
  <c r="I9" i="2"/>
  <c r="I7" i="2"/>
  <c r="I6" i="2"/>
  <c r="C9" i="25"/>
  <c r="C10" i="25"/>
  <c r="C11" i="25"/>
  <c r="C12" i="25"/>
  <c r="C13" i="25"/>
  <c r="C14" i="25"/>
  <c r="C15" i="25"/>
  <c r="C16" i="25"/>
  <c r="C17" i="25"/>
  <c r="C18" i="25"/>
  <c r="C19" i="25"/>
  <c r="C20" i="25"/>
  <c r="C21" i="25"/>
  <c r="C22" i="25"/>
  <c r="C23" i="25"/>
  <c r="C24" i="25"/>
  <c r="C25" i="25"/>
  <c r="C27" i="25"/>
  <c r="C28" i="25"/>
  <c r="C29" i="25"/>
  <c r="C30" i="25"/>
  <c r="C31" i="25"/>
  <c r="C32" i="25"/>
  <c r="C33" i="25"/>
  <c r="C34" i="25"/>
  <c r="C35" i="25"/>
  <c r="C36" i="25"/>
  <c r="C37" i="25"/>
  <c r="C38" i="25"/>
  <c r="C39" i="25"/>
  <c r="C40" i="25"/>
  <c r="C42" i="25"/>
  <c r="C43" i="25"/>
  <c r="C44" i="25"/>
  <c r="C45" i="25"/>
  <c r="C46" i="25"/>
  <c r="C47" i="25"/>
  <c r="C48" i="25"/>
  <c r="C49" i="25"/>
  <c r="C50" i="25"/>
  <c r="C51" i="25"/>
  <c r="C52" i="25"/>
  <c r="C53" i="25"/>
  <c r="C54" i="25"/>
  <c r="C56" i="25"/>
  <c r="C57" i="25"/>
  <c r="C58" i="25"/>
  <c r="C59" i="25"/>
  <c r="C60" i="25"/>
  <c r="C61" i="25"/>
  <c r="C62" i="25"/>
  <c r="C63" i="25"/>
  <c r="C64" i="25"/>
  <c r="C65" i="25"/>
  <c r="C7" i="25"/>
  <c r="C6" i="25"/>
  <c r="E56" i="26" l="1"/>
  <c r="F65" i="26"/>
  <c r="E65" i="26"/>
  <c r="F64" i="26"/>
  <c r="E64" i="26"/>
  <c r="F63" i="26"/>
  <c r="E63" i="26"/>
  <c r="F62" i="26"/>
  <c r="E62" i="26"/>
  <c r="F61" i="26"/>
  <c r="E61" i="26"/>
  <c r="F60" i="26"/>
  <c r="E60" i="26"/>
  <c r="F59" i="26"/>
  <c r="E59" i="26"/>
  <c r="F58" i="26"/>
  <c r="E58" i="26"/>
  <c r="F57" i="26"/>
  <c r="E57" i="26"/>
  <c r="F56" i="26"/>
  <c r="F54" i="26"/>
  <c r="E54" i="26"/>
  <c r="F53" i="26"/>
  <c r="E53" i="26"/>
  <c r="F52" i="26"/>
  <c r="E52" i="26"/>
  <c r="F51" i="26"/>
  <c r="E51" i="26"/>
  <c r="F50" i="26"/>
  <c r="E50" i="26"/>
  <c r="F49" i="26"/>
  <c r="E49" i="26"/>
  <c r="F48" i="26"/>
  <c r="E48" i="26"/>
  <c r="F47" i="26"/>
  <c r="E47" i="26"/>
  <c r="F46" i="26"/>
  <c r="E46" i="26"/>
  <c r="F45" i="26"/>
  <c r="E45" i="26"/>
  <c r="F44" i="26"/>
  <c r="E44" i="26"/>
  <c r="F43" i="26"/>
  <c r="E43" i="26"/>
  <c r="F42" i="26"/>
  <c r="E42" i="26"/>
  <c r="F40" i="26"/>
  <c r="E40" i="26"/>
  <c r="F39" i="26"/>
  <c r="E39" i="26"/>
  <c r="F38" i="26"/>
  <c r="E38" i="26"/>
  <c r="F37" i="26"/>
  <c r="E37" i="26"/>
  <c r="F36" i="26"/>
  <c r="E36" i="26"/>
  <c r="F35" i="26"/>
  <c r="E35" i="26"/>
  <c r="F34" i="26"/>
  <c r="E34" i="26"/>
  <c r="F33" i="26"/>
  <c r="E33" i="26"/>
  <c r="F32" i="26"/>
  <c r="E32" i="26"/>
  <c r="F31" i="26"/>
  <c r="E31" i="26"/>
  <c r="F30" i="26"/>
  <c r="E30" i="26"/>
  <c r="F29" i="26"/>
  <c r="E29" i="26"/>
  <c r="F28" i="26"/>
  <c r="E28" i="26"/>
  <c r="F27" i="26"/>
  <c r="E27" i="26"/>
  <c r="F25" i="26"/>
  <c r="E25" i="26"/>
  <c r="F24" i="26"/>
  <c r="E24" i="26"/>
  <c r="F23" i="26"/>
  <c r="E23" i="26"/>
  <c r="F22" i="26"/>
  <c r="E22" i="26"/>
  <c r="F21" i="26"/>
  <c r="E21" i="26"/>
  <c r="F20" i="26"/>
  <c r="E20" i="26"/>
  <c r="F19" i="26"/>
  <c r="E19" i="26"/>
  <c r="F18" i="26"/>
  <c r="E18" i="26"/>
  <c r="F17" i="26"/>
  <c r="E17" i="26"/>
  <c r="F16" i="26"/>
  <c r="E16" i="26"/>
  <c r="F15" i="26"/>
  <c r="E15" i="26"/>
  <c r="F14" i="26"/>
  <c r="E14" i="26"/>
  <c r="F13" i="26"/>
  <c r="E13" i="26"/>
  <c r="F12" i="26"/>
  <c r="E12" i="26"/>
  <c r="F11" i="26"/>
  <c r="E11" i="26"/>
  <c r="F10" i="26"/>
  <c r="E10" i="26"/>
  <c r="F9" i="26"/>
  <c r="E9" i="26"/>
  <c r="F7" i="26"/>
  <c r="E7" i="26"/>
  <c r="F6" i="26"/>
  <c r="E6" i="26"/>
  <c r="D65" i="26"/>
  <c r="D64" i="26"/>
  <c r="D63" i="26"/>
  <c r="D62" i="26"/>
  <c r="D61" i="26"/>
  <c r="D60" i="26"/>
  <c r="D59" i="26"/>
  <c r="D58" i="26"/>
  <c r="D57" i="26"/>
  <c r="D56" i="26"/>
  <c r="D54" i="26"/>
  <c r="D53" i="26"/>
  <c r="D52" i="26"/>
  <c r="D51" i="26"/>
  <c r="D50" i="26"/>
  <c r="D49" i="26"/>
  <c r="D48" i="26"/>
  <c r="D47" i="26"/>
  <c r="D46" i="26"/>
  <c r="D45" i="26"/>
  <c r="D44" i="26"/>
  <c r="D43" i="26"/>
  <c r="D42" i="26"/>
  <c r="D40" i="26"/>
  <c r="D39" i="26"/>
  <c r="D38" i="26"/>
  <c r="D37" i="26"/>
  <c r="D36" i="26"/>
  <c r="D35" i="26"/>
  <c r="D34" i="26"/>
  <c r="D33" i="26"/>
  <c r="D32" i="26"/>
  <c r="D31" i="26"/>
  <c r="D30" i="26"/>
  <c r="D29" i="26"/>
  <c r="D28" i="26"/>
  <c r="D27" i="26"/>
  <c r="D25" i="26"/>
  <c r="D24" i="26"/>
  <c r="D23" i="26"/>
  <c r="D22" i="26"/>
  <c r="D21" i="26"/>
  <c r="D20" i="26"/>
  <c r="D19" i="26"/>
  <c r="D18" i="26"/>
  <c r="D17" i="26"/>
  <c r="D16" i="26"/>
  <c r="D15" i="26"/>
  <c r="D14" i="26"/>
  <c r="D13" i="26"/>
  <c r="D12" i="26"/>
  <c r="D11" i="26"/>
  <c r="D10" i="26"/>
  <c r="D9" i="26"/>
  <c r="D7" i="26"/>
  <c r="D6" i="26"/>
  <c r="C65" i="26"/>
  <c r="C64" i="26"/>
  <c r="C63" i="26"/>
  <c r="C62" i="26"/>
  <c r="C61" i="26"/>
  <c r="C60" i="26"/>
  <c r="C59" i="26"/>
  <c r="C58" i="26"/>
  <c r="C57" i="26"/>
  <c r="C56" i="26"/>
  <c r="C54" i="26"/>
  <c r="C53" i="26"/>
  <c r="C52" i="26"/>
  <c r="C51" i="26"/>
  <c r="C50" i="26"/>
  <c r="C49" i="26"/>
  <c r="C48" i="26"/>
  <c r="C47" i="26"/>
  <c r="C46" i="26"/>
  <c r="C45" i="26"/>
  <c r="C44" i="26"/>
  <c r="C43" i="26"/>
  <c r="C42" i="26"/>
  <c r="C40" i="26"/>
  <c r="C39" i="26"/>
  <c r="C38" i="26"/>
  <c r="C37" i="26"/>
  <c r="C36" i="26"/>
  <c r="C35" i="26"/>
  <c r="C34" i="26"/>
  <c r="C33" i="26"/>
  <c r="C32" i="26"/>
  <c r="C31" i="26"/>
  <c r="C30" i="26"/>
  <c r="C29" i="26"/>
  <c r="C28" i="26"/>
  <c r="C27" i="26"/>
  <c r="C25" i="26"/>
  <c r="C24" i="26"/>
  <c r="C23" i="26"/>
  <c r="C22" i="26"/>
  <c r="C21" i="26"/>
  <c r="C20" i="26"/>
  <c r="C19" i="26"/>
  <c r="C18" i="26"/>
  <c r="C17" i="26"/>
  <c r="C16" i="26"/>
  <c r="C15" i="26"/>
  <c r="C14" i="26"/>
  <c r="C13" i="26"/>
  <c r="C12" i="26"/>
  <c r="C11" i="26"/>
  <c r="C10" i="26"/>
  <c r="C9" i="26"/>
  <c r="C7" i="26"/>
  <c r="C6" i="26"/>
  <c r="L65" i="2"/>
  <c r="L64" i="2"/>
  <c r="L63" i="2"/>
  <c r="L62" i="2"/>
  <c r="L61" i="2"/>
  <c r="L60" i="2"/>
  <c r="L59" i="2"/>
  <c r="L58" i="2"/>
  <c r="L57" i="2"/>
  <c r="L56" i="2"/>
  <c r="L54" i="2"/>
  <c r="L53" i="2"/>
  <c r="L52" i="2"/>
  <c r="L51" i="2"/>
  <c r="L50" i="2"/>
  <c r="L49" i="2"/>
  <c r="L48" i="2"/>
  <c r="L47" i="2"/>
  <c r="L46" i="2"/>
  <c r="L45" i="2"/>
  <c r="L44" i="2"/>
  <c r="L43" i="2"/>
  <c r="L42" i="2"/>
  <c r="L40" i="2"/>
  <c r="L39" i="2"/>
  <c r="L38" i="2"/>
  <c r="L37" i="2"/>
  <c r="L36" i="2"/>
  <c r="L35" i="2"/>
  <c r="L34" i="2"/>
  <c r="L33" i="2"/>
  <c r="L32" i="2"/>
  <c r="L31" i="2"/>
  <c r="L30" i="2"/>
  <c r="L29" i="2"/>
  <c r="L28" i="2"/>
  <c r="L27" i="2"/>
  <c r="L25" i="2"/>
  <c r="L24" i="2"/>
  <c r="L23" i="2"/>
  <c r="L22" i="2"/>
  <c r="L21" i="2"/>
  <c r="L20" i="2"/>
  <c r="L19" i="2"/>
  <c r="L18" i="2"/>
  <c r="L17" i="2"/>
  <c r="L16" i="2"/>
  <c r="L15" i="2"/>
  <c r="L14" i="2"/>
  <c r="L13" i="2"/>
  <c r="L12" i="2"/>
  <c r="L11" i="2"/>
  <c r="L10" i="2"/>
  <c r="L9" i="2"/>
  <c r="L7" i="2"/>
  <c r="L6" i="2"/>
  <c r="F65" i="2"/>
  <c r="F64" i="2"/>
  <c r="F63" i="2"/>
  <c r="F62" i="2"/>
  <c r="F61" i="2"/>
  <c r="F60" i="2"/>
  <c r="F59" i="2"/>
  <c r="F58" i="2"/>
  <c r="F57" i="2"/>
  <c r="F56" i="2"/>
  <c r="F54" i="2"/>
  <c r="F53" i="2"/>
  <c r="F52" i="2"/>
  <c r="F51" i="2"/>
  <c r="F50" i="2"/>
  <c r="F49" i="2"/>
  <c r="F48" i="2"/>
  <c r="F47" i="2"/>
  <c r="F46" i="2"/>
  <c r="F45" i="2"/>
  <c r="F44" i="2"/>
  <c r="F43" i="2"/>
  <c r="F42" i="2"/>
  <c r="F40" i="2"/>
  <c r="F39" i="2"/>
  <c r="F38" i="2"/>
  <c r="F37" i="2"/>
  <c r="F36" i="2"/>
  <c r="F35" i="2"/>
  <c r="F34" i="2"/>
  <c r="F33" i="2"/>
  <c r="F32" i="2"/>
  <c r="F31" i="2"/>
  <c r="F30" i="2"/>
  <c r="F29" i="2"/>
  <c r="F28" i="2"/>
  <c r="F27" i="2"/>
  <c r="F25" i="2"/>
  <c r="F24" i="2"/>
  <c r="F23" i="2"/>
  <c r="F22" i="2"/>
  <c r="F21" i="2"/>
  <c r="F20" i="2"/>
  <c r="F19" i="2"/>
  <c r="F18" i="2"/>
  <c r="F17" i="2"/>
  <c r="F16" i="2"/>
  <c r="F15" i="2"/>
  <c r="F14" i="2"/>
  <c r="F13" i="2"/>
  <c r="F12" i="2"/>
  <c r="F11" i="2"/>
  <c r="F10" i="2"/>
  <c r="F9" i="2"/>
  <c r="F7" i="2"/>
  <c r="F6" i="2"/>
  <c r="K65" i="2"/>
  <c r="K64" i="2"/>
  <c r="K63" i="2"/>
  <c r="K62" i="2"/>
  <c r="K61" i="2"/>
  <c r="K60" i="2"/>
  <c r="K59" i="2"/>
  <c r="K58" i="2"/>
  <c r="K57" i="2"/>
  <c r="K56" i="2"/>
  <c r="K54" i="2"/>
  <c r="K53" i="2"/>
  <c r="K52" i="2"/>
  <c r="K51" i="2"/>
  <c r="K50" i="2"/>
  <c r="K49" i="2"/>
  <c r="K48" i="2"/>
  <c r="K47" i="2"/>
  <c r="K46" i="2"/>
  <c r="K45" i="2"/>
  <c r="K44" i="2"/>
  <c r="K43" i="2"/>
  <c r="K42" i="2"/>
  <c r="K40" i="2"/>
  <c r="K39" i="2"/>
  <c r="K38" i="2"/>
  <c r="K37" i="2"/>
  <c r="K36" i="2"/>
  <c r="K35" i="2"/>
  <c r="K34" i="2"/>
  <c r="K33" i="2"/>
  <c r="K32" i="2"/>
  <c r="K31" i="2"/>
  <c r="K30" i="2"/>
  <c r="K29" i="2"/>
  <c r="K28" i="2"/>
  <c r="K27" i="2"/>
  <c r="K25" i="2"/>
  <c r="K24" i="2"/>
  <c r="K23" i="2"/>
  <c r="K22" i="2"/>
  <c r="K21" i="2"/>
  <c r="K20" i="2"/>
  <c r="K19" i="2"/>
  <c r="K18" i="2"/>
  <c r="K17" i="2"/>
  <c r="K16" i="2"/>
  <c r="K15" i="2"/>
  <c r="K14" i="2"/>
  <c r="K13" i="2"/>
  <c r="K12" i="2"/>
  <c r="K11" i="2"/>
  <c r="K10" i="2"/>
  <c r="K9" i="2"/>
  <c r="K7" i="2"/>
  <c r="K6" i="2"/>
  <c r="E65" i="2"/>
  <c r="E64" i="2"/>
  <c r="E63" i="2"/>
  <c r="E62" i="2"/>
  <c r="E61" i="2"/>
  <c r="E60" i="2"/>
  <c r="E59" i="2"/>
  <c r="E58" i="2"/>
  <c r="E57" i="2"/>
  <c r="E56" i="2"/>
  <c r="E54" i="2"/>
  <c r="E53" i="2"/>
  <c r="E52" i="2"/>
  <c r="E51" i="2"/>
  <c r="E50" i="2"/>
  <c r="E49" i="2"/>
  <c r="E48" i="2"/>
  <c r="E47" i="2"/>
  <c r="E46" i="2"/>
  <c r="E45" i="2"/>
  <c r="E44" i="2"/>
  <c r="E43" i="2"/>
  <c r="E42" i="2"/>
  <c r="E40" i="2"/>
  <c r="E39" i="2"/>
  <c r="E38" i="2"/>
  <c r="E37" i="2"/>
  <c r="E36" i="2"/>
  <c r="E35" i="2"/>
  <c r="E34" i="2"/>
  <c r="E33" i="2"/>
  <c r="E32" i="2"/>
  <c r="E31" i="2"/>
  <c r="E30" i="2"/>
  <c r="E29" i="2"/>
  <c r="E28" i="2"/>
  <c r="E27" i="2"/>
  <c r="E25" i="2"/>
  <c r="E24" i="2"/>
  <c r="E23" i="2"/>
  <c r="E22" i="2"/>
  <c r="E21" i="2"/>
  <c r="E20" i="2"/>
  <c r="E19" i="2"/>
  <c r="E18" i="2"/>
  <c r="E17" i="2"/>
  <c r="E16" i="2"/>
  <c r="E15" i="2"/>
  <c r="E14" i="2"/>
  <c r="E13" i="2"/>
  <c r="E12" i="2"/>
  <c r="E11" i="2"/>
  <c r="E10" i="2"/>
  <c r="E9" i="2"/>
  <c r="E7" i="2"/>
  <c r="E6" i="2"/>
  <c r="D65" i="2"/>
  <c r="D64" i="2"/>
  <c r="D63" i="2"/>
  <c r="D62" i="2"/>
  <c r="D61" i="2"/>
  <c r="D60" i="2"/>
  <c r="D59" i="2"/>
  <c r="D58" i="2"/>
  <c r="D57" i="2"/>
  <c r="D56" i="2"/>
  <c r="D54" i="2"/>
  <c r="D53" i="2"/>
  <c r="D52" i="2"/>
  <c r="D51" i="2"/>
  <c r="D50" i="2"/>
  <c r="D49" i="2"/>
  <c r="D48" i="2"/>
  <c r="D47" i="2"/>
  <c r="D46" i="2"/>
  <c r="D45" i="2"/>
  <c r="D44" i="2"/>
  <c r="D43" i="2"/>
  <c r="D42" i="2"/>
  <c r="D40" i="2"/>
  <c r="D39" i="2"/>
  <c r="D38" i="2"/>
  <c r="D37" i="2"/>
  <c r="D36" i="2"/>
  <c r="D35" i="2"/>
  <c r="D34" i="2"/>
  <c r="D33" i="2"/>
  <c r="D32" i="2"/>
  <c r="D31" i="2"/>
  <c r="D30" i="2"/>
  <c r="D29" i="2"/>
  <c r="D28" i="2"/>
  <c r="D27" i="2"/>
  <c r="D25" i="2"/>
  <c r="D24" i="2"/>
  <c r="D23" i="2"/>
  <c r="D22" i="2"/>
  <c r="D21" i="2"/>
  <c r="D20" i="2"/>
  <c r="D19" i="2"/>
  <c r="D18" i="2"/>
  <c r="D17" i="2"/>
  <c r="D16" i="2"/>
  <c r="D15" i="2"/>
  <c r="D14" i="2"/>
  <c r="D13" i="2"/>
  <c r="D12" i="2"/>
  <c r="D11" i="2"/>
  <c r="D10" i="2"/>
  <c r="D9" i="2"/>
  <c r="D7" i="2"/>
  <c r="D6" i="2"/>
  <c r="J65" i="26"/>
  <c r="J64" i="26"/>
  <c r="J63" i="26"/>
  <c r="J62" i="26"/>
  <c r="J61" i="26"/>
  <c r="J60" i="26"/>
  <c r="J59" i="26"/>
  <c r="J58" i="26"/>
  <c r="J57" i="26"/>
  <c r="J56" i="26"/>
  <c r="J54" i="26"/>
  <c r="J53" i="26"/>
  <c r="J52" i="26"/>
  <c r="J51" i="26"/>
  <c r="J50" i="26"/>
  <c r="J49" i="26"/>
  <c r="J48" i="26"/>
  <c r="J47" i="26"/>
  <c r="J46" i="26"/>
  <c r="J45" i="26"/>
  <c r="J44" i="26"/>
  <c r="J43" i="26"/>
  <c r="J42" i="26"/>
  <c r="J40" i="26"/>
  <c r="J39" i="26"/>
  <c r="J38" i="26"/>
  <c r="J37" i="26"/>
  <c r="J36" i="26"/>
  <c r="J35" i="26"/>
  <c r="J34" i="26"/>
  <c r="J33" i="26"/>
  <c r="J32" i="26"/>
  <c r="J31" i="26"/>
  <c r="J30" i="26"/>
  <c r="J29" i="26"/>
  <c r="J28" i="26"/>
  <c r="J27" i="26"/>
  <c r="J25" i="26"/>
  <c r="J24" i="26"/>
  <c r="J23" i="26"/>
  <c r="J22" i="26"/>
  <c r="J21" i="26"/>
  <c r="J20" i="26"/>
  <c r="J19" i="26"/>
  <c r="J18" i="26"/>
  <c r="J17" i="26"/>
  <c r="J16" i="26"/>
  <c r="J15" i="26"/>
  <c r="J14" i="26"/>
  <c r="J13" i="26"/>
  <c r="J12" i="26"/>
  <c r="J11" i="26"/>
  <c r="J10" i="26"/>
  <c r="J9" i="26"/>
  <c r="J7" i="26"/>
  <c r="J6" i="26"/>
  <c r="I65" i="26"/>
  <c r="I64" i="26"/>
  <c r="I63" i="26"/>
  <c r="I62" i="26"/>
  <c r="I61" i="26"/>
  <c r="I60" i="26"/>
  <c r="I59" i="26"/>
  <c r="I58" i="26"/>
  <c r="I57" i="26"/>
  <c r="I56" i="26"/>
  <c r="I54" i="26"/>
  <c r="I53" i="26"/>
  <c r="I52" i="26"/>
  <c r="I51" i="26"/>
  <c r="I50" i="26"/>
  <c r="I49" i="26"/>
  <c r="I48" i="26"/>
  <c r="I47" i="26"/>
  <c r="I46" i="26"/>
  <c r="I45" i="26"/>
  <c r="I44" i="26"/>
  <c r="I43" i="26"/>
  <c r="I42" i="26"/>
  <c r="I40" i="26"/>
  <c r="I39" i="26"/>
  <c r="I38" i="26"/>
  <c r="I37" i="26"/>
  <c r="I36" i="26"/>
  <c r="I35" i="26"/>
  <c r="I34" i="26"/>
  <c r="I33" i="26"/>
  <c r="I32" i="26"/>
  <c r="I31" i="26"/>
  <c r="I30" i="26"/>
  <c r="I29" i="26"/>
  <c r="I28" i="26"/>
  <c r="I27" i="26"/>
  <c r="I25" i="26"/>
  <c r="I24" i="26"/>
  <c r="I23" i="26"/>
  <c r="I22" i="26"/>
  <c r="I21" i="26"/>
  <c r="I20" i="26"/>
  <c r="I19" i="26"/>
  <c r="I18" i="26"/>
  <c r="I17" i="26"/>
  <c r="I16" i="26"/>
  <c r="I15" i="26"/>
  <c r="I14" i="26"/>
  <c r="I13" i="26"/>
  <c r="I12" i="26"/>
  <c r="I11" i="26"/>
  <c r="I10" i="26"/>
  <c r="I9" i="26"/>
  <c r="I7" i="26"/>
  <c r="I6" i="26"/>
  <c r="H65" i="26"/>
  <c r="H64" i="26"/>
  <c r="H63" i="26"/>
  <c r="H62" i="26"/>
  <c r="H61" i="26"/>
  <c r="H60" i="26"/>
  <c r="H59" i="26"/>
  <c r="H58" i="26"/>
  <c r="H57" i="26"/>
  <c r="H56" i="26"/>
  <c r="H54" i="26"/>
  <c r="H53" i="26"/>
  <c r="H52" i="26"/>
  <c r="H51" i="26"/>
  <c r="H50" i="26"/>
  <c r="H49" i="26"/>
  <c r="H48" i="26"/>
  <c r="H47" i="26"/>
  <c r="H46" i="26"/>
  <c r="H45" i="26"/>
  <c r="H44" i="26"/>
  <c r="H43" i="26"/>
  <c r="H42" i="26"/>
  <c r="H40" i="26"/>
  <c r="H39" i="26"/>
  <c r="H38" i="26"/>
  <c r="H37" i="26"/>
  <c r="H36" i="26"/>
  <c r="H35" i="26"/>
  <c r="H34" i="26"/>
  <c r="H33" i="26"/>
  <c r="H32" i="26"/>
  <c r="H31" i="26"/>
  <c r="H30" i="26"/>
  <c r="H29" i="26"/>
  <c r="H28" i="26"/>
  <c r="H27" i="26"/>
  <c r="H25" i="26"/>
  <c r="H24" i="26"/>
  <c r="H23" i="26"/>
  <c r="H22" i="26"/>
  <c r="H21" i="26"/>
  <c r="H20" i="26"/>
  <c r="H19" i="26"/>
  <c r="H18" i="26"/>
  <c r="H17" i="26"/>
  <c r="H16" i="26"/>
  <c r="H15" i="26"/>
  <c r="H14" i="26"/>
  <c r="H13" i="26"/>
  <c r="H12" i="26"/>
  <c r="H11" i="26"/>
  <c r="H10" i="26"/>
  <c r="H9" i="26"/>
  <c r="H7" i="26"/>
  <c r="H6" i="26"/>
  <c r="G65" i="26"/>
  <c r="G64" i="26"/>
  <c r="G63" i="26"/>
  <c r="G62" i="26"/>
  <c r="G61" i="26"/>
  <c r="G60" i="26"/>
  <c r="G59" i="26"/>
  <c r="G58" i="26"/>
  <c r="G57" i="26"/>
  <c r="G56" i="26"/>
  <c r="G54" i="26"/>
  <c r="G53" i="26"/>
  <c r="G52" i="26"/>
  <c r="G51" i="26"/>
  <c r="G50" i="26"/>
  <c r="G49" i="26"/>
  <c r="G48" i="26"/>
  <c r="G47" i="26"/>
  <c r="G46" i="26"/>
  <c r="G45" i="26"/>
  <c r="G44" i="26"/>
  <c r="G43" i="26"/>
  <c r="G42" i="26"/>
  <c r="G40" i="26"/>
  <c r="G39" i="26"/>
  <c r="G38" i="26"/>
  <c r="G37" i="26"/>
  <c r="G36" i="26"/>
  <c r="G35" i="26"/>
  <c r="G34" i="26"/>
  <c r="G33" i="26"/>
  <c r="G32" i="26"/>
  <c r="G31" i="26"/>
  <c r="G30" i="26"/>
  <c r="G29" i="26"/>
  <c r="G28" i="26"/>
  <c r="G27" i="26"/>
  <c r="G25" i="26"/>
  <c r="G24" i="26"/>
  <c r="G23" i="26"/>
  <c r="G22" i="26"/>
  <c r="G21" i="26"/>
  <c r="G20" i="26"/>
  <c r="G19" i="26"/>
  <c r="G18" i="26"/>
  <c r="G17" i="26"/>
  <c r="G16" i="26"/>
  <c r="G15" i="26"/>
  <c r="G14" i="26"/>
  <c r="G13" i="26"/>
  <c r="G12" i="26"/>
  <c r="G11" i="26"/>
  <c r="G10" i="26"/>
  <c r="G9" i="26"/>
  <c r="G7" i="26"/>
  <c r="G6" i="26"/>
  <c r="N65" i="2"/>
  <c r="N64" i="2"/>
  <c r="N63" i="2"/>
  <c r="N62" i="2"/>
  <c r="N61" i="2"/>
  <c r="N60" i="2"/>
  <c r="N59" i="2"/>
  <c r="N58" i="2"/>
  <c r="N57" i="2"/>
  <c r="N56" i="2"/>
  <c r="N54" i="2"/>
  <c r="N53" i="2"/>
  <c r="N52" i="2"/>
  <c r="N51" i="2"/>
  <c r="N50" i="2"/>
  <c r="N49" i="2"/>
  <c r="N48" i="2"/>
  <c r="N47" i="2"/>
  <c r="N46" i="2"/>
  <c r="N45" i="2"/>
  <c r="N44" i="2"/>
  <c r="N43" i="2"/>
  <c r="N42" i="2"/>
  <c r="N40" i="2"/>
  <c r="N39" i="2"/>
  <c r="N38" i="2"/>
  <c r="N37" i="2"/>
  <c r="N36" i="2"/>
  <c r="N35" i="2"/>
  <c r="N34" i="2"/>
  <c r="N33" i="2"/>
  <c r="N32" i="2"/>
  <c r="N31" i="2"/>
  <c r="N30" i="2"/>
  <c r="N29" i="2"/>
  <c r="N28" i="2"/>
  <c r="N27" i="2"/>
  <c r="N25" i="2"/>
  <c r="N24" i="2"/>
  <c r="N23" i="2"/>
  <c r="N22" i="2"/>
  <c r="N21" i="2"/>
  <c r="N20" i="2"/>
  <c r="N19" i="2"/>
  <c r="N18" i="2"/>
  <c r="N17" i="2"/>
  <c r="N16" i="2"/>
  <c r="N15" i="2"/>
  <c r="N14" i="2"/>
  <c r="N13" i="2"/>
  <c r="N12" i="2"/>
  <c r="N11" i="2"/>
  <c r="N10" i="2"/>
  <c r="N9" i="2"/>
  <c r="N7" i="2"/>
  <c r="N6" i="2"/>
  <c r="H65" i="2"/>
  <c r="H64" i="2"/>
  <c r="H63" i="2"/>
  <c r="H62" i="2"/>
  <c r="H61" i="2"/>
  <c r="H60" i="2"/>
  <c r="H59" i="2"/>
  <c r="H58" i="2"/>
  <c r="H57" i="2"/>
  <c r="H56" i="2"/>
  <c r="H54" i="2"/>
  <c r="H53" i="2"/>
  <c r="H52" i="2"/>
  <c r="H51" i="2"/>
  <c r="H50" i="2"/>
  <c r="H49" i="2"/>
  <c r="H48" i="2"/>
  <c r="H47" i="2"/>
  <c r="H46" i="2"/>
  <c r="H45" i="2"/>
  <c r="H44" i="2"/>
  <c r="H43" i="2"/>
  <c r="H42" i="2"/>
  <c r="H40" i="2"/>
  <c r="H39" i="2"/>
  <c r="H38" i="2"/>
  <c r="H37" i="2"/>
  <c r="H36" i="2"/>
  <c r="H35" i="2"/>
  <c r="H34" i="2"/>
  <c r="H33" i="2"/>
  <c r="H32" i="2"/>
  <c r="H31" i="2"/>
  <c r="H30" i="2"/>
  <c r="H29" i="2"/>
  <c r="H28" i="2"/>
  <c r="H27" i="2"/>
  <c r="H25" i="2"/>
  <c r="H24" i="2"/>
  <c r="H23" i="2"/>
  <c r="H22" i="2"/>
  <c r="H21" i="2"/>
  <c r="H20" i="2"/>
  <c r="H19" i="2"/>
  <c r="H18" i="2"/>
  <c r="H17" i="2"/>
  <c r="H16" i="2"/>
  <c r="H15" i="2"/>
  <c r="H14" i="2"/>
  <c r="H13" i="2"/>
  <c r="H12" i="2"/>
  <c r="H11" i="2"/>
  <c r="H10" i="2"/>
  <c r="H9" i="2"/>
  <c r="H7" i="2"/>
  <c r="H6" i="2"/>
  <c r="J65" i="25"/>
  <c r="J64" i="25"/>
  <c r="J63" i="25"/>
  <c r="J62" i="25"/>
  <c r="J61" i="25"/>
  <c r="J60" i="25"/>
  <c r="J59" i="25"/>
  <c r="J58" i="25"/>
  <c r="J57" i="25"/>
  <c r="J56" i="25"/>
  <c r="J54" i="25"/>
  <c r="J53" i="25"/>
  <c r="J52" i="25"/>
  <c r="J51" i="25"/>
  <c r="J50" i="25"/>
  <c r="J49" i="25"/>
  <c r="J48" i="25"/>
  <c r="J47" i="25"/>
  <c r="J46" i="25"/>
  <c r="J45" i="25"/>
  <c r="J44" i="25"/>
  <c r="J43" i="25"/>
  <c r="J42" i="25"/>
  <c r="J40" i="25"/>
  <c r="J39" i="25"/>
  <c r="J38" i="25"/>
  <c r="J37" i="25"/>
  <c r="J36" i="25"/>
  <c r="J35" i="25"/>
  <c r="J34" i="25"/>
  <c r="J33" i="25"/>
  <c r="J32" i="25"/>
  <c r="J31" i="25"/>
  <c r="J30" i="25"/>
  <c r="J29" i="25"/>
  <c r="J28" i="25"/>
  <c r="J27" i="25"/>
  <c r="J25" i="25"/>
  <c r="J24" i="25"/>
  <c r="J23" i="25"/>
  <c r="J22" i="25"/>
  <c r="J21" i="25"/>
  <c r="J20" i="25"/>
  <c r="J19" i="25"/>
  <c r="J18" i="25"/>
  <c r="J17" i="25"/>
  <c r="J16" i="25"/>
  <c r="J15" i="25"/>
  <c r="J14" i="25"/>
  <c r="J13" i="25"/>
  <c r="J12" i="25"/>
  <c r="J11" i="25"/>
  <c r="J10" i="25"/>
  <c r="J9" i="25"/>
  <c r="J7" i="25"/>
  <c r="J6" i="25"/>
  <c r="F65" i="25"/>
  <c r="F64" i="25"/>
  <c r="F63" i="25"/>
  <c r="F62" i="25"/>
  <c r="F61" i="25"/>
  <c r="F60" i="25"/>
  <c r="F59" i="25"/>
  <c r="F58" i="25"/>
  <c r="F57" i="25"/>
  <c r="F56" i="25"/>
  <c r="F54" i="25"/>
  <c r="F53" i="25"/>
  <c r="F52" i="25"/>
  <c r="F51" i="25"/>
  <c r="F50" i="25"/>
  <c r="F49" i="25"/>
  <c r="F48" i="25"/>
  <c r="F47" i="25"/>
  <c r="F46" i="25"/>
  <c r="F45" i="25"/>
  <c r="F44" i="25"/>
  <c r="F43" i="25"/>
  <c r="F42" i="25"/>
  <c r="F40" i="25"/>
  <c r="F39" i="25"/>
  <c r="F38" i="25"/>
  <c r="F37" i="25"/>
  <c r="F36" i="25"/>
  <c r="F35" i="25"/>
  <c r="F34" i="25"/>
  <c r="F33" i="25"/>
  <c r="F32" i="25"/>
  <c r="F31" i="25"/>
  <c r="F30" i="25"/>
  <c r="F29" i="25"/>
  <c r="F28" i="25"/>
  <c r="F27" i="25"/>
  <c r="F25" i="25"/>
  <c r="F24" i="25"/>
  <c r="F23" i="25"/>
  <c r="F22" i="25"/>
  <c r="F21" i="25"/>
  <c r="F20" i="25"/>
  <c r="F19" i="25"/>
  <c r="F18" i="25"/>
  <c r="F17" i="25"/>
  <c r="F16" i="25"/>
  <c r="F15" i="25"/>
  <c r="F14" i="25"/>
  <c r="F13" i="25"/>
  <c r="F12" i="25"/>
  <c r="F11" i="25"/>
  <c r="F10" i="25"/>
  <c r="F9" i="25"/>
  <c r="F7" i="25"/>
  <c r="F6" i="25"/>
  <c r="I65" i="25"/>
  <c r="I64" i="25"/>
  <c r="I63" i="25"/>
  <c r="I62" i="25"/>
  <c r="I61" i="25"/>
  <c r="I60" i="25"/>
  <c r="I59" i="25"/>
  <c r="I58" i="25"/>
  <c r="I57" i="25"/>
  <c r="I56" i="25"/>
  <c r="I54" i="25"/>
  <c r="I53" i="25"/>
  <c r="I52" i="25"/>
  <c r="I51" i="25"/>
  <c r="I50" i="25"/>
  <c r="I49" i="25"/>
  <c r="I48" i="25"/>
  <c r="I47" i="25"/>
  <c r="I46" i="25"/>
  <c r="I45" i="25"/>
  <c r="I44" i="25"/>
  <c r="I43" i="25"/>
  <c r="I42" i="25"/>
  <c r="I40" i="25"/>
  <c r="I39" i="25"/>
  <c r="I38" i="25"/>
  <c r="I37" i="25"/>
  <c r="I36" i="25"/>
  <c r="I35" i="25"/>
  <c r="I34" i="25"/>
  <c r="I33" i="25"/>
  <c r="I32" i="25"/>
  <c r="I31" i="25"/>
  <c r="I30" i="25"/>
  <c r="I29" i="25"/>
  <c r="I28" i="25"/>
  <c r="I27" i="25"/>
  <c r="I25" i="25"/>
  <c r="I24" i="25"/>
  <c r="I23" i="25"/>
  <c r="I22" i="25"/>
  <c r="I21" i="25"/>
  <c r="I20" i="25"/>
  <c r="I19" i="25"/>
  <c r="I18" i="25"/>
  <c r="I17" i="25"/>
  <c r="I16" i="25"/>
  <c r="I15" i="25"/>
  <c r="I14" i="25"/>
  <c r="I13" i="25"/>
  <c r="I12" i="25"/>
  <c r="I11" i="25"/>
  <c r="I10" i="25"/>
  <c r="I9" i="25"/>
  <c r="I7" i="25"/>
  <c r="I6" i="25"/>
  <c r="E65" i="25"/>
  <c r="E64" i="25"/>
  <c r="E63" i="25"/>
  <c r="E62" i="25"/>
  <c r="E61" i="25"/>
  <c r="E60" i="25"/>
  <c r="E59" i="25"/>
  <c r="E58" i="25"/>
  <c r="E57" i="25"/>
  <c r="E56" i="25"/>
  <c r="E54" i="25"/>
  <c r="E53" i="25"/>
  <c r="E52" i="25"/>
  <c r="E51" i="25"/>
  <c r="E50" i="25"/>
  <c r="E49" i="25"/>
  <c r="E48" i="25"/>
  <c r="E47" i="25"/>
  <c r="E46" i="25"/>
  <c r="E45" i="25"/>
  <c r="E44" i="25"/>
  <c r="E43" i="25"/>
  <c r="E42" i="25"/>
  <c r="E40" i="25"/>
  <c r="E39" i="25"/>
  <c r="E38" i="25"/>
  <c r="E37" i="25"/>
  <c r="E36" i="25"/>
  <c r="E35" i="25"/>
  <c r="E34" i="25"/>
  <c r="E33" i="25"/>
  <c r="E32" i="25"/>
  <c r="E31" i="25"/>
  <c r="E30" i="25"/>
  <c r="E29" i="25"/>
  <c r="E28" i="25"/>
  <c r="E27" i="25"/>
  <c r="E25" i="25"/>
  <c r="E24" i="25"/>
  <c r="E23" i="25"/>
  <c r="E22" i="25"/>
  <c r="E21" i="25"/>
  <c r="E20" i="25"/>
  <c r="E19" i="25"/>
  <c r="E18" i="25"/>
  <c r="E17" i="25"/>
  <c r="E16" i="25"/>
  <c r="E15" i="25"/>
  <c r="E14" i="25"/>
  <c r="E13" i="25"/>
  <c r="E12" i="25"/>
  <c r="E11" i="25"/>
  <c r="E10" i="25"/>
  <c r="E9" i="25"/>
  <c r="E7" i="25"/>
  <c r="E6" i="25"/>
  <c r="H65" i="25"/>
  <c r="H64" i="25"/>
  <c r="H63" i="25"/>
  <c r="H62" i="25"/>
  <c r="H61" i="25"/>
  <c r="H60" i="25"/>
  <c r="H59" i="25"/>
  <c r="H58" i="25"/>
  <c r="H57" i="25"/>
  <c r="H56" i="25"/>
  <c r="H54" i="25"/>
  <c r="H53" i="25"/>
  <c r="H52" i="25"/>
  <c r="H51" i="25"/>
  <c r="H50" i="25"/>
  <c r="H49" i="25"/>
  <c r="H48" i="25"/>
  <c r="H47" i="25"/>
  <c r="H46" i="25"/>
  <c r="H45" i="25"/>
  <c r="H44" i="25"/>
  <c r="H43" i="25"/>
  <c r="H42" i="25"/>
  <c r="H40" i="25"/>
  <c r="H39" i="25"/>
  <c r="H38" i="25"/>
  <c r="H37" i="25"/>
  <c r="H36" i="25"/>
  <c r="H35" i="25"/>
  <c r="H34" i="25"/>
  <c r="H33" i="25"/>
  <c r="H32" i="25"/>
  <c r="H31" i="25"/>
  <c r="H30" i="25"/>
  <c r="H29" i="25"/>
  <c r="H28" i="25"/>
  <c r="H27" i="25"/>
  <c r="H25" i="25"/>
  <c r="H24" i="25"/>
  <c r="H23" i="25"/>
  <c r="H22" i="25"/>
  <c r="H21" i="25"/>
  <c r="H20" i="25"/>
  <c r="H19" i="25"/>
  <c r="H18" i="25"/>
  <c r="H17" i="25"/>
  <c r="H16" i="25"/>
  <c r="H15" i="25"/>
  <c r="H14" i="25"/>
  <c r="H13" i="25"/>
  <c r="H12" i="25"/>
  <c r="H11" i="25"/>
  <c r="H10" i="25"/>
  <c r="H9" i="25"/>
  <c r="H7" i="25"/>
  <c r="H6" i="25"/>
  <c r="D65" i="25"/>
  <c r="D64" i="25"/>
  <c r="D63" i="25"/>
  <c r="D62" i="25"/>
  <c r="D61" i="25"/>
  <c r="D60" i="25"/>
  <c r="D59" i="25"/>
  <c r="D58" i="25"/>
  <c r="D57" i="25"/>
  <c r="D56" i="25"/>
  <c r="D54" i="25"/>
  <c r="D53" i="25"/>
  <c r="D52" i="25"/>
  <c r="D51" i="25"/>
  <c r="D50" i="25"/>
  <c r="D49" i="25"/>
  <c r="D48" i="25"/>
  <c r="D47" i="25"/>
  <c r="D46" i="25"/>
  <c r="D45" i="25"/>
  <c r="D44" i="25"/>
  <c r="D43" i="25"/>
  <c r="D42" i="25"/>
  <c r="D40" i="25"/>
  <c r="D39" i="25"/>
  <c r="D38" i="25"/>
  <c r="D37" i="25"/>
  <c r="D36" i="25"/>
  <c r="D35" i="25"/>
  <c r="D34" i="25"/>
  <c r="D33" i="25"/>
  <c r="D32" i="25"/>
  <c r="D31" i="25"/>
  <c r="D30" i="25"/>
  <c r="D29" i="25"/>
  <c r="D28" i="25"/>
  <c r="D27" i="25"/>
  <c r="D25" i="25"/>
  <c r="D24" i="25"/>
  <c r="D23" i="25"/>
  <c r="D22" i="25"/>
  <c r="D21" i="25"/>
  <c r="D20" i="25"/>
  <c r="D19" i="25"/>
  <c r="D18" i="25"/>
  <c r="D17" i="25"/>
  <c r="D16" i="25"/>
  <c r="D15" i="25"/>
  <c r="D14" i="25"/>
  <c r="D13" i="25"/>
  <c r="D12" i="25"/>
  <c r="D11" i="25"/>
  <c r="D10" i="25"/>
  <c r="D9" i="25"/>
  <c r="D7" i="25"/>
  <c r="D6" i="25"/>
  <c r="G65" i="25"/>
  <c r="G64" i="25"/>
  <c r="G63" i="25"/>
  <c r="G62" i="25"/>
  <c r="G61" i="25"/>
  <c r="G60" i="25"/>
  <c r="G59" i="25"/>
  <c r="G58" i="25"/>
  <c r="G57" i="25"/>
  <c r="G56" i="25"/>
  <c r="G54" i="25"/>
  <c r="G53" i="25"/>
  <c r="G52" i="25"/>
  <c r="G51" i="25"/>
  <c r="G50" i="25"/>
  <c r="G49" i="25"/>
  <c r="G48" i="25"/>
  <c r="G47" i="25"/>
  <c r="G46" i="25"/>
  <c r="G45" i="25"/>
  <c r="G44" i="25"/>
  <c r="G43" i="25"/>
  <c r="G42" i="25"/>
  <c r="G40" i="25"/>
  <c r="G39" i="25"/>
  <c r="G38" i="25"/>
  <c r="G37" i="25"/>
  <c r="G36" i="25"/>
  <c r="G35" i="25"/>
  <c r="G34" i="25"/>
  <c r="G33" i="25"/>
  <c r="G32" i="25"/>
  <c r="G31" i="25"/>
  <c r="G30" i="25"/>
  <c r="G29" i="25"/>
  <c r="G28" i="25"/>
  <c r="G27" i="25"/>
  <c r="G25" i="25"/>
  <c r="G24" i="25"/>
  <c r="G23" i="25"/>
  <c r="G22" i="25"/>
  <c r="G21" i="25"/>
  <c r="G20" i="25"/>
  <c r="G19" i="25"/>
  <c r="G18" i="25"/>
  <c r="G17" i="25"/>
  <c r="G16" i="25"/>
  <c r="G15" i="25"/>
  <c r="G14" i="25"/>
  <c r="G13" i="25"/>
  <c r="G12" i="25"/>
  <c r="G11" i="25"/>
  <c r="G10" i="25"/>
  <c r="G9" i="25"/>
  <c r="G7" i="25"/>
  <c r="G6" i="25"/>
  <c r="M65" i="2" l="1"/>
  <c r="M64" i="2"/>
  <c r="M63" i="2"/>
  <c r="M62" i="2"/>
  <c r="M61" i="2"/>
  <c r="M60" i="2"/>
  <c r="M59" i="2"/>
  <c r="M58" i="2"/>
  <c r="M57" i="2"/>
  <c r="M56" i="2"/>
  <c r="M54" i="2"/>
  <c r="M53" i="2"/>
  <c r="M52" i="2"/>
  <c r="M51" i="2"/>
  <c r="M50" i="2"/>
  <c r="M49" i="2"/>
  <c r="M48" i="2"/>
  <c r="M47" i="2"/>
  <c r="M46" i="2"/>
  <c r="M45" i="2"/>
  <c r="M44" i="2"/>
  <c r="M43" i="2"/>
  <c r="M42" i="2"/>
  <c r="M40" i="2"/>
  <c r="M39" i="2"/>
  <c r="M38" i="2"/>
  <c r="M37" i="2"/>
  <c r="M36" i="2"/>
  <c r="M35" i="2"/>
  <c r="M34" i="2"/>
  <c r="M33" i="2"/>
  <c r="M32" i="2"/>
  <c r="M31" i="2"/>
  <c r="M30" i="2"/>
  <c r="M29" i="2"/>
  <c r="M28" i="2"/>
  <c r="M27" i="2"/>
  <c r="M25" i="2"/>
  <c r="M24" i="2"/>
  <c r="M23" i="2"/>
  <c r="M22" i="2"/>
  <c r="M21" i="2"/>
  <c r="M20" i="2"/>
  <c r="M19" i="2"/>
  <c r="M18" i="2"/>
  <c r="M17" i="2"/>
  <c r="M16" i="2"/>
  <c r="M15" i="2"/>
  <c r="M14" i="2"/>
  <c r="M13" i="2"/>
  <c r="M12" i="2"/>
  <c r="M11" i="2"/>
  <c r="M10" i="2"/>
  <c r="M9" i="2"/>
  <c r="M7" i="2"/>
  <c r="M6" i="2"/>
  <c r="J55" i="25" l="1"/>
  <c r="J41" i="25"/>
  <c r="I41" i="25"/>
  <c r="G8" i="25"/>
  <c r="G65" i="2"/>
  <c r="G64" i="2"/>
  <c r="G63" i="2"/>
  <c r="G62" i="2"/>
  <c r="G61" i="2"/>
  <c r="G60" i="2"/>
  <c r="G59" i="2"/>
  <c r="G58" i="2"/>
  <c r="G57" i="2"/>
  <c r="G56" i="2"/>
  <c r="G54" i="2"/>
  <c r="G53" i="2"/>
  <c r="G52" i="2"/>
  <c r="G51" i="2"/>
  <c r="G50" i="2"/>
  <c r="G49" i="2"/>
  <c r="G48" i="2"/>
  <c r="G47" i="2"/>
  <c r="G46" i="2"/>
  <c r="G45" i="2"/>
  <c r="G44" i="2"/>
  <c r="G43" i="2"/>
  <c r="G42" i="2"/>
  <c r="G40" i="2"/>
  <c r="G39" i="2"/>
  <c r="G38" i="2"/>
  <c r="G37" i="2"/>
  <c r="G36" i="2"/>
  <c r="G35" i="2"/>
  <c r="G34" i="2"/>
  <c r="G33" i="2"/>
  <c r="G32" i="2"/>
  <c r="G31" i="2"/>
  <c r="G30" i="2"/>
  <c r="G29" i="2"/>
  <c r="G28" i="2"/>
  <c r="G27" i="2"/>
  <c r="G25" i="2"/>
  <c r="G24" i="2"/>
  <c r="G23" i="2"/>
  <c r="G22" i="2"/>
  <c r="G21" i="2"/>
  <c r="G20" i="2"/>
  <c r="G19" i="2"/>
  <c r="G18" i="2"/>
  <c r="G17" i="2"/>
  <c r="G16" i="2"/>
  <c r="G15" i="2"/>
  <c r="G14" i="2"/>
  <c r="G13" i="2"/>
  <c r="G12" i="2"/>
  <c r="G11" i="2"/>
  <c r="G10" i="2"/>
  <c r="G9" i="2"/>
  <c r="G7" i="2"/>
  <c r="G6" i="2"/>
  <c r="H26" i="25" l="1"/>
  <c r="G55" i="25"/>
  <c r="G26" i="25"/>
  <c r="J8" i="25"/>
  <c r="J26" i="25"/>
  <c r="G41" i="25"/>
  <c r="H41" i="25"/>
  <c r="H8" i="25"/>
  <c r="H55" i="25"/>
  <c r="I55" i="25"/>
  <c r="I8" i="25"/>
  <c r="I26" i="25"/>
  <c r="J8" i="2" l="1"/>
  <c r="J41" i="2" l="1"/>
  <c r="J26" i="2"/>
  <c r="J55" i="2"/>
  <c r="I26" i="26" l="1"/>
  <c r="J26" i="26" l="1"/>
  <c r="I8" i="26" l="1"/>
  <c r="I55" i="26"/>
  <c r="I41" i="26"/>
  <c r="J41" i="26" l="1"/>
  <c r="J8" i="26"/>
  <c r="J55" i="26"/>
  <c r="H8" i="26" l="1"/>
  <c r="H26" i="26"/>
  <c r="H41" i="26"/>
  <c r="H55" i="26"/>
  <c r="G8" i="26"/>
  <c r="G26" i="26"/>
  <c r="G41" i="26"/>
  <c r="G55" i="26"/>
  <c r="L26" i="2" l="1"/>
  <c r="L41" i="2"/>
  <c r="L55" i="2"/>
  <c r="L8" i="2"/>
  <c r="K8" i="2"/>
  <c r="M8" i="2"/>
  <c r="K26" i="2"/>
  <c r="M26" i="2"/>
  <c r="K41" i="2"/>
  <c r="M41" i="2"/>
  <c r="K55" i="2"/>
  <c r="M55" i="2"/>
  <c r="N8" i="2" l="1"/>
  <c r="N26" i="2" l="1"/>
  <c r="N55" i="2"/>
  <c r="N41" i="2"/>
  <c r="I41" i="2" l="1"/>
  <c r="I8" i="2"/>
  <c r="I26" i="2"/>
  <c r="I55" i="2" l="1"/>
  <c r="C61" i="2"/>
  <c r="C60" i="2"/>
  <c r="C59" i="2"/>
  <c r="C39" i="2"/>
  <c r="C37" i="2"/>
  <c r="C35" i="2"/>
  <c r="C28" i="2"/>
  <c r="C20" i="2"/>
  <c r="C17" i="2"/>
  <c r="C11" i="2"/>
  <c r="C7" i="2"/>
  <c r="C9" i="2"/>
  <c r="C19" i="2"/>
  <c r="C23" i="2"/>
  <c r="C29" i="2"/>
  <c r="C43" i="2"/>
  <c r="C45" i="2"/>
  <c r="C49" i="2"/>
  <c r="C33" i="2"/>
  <c r="C50" i="2" l="1"/>
  <c r="C34" i="2"/>
  <c r="C10" i="2"/>
  <c r="C64" i="2"/>
  <c r="C56" i="2"/>
  <c r="C48" i="2"/>
  <c r="C40" i="2"/>
  <c r="C32" i="2"/>
  <c r="C24" i="2"/>
  <c r="C16" i="2"/>
  <c r="C42" i="2"/>
  <c r="C18" i="2"/>
  <c r="C58" i="2"/>
  <c r="C22" i="2"/>
  <c r="C47" i="2"/>
  <c r="C31" i="2"/>
  <c r="C15" i="2"/>
  <c r="C63" i="2"/>
  <c r="C62" i="2"/>
  <c r="C54" i="2"/>
  <c r="C14" i="2"/>
  <c r="C27" i="2"/>
  <c r="C52" i="2"/>
  <c r="C44" i="2"/>
  <c r="C36" i="2"/>
  <c r="C12" i="2"/>
  <c r="C51" i="2"/>
  <c r="C65" i="2"/>
  <c r="C57" i="2"/>
  <c r="C25" i="2"/>
  <c r="C38" i="2"/>
  <c r="C30" i="2"/>
  <c r="C6" i="2"/>
  <c r="C46" i="2"/>
  <c r="C53" i="2"/>
  <c r="C21" i="2"/>
  <c r="C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J26" authorId="0" shapeId="0" xr:uid="{00000000-0006-0000-0200-000001000000}">
      <text>
        <r>
          <rPr>
            <b/>
            <sz val="10"/>
            <color indexed="81"/>
            <rFont val="Tahoma"/>
            <family val="2"/>
          </rPr>
          <t>jmarks:</t>
        </r>
        <r>
          <rPr>
            <sz val="10"/>
            <color indexed="81"/>
            <rFont val="Tahoma"/>
            <family val="2"/>
          </rPr>
          <t xml:space="preserve">
Note different formula.</t>
        </r>
      </text>
    </comment>
  </commentList>
</comments>
</file>

<file path=xl/sharedStrings.xml><?xml version="1.0" encoding="utf-8"?>
<sst xmlns="http://schemas.openxmlformats.org/spreadsheetml/2006/main" count="243" uniqueCount="96">
  <si>
    <t>Arkansas</t>
  </si>
  <si>
    <t>Maryland</t>
  </si>
  <si>
    <t>Mississippi</t>
  </si>
  <si>
    <t>North Carolina</t>
  </si>
  <si>
    <t>Oklahoma</t>
  </si>
  <si>
    <t>South Carolina</t>
  </si>
  <si>
    <t>Tennessee</t>
  </si>
  <si>
    <t>Texas</t>
  </si>
  <si>
    <t>Virginia</t>
  </si>
  <si>
    <t>Delaware</t>
  </si>
  <si>
    <t>SREB states</t>
  </si>
  <si>
    <t>Source:</t>
  </si>
  <si>
    <t>Women</t>
  </si>
  <si>
    <t>Men</t>
  </si>
  <si>
    <t>White</t>
  </si>
  <si>
    <t>Black</t>
  </si>
  <si>
    <r>
      <t>Other</t>
    </r>
    <r>
      <rPr>
        <vertAlign val="superscript"/>
        <sz val="10"/>
        <rFont val="Arial"/>
        <family val="2"/>
      </rPr>
      <t>2</t>
    </r>
  </si>
  <si>
    <t>Hispanic</t>
  </si>
  <si>
    <t>First-Time Freshmen</t>
  </si>
  <si>
    <t>Four-Year</t>
  </si>
  <si>
    <t>Two-Year</t>
  </si>
  <si>
    <t>Part-Time</t>
  </si>
  <si>
    <t>Undergraduate</t>
  </si>
  <si>
    <t xml:space="preserve">    as a percent of U.S.</t>
  </si>
  <si>
    <t>West</t>
  </si>
  <si>
    <t>Alaska</t>
  </si>
  <si>
    <t>Hawaii</t>
  </si>
  <si>
    <t>Idaho</t>
  </si>
  <si>
    <t>Montana</t>
  </si>
  <si>
    <t>Nevada</t>
  </si>
  <si>
    <t>New Mexico</t>
  </si>
  <si>
    <t>Oregon</t>
  </si>
  <si>
    <t>Washington</t>
  </si>
  <si>
    <t>Wyoming</t>
  </si>
  <si>
    <t>Midwest</t>
  </si>
  <si>
    <t>Indiana</t>
  </si>
  <si>
    <t>Iowa</t>
  </si>
  <si>
    <t>Kansas</t>
  </si>
  <si>
    <t>Michigan</t>
  </si>
  <si>
    <t>Nebraska</t>
  </si>
  <si>
    <t>North Dakota</t>
  </si>
  <si>
    <t>Ohio</t>
  </si>
  <si>
    <t>South Dakota</t>
  </si>
  <si>
    <t>Wisconsin</t>
  </si>
  <si>
    <t>Northeast</t>
  </si>
  <si>
    <t>Maine</t>
  </si>
  <si>
    <t>New Hampshire</t>
  </si>
  <si>
    <t>New Jersey</t>
  </si>
  <si>
    <t>Vermont</t>
  </si>
  <si>
    <r>
      <t>Enrollment Changes by Student Level and Type of Attendance</t>
    </r>
    <r>
      <rPr>
        <vertAlign val="superscript"/>
        <sz val="10"/>
        <rFont val="Arial"/>
        <family val="2"/>
      </rPr>
      <t>1</t>
    </r>
  </si>
  <si>
    <t>50 states and D.C.</t>
  </si>
  <si>
    <t>"NA" indicates not applicable. There was no institution of this type in at least one of the years.</t>
  </si>
  <si>
    <t xml:space="preserve"> </t>
  </si>
  <si>
    <t>Graduate and Professional</t>
  </si>
  <si>
    <t>Louisiana</t>
  </si>
  <si>
    <r>
      <rPr>
        <vertAlign val="superscript"/>
        <sz val="10"/>
        <rFont val="Arial"/>
        <family val="2"/>
      </rPr>
      <t>2</t>
    </r>
    <r>
      <rPr>
        <sz val="10"/>
        <rFont val="Arial"/>
        <family val="2"/>
      </rPr>
      <t xml:space="preserve"> Excludes people whose race is unknown and people from foreign countries.</t>
    </r>
  </si>
  <si>
    <t>SREB analysis of National Center for Education Statistics fall enrollment surveys — www.nces.ed.gov/ipeds.</t>
  </si>
  <si>
    <t>Percent Change, 2008 to 2013</t>
  </si>
  <si>
    <t>Number Change, 2008 to 2013</t>
  </si>
  <si>
    <r>
      <t>Enrollment Changes By Gender and Race/Ethnicity</t>
    </r>
    <r>
      <rPr>
        <vertAlign val="superscript"/>
        <sz val="10"/>
        <rFont val="Arial"/>
        <family val="2"/>
      </rPr>
      <t>1</t>
    </r>
  </si>
  <si>
    <t>Percent Change, 2010 to 2015</t>
  </si>
  <si>
    <t>Number Change, 2010 to 2015</t>
  </si>
  <si>
    <t>Rhode Island</t>
  </si>
  <si>
    <t>Pennsylvania</t>
  </si>
  <si>
    <t>New York</t>
  </si>
  <si>
    <t>Massachusetts</t>
  </si>
  <si>
    <t>Connecticut</t>
  </si>
  <si>
    <t>Missouri</t>
  </si>
  <si>
    <t>Minnesota</t>
  </si>
  <si>
    <t>Illinois</t>
  </si>
  <si>
    <t>Utah</t>
  </si>
  <si>
    <t>Colorado</t>
  </si>
  <si>
    <t>California</t>
  </si>
  <si>
    <t>Arizona</t>
  </si>
  <si>
    <t>Alabama</t>
  </si>
  <si>
    <t>Florida</t>
  </si>
  <si>
    <t>Georgia</t>
  </si>
  <si>
    <t>Kentucky</t>
  </si>
  <si>
    <t>District of Columbia</t>
  </si>
  <si>
    <t>West Virginia</t>
  </si>
  <si>
    <r>
      <t>Enrollment Changes by Type of College or University</t>
    </r>
    <r>
      <rPr>
        <vertAlign val="superscript"/>
        <sz val="10"/>
        <rFont val="Helv"/>
        <family val="2"/>
      </rPr>
      <t>1</t>
    </r>
  </si>
  <si>
    <r>
      <t>Predominantly Black</t>
    </r>
    <r>
      <rPr>
        <vertAlign val="superscript"/>
        <sz val="10"/>
        <rFont val="Helv"/>
        <family val="2"/>
      </rPr>
      <t>2</t>
    </r>
  </si>
  <si>
    <r>
      <t>Historically Black</t>
    </r>
    <r>
      <rPr>
        <vertAlign val="superscript"/>
        <sz val="10"/>
        <rFont val="Helv"/>
        <family val="2"/>
      </rPr>
      <t>2</t>
    </r>
  </si>
  <si>
    <r>
      <t>West Virginia</t>
    </r>
    <r>
      <rPr>
        <vertAlign val="superscript"/>
        <sz val="10"/>
        <rFont val="Helv"/>
        <family val="2"/>
      </rPr>
      <t>3</t>
    </r>
  </si>
  <si>
    <r>
      <t>District of Columbia</t>
    </r>
    <r>
      <rPr>
        <vertAlign val="superscript"/>
        <sz val="10"/>
        <rFont val="Helv"/>
        <family val="2"/>
      </rPr>
      <t>3</t>
    </r>
  </si>
  <si>
    <t>2 Predominantly black institutions (PBIs) are those in which black students account for more than 50 percent of total enrollment. Historically black colleges and universities (HBCUs) are those founded prior to 1964 as institutions for black students. While an institution's PBI status may change from year to year, HBCU status will not.</t>
  </si>
  <si>
    <t xml:space="preserve">   May 2018</t>
  </si>
  <si>
    <t>Percent Change, 2012 to 2017</t>
  </si>
  <si>
    <t>Number Change, 2012 to 2017</t>
  </si>
  <si>
    <r>
      <rPr>
        <vertAlign val="superscript"/>
        <sz val="10"/>
        <rFont val="Arial"/>
        <family val="2"/>
      </rPr>
      <t>3</t>
    </r>
    <r>
      <rPr>
        <sz val="10"/>
        <rFont val="Arial"/>
        <family val="2"/>
      </rPr>
      <t xml:space="preserve"> Enrollments in two-year colleges formerly embedded in and reported as four-year are now separate and reported as two-year. </t>
    </r>
  </si>
  <si>
    <r>
      <rPr>
        <vertAlign val="superscript"/>
        <sz val="10"/>
        <rFont val="Arial"/>
        <family val="2"/>
      </rPr>
      <t>1</t>
    </r>
    <r>
      <rPr>
        <sz val="10"/>
        <rFont val="Arial"/>
        <family val="2"/>
      </rPr>
      <t xml:space="preserve"> Table shows enrollments in all degree-granting institutions eligible for federal Title IV student financial aid in the 50 states and D.C., excluding service schools and online-only colleges and universities. </t>
    </r>
  </si>
  <si>
    <r>
      <t>1</t>
    </r>
    <r>
      <rPr>
        <sz val="10"/>
        <rFont val="Arial"/>
        <family val="2"/>
      </rPr>
      <t xml:space="preserve"> Table shows enrollments in all degree-granting institutions eligible for federal Title IV student financial aid in the 50 states and D.C., excluding service schools and online-only colleges and universities. </t>
    </r>
  </si>
  <si>
    <t xml:space="preserve">  May 2019</t>
  </si>
  <si>
    <t>Table 22</t>
  </si>
  <si>
    <t>Table 23</t>
  </si>
  <si>
    <t>Table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</si>
</sst>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_);\(0\)"/>
  </numFmts>
  <fonts count="15" x14ac:knownFonts="1">
    <font>
      <sz val="10"/>
      <name val="Helv"/>
    </font>
    <font>
      <sz val="10"/>
      <name val="Arial"/>
      <family val="2"/>
    </font>
    <font>
      <sz val="10"/>
      <name val="Arial"/>
      <family val="2"/>
    </font>
    <font>
      <sz val="10"/>
      <name val="Helv"/>
    </font>
    <font>
      <vertAlign val="superscript"/>
      <sz val="10"/>
      <name val="Arial"/>
      <family val="2"/>
    </font>
    <font>
      <b/>
      <sz val="10"/>
      <name val="Arial"/>
      <family val="2"/>
    </font>
    <font>
      <u/>
      <sz val="10"/>
      <name val="Arial"/>
      <family val="2"/>
    </font>
    <font>
      <sz val="10"/>
      <color indexed="81"/>
      <name val="Tahoma"/>
      <family val="2"/>
    </font>
    <font>
      <b/>
      <sz val="10"/>
      <color indexed="81"/>
      <name val="Tahoma"/>
      <family val="2"/>
    </font>
    <font>
      <sz val="11"/>
      <color rgb="FF9C0006"/>
      <name val="Calibri"/>
      <family val="2"/>
      <scheme val="minor"/>
    </font>
    <font>
      <sz val="10"/>
      <name val="Arial"/>
      <family val="2"/>
    </font>
    <font>
      <vertAlign val="superscript"/>
      <sz val="10"/>
      <name val="Helv"/>
      <family val="2"/>
    </font>
    <font>
      <b/>
      <sz val="10"/>
      <name val="Arial"/>
      <family val="2"/>
    </font>
    <font>
      <sz val="10"/>
      <name val="Helv"/>
    </font>
    <font>
      <sz val="11"/>
      <color rgb="FF9C0006"/>
      <name val="Arial"/>
      <family val="2"/>
    </font>
  </fonts>
  <fills count="4">
    <fill>
      <patternFill patternType="none"/>
    </fill>
    <fill>
      <patternFill patternType="gray125"/>
    </fill>
    <fill>
      <patternFill patternType="solid">
        <fgColor theme="0" tint="-0.249977111117893"/>
        <bgColor indexed="64"/>
      </patternFill>
    </fill>
    <fill>
      <patternFill patternType="solid">
        <fgColor rgb="FFFFC7CE"/>
      </patternFill>
    </fill>
  </fills>
  <borders count="20">
    <border>
      <left/>
      <right/>
      <top/>
      <bottom/>
      <diagonal/>
    </border>
    <border>
      <left/>
      <right/>
      <top/>
      <bottom style="thin">
        <color indexed="64"/>
      </bottom>
      <diagonal/>
    </border>
    <border>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64"/>
      </bottom>
      <diagonal/>
    </border>
    <border>
      <left style="thin">
        <color indexed="64"/>
      </left>
      <right/>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8"/>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8"/>
      </top>
      <bottom style="thin">
        <color indexed="64"/>
      </bottom>
      <diagonal/>
    </border>
    <border>
      <left/>
      <right/>
      <top style="thin">
        <color indexed="8"/>
      </top>
      <bottom/>
      <diagonal/>
    </border>
  </borders>
  <cellStyleXfs count="2">
    <xf numFmtId="0" fontId="0" fillId="0" borderId="0">
      <alignment horizontal="left" wrapText="1"/>
    </xf>
    <xf numFmtId="0" fontId="9" fillId="3" borderId="0" applyNumberFormat="0" applyBorder="0" applyAlignment="0" applyProtection="0"/>
  </cellStyleXfs>
  <cellXfs count="160">
    <xf numFmtId="37" fontId="0" fillId="0" borderId="0" xfId="0" applyNumberFormat="1" applyAlignment="1"/>
    <xf numFmtId="37" fontId="1" fillId="0" borderId="0" xfId="0" applyNumberFormat="1" applyFont="1" applyAlignment="1"/>
    <xf numFmtId="37" fontId="1" fillId="0" borderId="0" xfId="0" applyNumberFormat="1" applyFont="1" applyAlignment="1">
      <alignment horizontal="centerContinuous"/>
    </xf>
    <xf numFmtId="37" fontId="1" fillId="0" borderId="0" xfId="0" applyNumberFormat="1" applyFont="1" applyAlignment="1">
      <alignment horizontal="left"/>
    </xf>
    <xf numFmtId="37" fontId="1" fillId="0" borderId="2" xfId="0" applyNumberFormat="1" applyFont="1" applyBorder="1" applyAlignment="1"/>
    <xf numFmtId="37" fontId="1" fillId="0" borderId="0" xfId="0" applyNumberFormat="1" applyFont="1" applyAlignment="1">
      <alignment vertical="top"/>
    </xf>
    <xf numFmtId="37" fontId="1" fillId="0" borderId="2" xfId="0" applyNumberFormat="1" applyFont="1" applyBorder="1" applyAlignment="1">
      <alignment horizontal="center"/>
    </xf>
    <xf numFmtId="0" fontId="1" fillId="0" borderId="0" xfId="0" applyFont="1">
      <alignment horizontal="left" wrapText="1"/>
    </xf>
    <xf numFmtId="165" fontId="1" fillId="0" borderId="0" xfId="0" applyNumberFormat="1" applyFont="1" applyAlignment="1"/>
    <xf numFmtId="0" fontId="2" fillId="0" borderId="0" xfId="0" applyFont="1">
      <alignment horizontal="left" wrapText="1"/>
    </xf>
    <xf numFmtId="37" fontId="1" fillId="0" borderId="0" xfId="0" applyNumberFormat="1" applyFont="1" applyAlignment="1">
      <alignment horizontal="center"/>
    </xf>
    <xf numFmtId="0" fontId="5" fillId="0" borderId="3" xfId="0" applyFont="1" applyBorder="1" applyAlignment="1">
      <alignment horizontal="centerContinuous"/>
    </xf>
    <xf numFmtId="37" fontId="6" fillId="0" borderId="2" xfId="0" applyNumberFormat="1" applyFont="1" applyBorder="1" applyAlignment="1"/>
    <xf numFmtId="3" fontId="1" fillId="0" borderId="1" xfId="0" applyNumberFormat="1" applyFont="1" applyBorder="1" applyAlignment="1"/>
    <xf numFmtId="3" fontId="1" fillId="0" borderId="0" xfId="0" applyNumberFormat="1" applyFont="1" applyAlignment="1"/>
    <xf numFmtId="3" fontId="1" fillId="2" borderId="0" xfId="0" applyNumberFormat="1" applyFont="1" applyFill="1" applyAlignment="1"/>
    <xf numFmtId="3" fontId="1" fillId="2" borderId="1" xfId="0" applyNumberFormat="1" applyFont="1" applyFill="1" applyBorder="1" applyAlignment="1"/>
    <xf numFmtId="3" fontId="1" fillId="0" borderId="12" xfId="0" applyNumberFormat="1" applyFont="1" applyBorder="1" applyAlignment="1"/>
    <xf numFmtId="3" fontId="1" fillId="2" borderId="4" xfId="0" applyNumberFormat="1" applyFont="1" applyFill="1" applyBorder="1" applyAlignment="1"/>
    <xf numFmtId="165" fontId="1" fillId="0" borderId="1" xfId="0" applyNumberFormat="1" applyFont="1" applyBorder="1" applyAlignment="1">
      <alignment horizontal="centerContinuous"/>
    </xf>
    <xf numFmtId="3" fontId="1" fillId="0" borderId="11" xfId="0" applyNumberFormat="1" applyFont="1" applyBorder="1" applyAlignment="1"/>
    <xf numFmtId="3" fontId="1" fillId="0" borderId="7" xfId="0" applyNumberFormat="1" applyFont="1" applyBorder="1" applyAlignment="1"/>
    <xf numFmtId="3" fontId="1" fillId="2" borderId="7" xfId="0" applyNumberFormat="1" applyFont="1" applyFill="1" applyBorder="1" applyAlignment="1"/>
    <xf numFmtId="164" fontId="1" fillId="0" borderId="0" xfId="0" applyNumberFormat="1" applyFont="1" applyAlignment="1"/>
    <xf numFmtId="164" fontId="1" fillId="0" borderId="7" xfId="0" applyNumberFormat="1" applyFont="1" applyBorder="1" applyAlignment="1"/>
    <xf numFmtId="164" fontId="1" fillId="0" borderId="1" xfId="0" applyNumberFormat="1" applyFont="1" applyBorder="1" applyAlignment="1"/>
    <xf numFmtId="164" fontId="1" fillId="2" borderId="0" xfId="0" applyNumberFormat="1" applyFont="1" applyFill="1" applyAlignment="1"/>
    <xf numFmtId="164" fontId="1" fillId="2" borderId="7" xfId="0" applyNumberFormat="1" applyFont="1" applyFill="1" applyBorder="1" applyAlignment="1"/>
    <xf numFmtId="164" fontId="1" fillId="2" borderId="1" xfId="0" applyNumberFormat="1" applyFont="1" applyFill="1" applyBorder="1" applyAlignment="1"/>
    <xf numFmtId="164" fontId="1" fillId="0" borderId="12" xfId="0" applyNumberFormat="1" applyFont="1" applyBorder="1" applyAlignment="1"/>
    <xf numFmtId="0" fontId="0" fillId="0" borderId="4" xfId="0" applyBorder="1" applyAlignment="1">
      <alignment horizontal="centerContinuous"/>
    </xf>
    <xf numFmtId="0" fontId="0" fillId="0" borderId="5" xfId="0" applyBorder="1" applyAlignment="1">
      <alignment horizontal="centerContinuous"/>
    </xf>
    <xf numFmtId="0" fontId="1" fillId="0" borderId="0" xfId="0" applyFont="1" applyAlignment="1">
      <alignment horizontal="left"/>
    </xf>
    <xf numFmtId="0" fontId="5" fillId="0" borderId="4" xfId="0" applyFont="1" applyBorder="1" applyAlignment="1">
      <alignment horizontal="centerContinuous"/>
    </xf>
    <xf numFmtId="37" fontId="1" fillId="0" borderId="0" xfId="0" applyNumberFormat="1" applyFont="1" applyAlignment="1">
      <alignment horizontal="right" vertical="top"/>
    </xf>
    <xf numFmtId="164" fontId="1" fillId="0" borderId="15" xfId="0" applyNumberFormat="1" applyFont="1" applyBorder="1" applyAlignment="1"/>
    <xf numFmtId="164" fontId="1" fillId="2" borderId="15" xfId="0" applyNumberFormat="1" applyFont="1" applyFill="1" applyBorder="1" applyAlignment="1"/>
    <xf numFmtId="3" fontId="1" fillId="0" borderId="6" xfId="0" applyNumberFormat="1" applyFont="1" applyBorder="1" applyAlignment="1"/>
    <xf numFmtId="164" fontId="1" fillId="0" borderId="10" xfId="0" applyNumberFormat="1" applyFont="1" applyBorder="1" applyAlignment="1"/>
    <xf numFmtId="164" fontId="1" fillId="0" borderId="17" xfId="0" applyNumberFormat="1" applyFont="1" applyBorder="1" applyAlignment="1"/>
    <xf numFmtId="164" fontId="1" fillId="0" borderId="11" xfId="0" applyNumberFormat="1" applyFont="1" applyBorder="1" applyAlignment="1"/>
    <xf numFmtId="164" fontId="1" fillId="2" borderId="11" xfId="0" applyNumberFormat="1" applyFont="1" applyFill="1" applyBorder="1" applyAlignment="1"/>
    <xf numFmtId="3" fontId="1" fillId="2" borderId="11" xfId="0" applyNumberFormat="1" applyFont="1" applyFill="1" applyBorder="1" applyAlignment="1"/>
    <xf numFmtId="3" fontId="1" fillId="2" borderId="0" xfId="0" quotePrefix="1" applyNumberFormat="1" applyFont="1" applyFill="1" applyAlignment="1"/>
    <xf numFmtId="3" fontId="1" fillId="0" borderId="0" xfId="0" quotePrefix="1" applyNumberFormat="1" applyFont="1" applyAlignment="1"/>
    <xf numFmtId="3" fontId="1" fillId="0" borderId="1" xfId="0" quotePrefix="1" applyNumberFormat="1" applyFont="1" applyBorder="1" applyAlignment="1"/>
    <xf numFmtId="164" fontId="1" fillId="0" borderId="6" xfId="0" quotePrefix="1" applyNumberFormat="1" applyFont="1" applyBorder="1" applyAlignment="1"/>
    <xf numFmtId="164" fontId="1" fillId="0" borderId="15" xfId="0" quotePrefix="1" applyNumberFormat="1" applyFont="1" applyBorder="1" applyAlignment="1"/>
    <xf numFmtId="3" fontId="1" fillId="0" borderId="11" xfId="0" quotePrefix="1" applyNumberFormat="1" applyFont="1" applyBorder="1" applyAlignment="1"/>
    <xf numFmtId="164" fontId="1" fillId="0" borderId="19" xfId="0" quotePrefix="1" applyNumberFormat="1" applyFont="1" applyBorder="1" applyAlignment="1"/>
    <xf numFmtId="164" fontId="1" fillId="0" borderId="16" xfId="0" quotePrefix="1" applyNumberFormat="1" applyFont="1" applyBorder="1" applyAlignment="1"/>
    <xf numFmtId="3" fontId="1" fillId="0" borderId="7" xfId="0" quotePrefix="1" applyNumberFormat="1" applyFont="1" applyBorder="1" applyAlignment="1"/>
    <xf numFmtId="3" fontId="1" fillId="0" borderId="17" xfId="0" applyNumberFormat="1" applyFont="1" applyBorder="1" applyAlignment="1"/>
    <xf numFmtId="164" fontId="1" fillId="0" borderId="16" xfId="0" applyNumberFormat="1" applyFont="1" applyBorder="1" applyAlignment="1"/>
    <xf numFmtId="164" fontId="1" fillId="2" borderId="0" xfId="0" quotePrefix="1" applyNumberFormat="1" applyFont="1" applyFill="1" applyAlignment="1"/>
    <xf numFmtId="164" fontId="1" fillId="2" borderId="16" xfId="0" quotePrefix="1" applyNumberFormat="1" applyFont="1" applyFill="1" applyBorder="1" applyAlignment="1"/>
    <xf numFmtId="3" fontId="1" fillId="2" borderId="16" xfId="0" applyNumberFormat="1" applyFont="1" applyFill="1" applyBorder="1" applyAlignment="1"/>
    <xf numFmtId="164" fontId="1" fillId="0" borderId="0" xfId="0" quotePrefix="1" applyNumberFormat="1" applyFont="1" applyAlignment="1"/>
    <xf numFmtId="3" fontId="1" fillId="0" borderId="16" xfId="0" applyNumberFormat="1" applyFont="1" applyBorder="1" applyAlignment="1"/>
    <xf numFmtId="164" fontId="1" fillId="0" borderId="1" xfId="0" quotePrefix="1" applyNumberFormat="1" applyFont="1" applyBorder="1" applyAlignment="1"/>
    <xf numFmtId="3" fontId="1" fillId="0" borderId="15" xfId="0" applyNumberFormat="1" applyFont="1" applyBorder="1" applyAlignment="1"/>
    <xf numFmtId="164" fontId="1" fillId="2" borderId="1" xfId="0" quotePrefix="1" applyNumberFormat="1" applyFont="1" applyFill="1" applyBorder="1" applyAlignment="1"/>
    <xf numFmtId="164" fontId="1" fillId="2" borderId="15" xfId="0" quotePrefix="1" applyNumberFormat="1" applyFont="1" applyFill="1" applyBorder="1" applyAlignment="1"/>
    <xf numFmtId="3" fontId="1" fillId="2" borderId="1" xfId="0" quotePrefix="1" applyNumberFormat="1" applyFont="1" applyFill="1" applyBorder="1" applyAlignment="1"/>
    <xf numFmtId="3" fontId="1" fillId="2" borderId="15" xfId="0" applyNumberFormat="1" applyFont="1" applyFill="1" applyBorder="1" applyAlignment="1"/>
    <xf numFmtId="164" fontId="1" fillId="2" borderId="6" xfId="0" quotePrefix="1" applyNumberFormat="1" applyFont="1" applyFill="1" applyBorder="1" applyAlignment="1"/>
    <xf numFmtId="3" fontId="1" fillId="2" borderId="11" xfId="0" quotePrefix="1" applyNumberFormat="1" applyFont="1" applyFill="1" applyBorder="1" applyAlignment="1"/>
    <xf numFmtId="37" fontId="10" fillId="0" borderId="0" xfId="0" applyNumberFormat="1" applyFont="1" applyAlignment="1">
      <alignment horizontal="left"/>
    </xf>
    <xf numFmtId="37" fontId="10" fillId="0" borderId="0" xfId="0" applyNumberFormat="1" applyFont="1" applyAlignment="1">
      <alignment horizontal="center"/>
    </xf>
    <xf numFmtId="37" fontId="10" fillId="0" borderId="0" xfId="0" applyNumberFormat="1" applyFont="1" applyAlignment="1"/>
    <xf numFmtId="37" fontId="10" fillId="0" borderId="2" xfId="0" applyNumberFormat="1" applyFont="1" applyBorder="1" applyAlignment="1"/>
    <xf numFmtId="37" fontId="10" fillId="0" borderId="2" xfId="0" applyNumberFormat="1" applyFont="1" applyBorder="1" applyAlignment="1">
      <alignment horizontal="center"/>
    </xf>
    <xf numFmtId="37" fontId="10" fillId="0" borderId="0" xfId="0" applyNumberFormat="1" applyFont="1" applyAlignment="1">
      <alignment horizontal="centerContinuous"/>
    </xf>
    <xf numFmtId="165" fontId="10" fillId="0" borderId="1" xfId="0" applyNumberFormat="1" applyFont="1" applyBorder="1" applyAlignment="1">
      <alignment horizontal="center"/>
    </xf>
    <xf numFmtId="165" fontId="10" fillId="0" borderId="0" xfId="0" applyNumberFormat="1" applyFont="1" applyAlignment="1"/>
    <xf numFmtId="3" fontId="10" fillId="0" borderId="1" xfId="0" applyNumberFormat="1" applyFont="1" applyBorder="1" applyAlignment="1"/>
    <xf numFmtId="164" fontId="10" fillId="0" borderId="6" xfId="0" applyNumberFormat="1" applyFont="1" applyBorder="1" applyAlignment="1">
      <alignment horizontal="center"/>
    </xf>
    <xf numFmtId="164" fontId="10" fillId="0" borderId="1" xfId="0" applyNumberFormat="1" applyFont="1" applyBorder="1" applyAlignment="1">
      <alignment horizontal="center"/>
    </xf>
    <xf numFmtId="164" fontId="10" fillId="0" borderId="7" xfId="0" applyNumberFormat="1" applyFont="1" applyBorder="1" applyAlignment="1">
      <alignment horizontal="center"/>
    </xf>
    <xf numFmtId="164" fontId="10" fillId="0" borderId="18" xfId="0" applyNumberFormat="1" applyFont="1" applyBorder="1" applyAlignment="1">
      <alignment horizontal="center"/>
    </xf>
    <xf numFmtId="3" fontId="10" fillId="0" borderId="11" xfId="0" applyNumberFormat="1" applyFont="1" applyBorder="1" applyAlignment="1"/>
    <xf numFmtId="3" fontId="10" fillId="0" borderId="7" xfId="0" applyNumberFormat="1" applyFont="1" applyBorder="1" applyAlignment="1">
      <alignment horizontal="center"/>
    </xf>
    <xf numFmtId="3" fontId="10" fillId="0" borderId="1" xfId="0" applyNumberFormat="1" applyFont="1" applyBorder="1" applyAlignment="1">
      <alignment horizontal="center"/>
    </xf>
    <xf numFmtId="3" fontId="10" fillId="0" borderId="0" xfId="0" applyNumberFormat="1" applyFont="1" applyAlignment="1"/>
    <xf numFmtId="164" fontId="10" fillId="0" borderId="0" xfId="0" applyNumberFormat="1" applyFont="1" applyAlignment="1">
      <alignment horizontal="center"/>
    </xf>
    <xf numFmtId="164" fontId="10" fillId="0" borderId="13" xfId="0" applyNumberFormat="1" applyFont="1" applyBorder="1" applyAlignment="1">
      <alignment horizontal="center"/>
    </xf>
    <xf numFmtId="164" fontId="10" fillId="0" borderId="17" xfId="0" applyNumberFormat="1" applyFont="1" applyBorder="1" applyAlignment="1">
      <alignment horizontal="center"/>
    </xf>
    <xf numFmtId="3" fontId="10" fillId="0" borderId="13" xfId="0" applyNumberFormat="1" applyFont="1" applyBorder="1" applyAlignment="1">
      <alignment horizontal="center"/>
    </xf>
    <xf numFmtId="3" fontId="10" fillId="0" borderId="0" xfId="0" applyNumberFormat="1" applyFont="1" applyAlignment="1">
      <alignment horizontal="center"/>
    </xf>
    <xf numFmtId="164" fontId="10" fillId="0" borderId="7" xfId="0" applyNumberFormat="1" applyFont="1" applyBorder="1" applyAlignment="1"/>
    <xf numFmtId="164" fontId="10" fillId="0" borderId="0" xfId="0" applyNumberFormat="1" applyFont="1" applyAlignment="1"/>
    <xf numFmtId="3" fontId="10" fillId="2" borderId="0" xfId="0" applyNumberFormat="1" applyFont="1" applyFill="1" applyAlignment="1"/>
    <xf numFmtId="164" fontId="10" fillId="2" borderId="0" xfId="0" applyNumberFormat="1" applyFont="1" applyFill="1" applyAlignment="1">
      <alignment horizontal="center"/>
    </xf>
    <xf numFmtId="164" fontId="10" fillId="2" borderId="7" xfId="0" applyNumberFormat="1" applyFont="1" applyFill="1" applyBorder="1" applyAlignment="1">
      <alignment horizontal="center"/>
    </xf>
    <xf numFmtId="3" fontId="10" fillId="2" borderId="7" xfId="0" applyNumberFormat="1" applyFont="1" applyFill="1" applyBorder="1" applyAlignment="1"/>
    <xf numFmtId="3" fontId="10" fillId="2" borderId="7" xfId="0" applyNumberFormat="1" applyFont="1" applyFill="1" applyBorder="1" applyAlignment="1">
      <alignment horizontal="center"/>
    </xf>
    <xf numFmtId="3" fontId="10" fillId="2" borderId="0" xfId="0" applyNumberFormat="1" applyFont="1" applyFill="1" applyAlignment="1">
      <alignment horizontal="center"/>
    </xf>
    <xf numFmtId="3" fontId="10" fillId="0" borderId="7" xfId="0" applyNumberFormat="1" applyFont="1" applyBorder="1" applyAlignment="1"/>
    <xf numFmtId="164" fontId="10" fillId="0" borderId="15" xfId="0" applyNumberFormat="1" applyFont="1" applyBorder="1" applyAlignment="1">
      <alignment horizontal="center"/>
    </xf>
    <xf numFmtId="164" fontId="10" fillId="0" borderId="11" xfId="0" applyNumberFormat="1" applyFont="1" applyBorder="1" applyAlignment="1">
      <alignment horizontal="center"/>
    </xf>
    <xf numFmtId="3" fontId="10" fillId="0" borderId="11" xfId="0" applyNumberFormat="1" applyFont="1" applyBorder="1" applyAlignment="1">
      <alignment horizontal="center"/>
    </xf>
    <xf numFmtId="3" fontId="10" fillId="2" borderId="1" xfId="0" applyNumberFormat="1" applyFont="1" applyFill="1" applyBorder="1" applyAlignment="1"/>
    <xf numFmtId="164" fontId="10" fillId="2" borderId="1" xfId="0" applyNumberFormat="1" applyFont="1" applyFill="1" applyBorder="1" applyAlignment="1">
      <alignment horizontal="center"/>
    </xf>
    <xf numFmtId="164" fontId="10" fillId="2" borderId="15" xfId="0" applyNumberFormat="1" applyFont="1" applyFill="1" applyBorder="1" applyAlignment="1">
      <alignment horizontal="center"/>
    </xf>
    <xf numFmtId="164" fontId="10" fillId="2" borderId="11" xfId="0" applyNumberFormat="1" applyFont="1" applyFill="1" applyBorder="1" applyAlignment="1">
      <alignment horizontal="center"/>
    </xf>
    <xf numFmtId="3" fontId="10" fillId="2" borderId="11" xfId="0" applyNumberFormat="1" applyFont="1" applyFill="1" applyBorder="1" applyAlignment="1"/>
    <xf numFmtId="3" fontId="10" fillId="2" borderId="11" xfId="0" applyNumberFormat="1" applyFont="1" applyFill="1" applyBorder="1" applyAlignment="1">
      <alignment horizontal="center"/>
    </xf>
    <xf numFmtId="3" fontId="10" fillId="2" borderId="1" xfId="0" applyNumberFormat="1" applyFont="1" applyFill="1" applyBorder="1" applyAlignment="1">
      <alignment horizontal="center"/>
    </xf>
    <xf numFmtId="3" fontId="10" fillId="0" borderId="12" xfId="0" applyNumberFormat="1" applyFont="1" applyBorder="1" applyAlignment="1"/>
    <xf numFmtId="164" fontId="10" fillId="0" borderId="12" xfId="0" applyNumberFormat="1" applyFont="1" applyBorder="1" applyAlignment="1">
      <alignment horizontal="center"/>
    </xf>
    <xf numFmtId="3" fontId="10" fillId="2" borderId="4" xfId="0" applyNumberFormat="1" applyFont="1" applyFill="1" applyBorder="1" applyAlignment="1"/>
    <xf numFmtId="0" fontId="10" fillId="0" borderId="0" xfId="0" applyFont="1" applyAlignment="1">
      <alignment horizontal="left"/>
    </xf>
    <xf numFmtId="37" fontId="10" fillId="0" borderId="0" xfId="0" applyNumberFormat="1" applyFont="1" applyAlignment="1">
      <alignment vertical="top"/>
    </xf>
    <xf numFmtId="37" fontId="10" fillId="0" borderId="0" xfId="0" applyNumberFormat="1" applyFont="1" applyAlignment="1">
      <alignment horizontal="left" vertical="top"/>
    </xf>
    <xf numFmtId="37" fontId="13" fillId="0" borderId="0" xfId="0" applyNumberFormat="1" applyFont="1" applyAlignment="1"/>
    <xf numFmtId="49" fontId="1" fillId="0" borderId="0" xfId="0" applyNumberFormat="1" applyFont="1" applyAlignment="1">
      <alignment horizontal="right" vertical="top"/>
    </xf>
    <xf numFmtId="0" fontId="1" fillId="0" borderId="12" xfId="0" applyFont="1" applyBorder="1" applyAlignment="1">
      <alignment horizontal="left" vertical="top"/>
    </xf>
    <xf numFmtId="37" fontId="1" fillId="0" borderId="12" xfId="0" applyNumberFormat="1" applyFont="1" applyBorder="1" applyAlignment="1"/>
    <xf numFmtId="37" fontId="14" fillId="0" borderId="12" xfId="1" applyNumberFormat="1" applyFont="1" applyFill="1" applyBorder="1"/>
    <xf numFmtId="37" fontId="1" fillId="0" borderId="9" xfId="0" applyNumberFormat="1" applyFont="1" applyFill="1" applyBorder="1" applyAlignment="1">
      <alignment horizontal="centerContinuous" wrapText="1"/>
    </xf>
    <xf numFmtId="165" fontId="1" fillId="0" borderId="9" xfId="0" applyNumberFormat="1" applyFont="1" applyFill="1" applyBorder="1" applyAlignment="1">
      <alignment horizontal="centerContinuous" wrapText="1"/>
    </xf>
    <xf numFmtId="165" fontId="1" fillId="0" borderId="14" xfId="0" applyNumberFormat="1" applyFont="1" applyFill="1" applyBorder="1" applyAlignment="1">
      <alignment horizontal="centerContinuous" wrapText="1"/>
    </xf>
    <xf numFmtId="37" fontId="1" fillId="0" borderId="8" xfId="0" applyNumberFormat="1" applyFont="1" applyFill="1" applyBorder="1" applyAlignment="1">
      <alignment horizontal="centerContinuous" wrapText="1"/>
    </xf>
    <xf numFmtId="165" fontId="1" fillId="0" borderId="9" xfId="0" applyNumberFormat="1" applyFont="1" applyFill="1" applyBorder="1" applyAlignment="1">
      <alignment horizontal="center" wrapText="1"/>
    </xf>
    <xf numFmtId="165" fontId="1" fillId="0" borderId="8" xfId="0" applyNumberFormat="1" applyFont="1" applyFill="1" applyBorder="1" applyAlignment="1">
      <alignment horizontal="centerContinuous" wrapText="1"/>
    </xf>
    <xf numFmtId="37" fontId="1" fillId="0" borderId="2" xfId="0" applyNumberFormat="1" applyFont="1" applyFill="1" applyBorder="1" applyAlignment="1">
      <alignment horizontal="centerContinuous" wrapText="1"/>
    </xf>
    <xf numFmtId="165" fontId="1" fillId="0" borderId="9" xfId="0" applyNumberFormat="1" applyFont="1" applyFill="1" applyBorder="1" applyAlignment="1">
      <alignment horizontal="centerContinuous"/>
    </xf>
    <xf numFmtId="165" fontId="1" fillId="0" borderId="8" xfId="0" applyNumberFormat="1" applyFont="1" applyFill="1" applyBorder="1" applyAlignment="1">
      <alignment horizontal="centerContinuous"/>
    </xf>
    <xf numFmtId="165" fontId="10" fillId="0" borderId="9" xfId="0" applyNumberFormat="1" applyFont="1" applyFill="1" applyBorder="1" applyAlignment="1">
      <alignment horizontal="center"/>
    </xf>
    <xf numFmtId="165" fontId="10" fillId="0" borderId="8" xfId="0" applyNumberFormat="1" applyFont="1" applyFill="1" applyBorder="1" applyAlignment="1">
      <alignment horizontal="center" wrapText="1"/>
    </xf>
    <xf numFmtId="165" fontId="10" fillId="0" borderId="14" xfId="0" applyNumberFormat="1" applyFont="1" applyFill="1" applyBorder="1" applyAlignment="1">
      <alignment horizontal="center" wrapText="1"/>
    </xf>
    <xf numFmtId="165" fontId="10" fillId="0" borderId="8" xfId="0" applyNumberFormat="1" applyFont="1" applyFill="1" applyBorder="1" applyAlignment="1">
      <alignment horizontal="center"/>
    </xf>
    <xf numFmtId="165" fontId="10" fillId="0" borderId="9" xfId="0" applyNumberFormat="1" applyFont="1" applyFill="1" applyBorder="1" applyAlignment="1">
      <alignment horizontal="center" wrapText="1"/>
    </xf>
    <xf numFmtId="0" fontId="5" fillId="0" borderId="3" xfId="0" applyFont="1" applyBorder="1" applyAlignment="1">
      <alignment horizontal="center"/>
    </xf>
    <xf numFmtId="37" fontId="0" fillId="0" borderId="4" xfId="0" applyNumberFormat="1" applyBorder="1" applyAlignment="1">
      <alignment horizontal="center"/>
    </xf>
    <xf numFmtId="37" fontId="0" fillId="0" borderId="5" xfId="0" applyNumberFormat="1" applyBorder="1" applyAlignment="1">
      <alignment horizontal="center"/>
    </xf>
    <xf numFmtId="0" fontId="4" fillId="0" borderId="12" xfId="0" applyFont="1" applyBorder="1" applyAlignment="1">
      <alignment horizontal="left" vertical="top" wrapText="1"/>
    </xf>
    <xf numFmtId="0" fontId="3" fillId="0" borderId="12" xfId="0" applyFont="1" applyBorder="1" applyAlignment="1">
      <alignment wrapText="1"/>
    </xf>
    <xf numFmtId="37" fontId="0" fillId="0" borderId="12" xfId="0" applyNumberFormat="1" applyBorder="1" applyAlignment="1">
      <alignment wrapText="1"/>
    </xf>
    <xf numFmtId="37" fontId="1" fillId="0" borderId="0" xfId="0" applyNumberFormat="1" applyFont="1" applyAlignment="1">
      <alignment horizontal="left" vertical="top" wrapText="1"/>
    </xf>
    <xf numFmtId="37" fontId="0" fillId="0" borderId="0" xfId="0" applyNumberFormat="1" applyAlignment="1">
      <alignment vertical="top" wrapText="1"/>
    </xf>
    <xf numFmtId="37" fontId="0" fillId="0" borderId="0" xfId="0" applyNumberFormat="1" applyAlignment="1">
      <alignment wrapText="1"/>
    </xf>
    <xf numFmtId="0" fontId="4" fillId="0" borderId="0" xfId="0" applyFont="1" applyAlignment="1">
      <alignment horizontal="left" vertical="top" wrapText="1"/>
    </xf>
    <xf numFmtId="0" fontId="1" fillId="0" borderId="0" xfId="0" applyFont="1" applyAlignment="1">
      <alignment wrapText="1"/>
    </xf>
    <xf numFmtId="37" fontId="1" fillId="0" borderId="6" xfId="0" applyNumberFormat="1" applyFont="1" applyBorder="1" applyAlignment="1">
      <alignment horizontal="center"/>
    </xf>
    <xf numFmtId="37" fontId="0" fillId="0" borderId="6" xfId="0" applyNumberFormat="1" applyBorder="1" applyAlignment="1">
      <alignment horizontal="center"/>
    </xf>
    <xf numFmtId="37" fontId="0" fillId="0" borderId="18" xfId="0" applyNumberFormat="1" applyBorder="1" applyAlignment="1">
      <alignment horizontal="center"/>
    </xf>
    <xf numFmtId="37" fontId="1" fillId="0" borderId="10" xfId="0" applyNumberFormat="1" applyFont="1" applyBorder="1" applyAlignment="1">
      <alignment horizontal="center"/>
    </xf>
    <xf numFmtId="0" fontId="1" fillId="0" borderId="12" xfId="0" applyFont="1" applyBorder="1" applyAlignment="1">
      <alignment horizontal="left" vertical="top" wrapText="1"/>
    </xf>
    <xf numFmtId="0" fontId="0" fillId="0" borderId="12" xfId="0" applyBorder="1" applyAlignment="1">
      <alignment wrapText="1"/>
    </xf>
    <xf numFmtId="0" fontId="1" fillId="0" borderId="0" xfId="0" applyFont="1" applyAlignment="1">
      <alignment horizontal="left" vertical="top" wrapText="1"/>
    </xf>
    <xf numFmtId="0" fontId="0" fillId="0" borderId="0" xfId="0" applyAlignment="1">
      <alignment wrapText="1"/>
    </xf>
    <xf numFmtId="0" fontId="10" fillId="0" borderId="0" xfId="0" applyFont="1" applyAlignment="1">
      <alignment horizontal="left" vertical="top" wrapText="1"/>
    </xf>
    <xf numFmtId="37" fontId="13" fillId="0" borderId="0" xfId="0" applyNumberFormat="1" applyFont="1" applyAlignment="1">
      <alignment wrapText="1"/>
    </xf>
    <xf numFmtId="37" fontId="13" fillId="0" borderId="6" xfId="0" applyNumberFormat="1" applyFont="1" applyBorder="1" applyAlignment="1">
      <alignment horizontal="center"/>
    </xf>
    <xf numFmtId="37" fontId="13" fillId="0" borderId="18" xfId="0" applyNumberFormat="1" applyFont="1" applyBorder="1" applyAlignment="1">
      <alignment horizontal="center"/>
    </xf>
    <xf numFmtId="0" fontId="12" fillId="0" borderId="3" xfId="0" applyFont="1" applyBorder="1" applyAlignment="1">
      <alignment horizontal="center"/>
    </xf>
    <xf numFmtId="37" fontId="13" fillId="0" borderId="4" xfId="0" applyNumberFormat="1" applyFont="1" applyBorder="1" applyAlignment="1">
      <alignment horizontal="center"/>
    </xf>
    <xf numFmtId="37" fontId="13" fillId="0" borderId="5" xfId="0" applyNumberFormat="1" applyFont="1" applyBorder="1" applyAlignment="1">
      <alignment horizontal="center"/>
    </xf>
    <xf numFmtId="37" fontId="1" fillId="0" borderId="0" xfId="0" applyNumberFormat="1" applyFont="1" applyAlignment="1">
      <alignment wrapText="1"/>
    </xf>
  </cellXfs>
  <cellStyles count="2">
    <cellStyle name="Bad" xfId="1" builtinId="27"/>
    <cellStyle name="Normal" xfId="0" builtinId="0"/>
  </cellStyles>
  <dxfs count="0"/>
  <tableStyles count="0" defaultTableStyle="TableStyleMedium9" defaultPivotStyle="PivotStyleLight16"/>
  <colors>
    <mruColors>
      <color rgb="FF006600"/>
      <color rgb="FFA50021"/>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0710540812028123"/>
          <c:y val="3.6735538570080412E-2"/>
          <c:w val="0.41017724636272312"/>
          <c:h val="0.79239760877556165"/>
        </c:manualLayout>
      </c:layout>
      <c:barChart>
        <c:barDir val="bar"/>
        <c:grouping val="clustered"/>
        <c:varyColors val="0"/>
        <c:ser>
          <c:idx val="0"/>
          <c:order val="0"/>
          <c:tx>
            <c:strRef>
              <c:f>'Table 22'!$A$6</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22'!$C$5:$F$5</c:f>
              <c:strCache>
                <c:ptCount val="4"/>
                <c:pt idx="0">
                  <c:v>First-Time Freshmen</c:v>
                </c:pt>
                <c:pt idx="1">
                  <c:v>Undergraduate</c:v>
                </c:pt>
                <c:pt idx="2">
                  <c:v>Graduate and Professional</c:v>
                </c:pt>
                <c:pt idx="3">
                  <c:v>Part-Time</c:v>
                </c:pt>
              </c:strCache>
            </c:strRef>
          </c:cat>
          <c:val>
            <c:numRef>
              <c:f>'Table 22'!$C$6:$F$6</c:f>
              <c:numCache>
                <c:formatCode>#,##0.0</c:formatCode>
                <c:ptCount val="4"/>
                <c:pt idx="0">
                  <c:v>-3.3733405645028176</c:v>
                </c:pt>
                <c:pt idx="1">
                  <c:v>-5.6736644955628908</c:v>
                </c:pt>
                <c:pt idx="2">
                  <c:v>2.4627742721515347</c:v>
                </c:pt>
                <c:pt idx="3">
                  <c:v>-2.9435805184456396</c:v>
                </c:pt>
              </c:numCache>
            </c:numRef>
          </c:val>
          <c:extLst>
            <c:ext xmlns:c16="http://schemas.microsoft.com/office/drawing/2014/chart" uri="{C3380CC4-5D6E-409C-BE32-E72D297353CC}">
              <c16:uniqueId val="{00000000-81FC-4A8A-9D06-3917D8494BDB}"/>
            </c:ext>
          </c:extLst>
        </c:ser>
        <c:ser>
          <c:idx val="1"/>
          <c:order val="1"/>
          <c:tx>
            <c:strRef>
              <c:f>'Table 22'!$A$7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22'!$C$5:$F$5</c:f>
              <c:strCache>
                <c:ptCount val="4"/>
                <c:pt idx="0">
                  <c:v>First-Time Freshmen</c:v>
                </c:pt>
                <c:pt idx="1">
                  <c:v>Undergraduate</c:v>
                </c:pt>
                <c:pt idx="2">
                  <c:v>Graduate and Professional</c:v>
                </c:pt>
                <c:pt idx="3">
                  <c:v>Part-Time</c:v>
                </c:pt>
              </c:strCache>
            </c:strRef>
          </c:cat>
          <c:val>
            <c:numRef>
              <c:f>'Table 22'!$C$7:$F$7</c:f>
              <c:numCache>
                <c:formatCode>#,##0.0</c:formatCode>
                <c:ptCount val="4"/>
                <c:pt idx="0">
                  <c:v>-2.1803971786708409</c:v>
                </c:pt>
                <c:pt idx="1">
                  <c:v>-3.8322067012978112</c:v>
                </c:pt>
                <c:pt idx="2">
                  <c:v>3.0611073469727699</c:v>
                </c:pt>
                <c:pt idx="3">
                  <c:v>-1.1535525835462781</c:v>
                </c:pt>
              </c:numCache>
            </c:numRef>
          </c:val>
          <c:extLst>
            <c:ext xmlns:c16="http://schemas.microsoft.com/office/drawing/2014/chart" uri="{C3380CC4-5D6E-409C-BE32-E72D297353CC}">
              <c16:uniqueId val="{00000001-81FC-4A8A-9D06-3917D8494BDB}"/>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22'!$C$5:$F$5</c:f>
              <c:strCache>
                <c:ptCount val="4"/>
                <c:pt idx="0">
                  <c:v>First-Time Freshmen</c:v>
                </c:pt>
                <c:pt idx="1">
                  <c:v>Undergraduate</c:v>
                </c:pt>
                <c:pt idx="2">
                  <c:v>Graduate and Professional</c:v>
                </c:pt>
                <c:pt idx="3">
                  <c:v>Part-Time</c:v>
                </c:pt>
              </c:strCache>
            </c:strRef>
          </c:cat>
          <c:val>
            <c:numRef>
              <c:f>'Table 22'!$C$13:$F$13</c:f>
              <c:numCache>
                <c:formatCode>#,##0.0</c:formatCode>
                <c:ptCount val="4"/>
                <c:pt idx="0">
                  <c:v>-1.8498517820621827</c:v>
                </c:pt>
                <c:pt idx="1">
                  <c:v>-2.0498857831749913</c:v>
                </c:pt>
                <c:pt idx="2">
                  <c:v>10.486171675215445</c:v>
                </c:pt>
                <c:pt idx="3">
                  <c:v>5.4823362578955059</c:v>
                </c:pt>
              </c:numCache>
            </c:numRef>
          </c:val>
          <c:extLst>
            <c:ext xmlns:c16="http://schemas.microsoft.com/office/drawing/2014/chart" uri="{C3380CC4-5D6E-409C-BE32-E72D297353CC}">
              <c16:uniqueId val="{00000002-81FC-4A8A-9D06-3917D8494BDB}"/>
            </c:ext>
          </c:extLst>
        </c:ser>
        <c:dLbls>
          <c:showLegendKey val="0"/>
          <c:showVal val="0"/>
          <c:showCatName val="0"/>
          <c:showSerName val="0"/>
          <c:showPercent val="0"/>
          <c:showBubbleSize val="0"/>
        </c:dLbls>
        <c:gapWidth val="150"/>
        <c:axId val="245592928"/>
        <c:axId val="245601504"/>
      </c:barChart>
      <c:catAx>
        <c:axId val="245592928"/>
        <c:scaling>
          <c:orientation val="maxMin"/>
        </c:scaling>
        <c:delete val="0"/>
        <c:axPos val="l"/>
        <c:numFmt formatCode="General" sourceLinked="1"/>
        <c:majorTickMark val="out"/>
        <c:minorTickMark val="none"/>
        <c:tickLblPos val="low"/>
        <c:crossAx val="245601504"/>
        <c:crosses val="autoZero"/>
        <c:auto val="1"/>
        <c:lblAlgn val="ctr"/>
        <c:lblOffset val="100"/>
        <c:noMultiLvlLbl val="0"/>
      </c:catAx>
      <c:valAx>
        <c:axId val="245601504"/>
        <c:scaling>
          <c:orientation val="minMax"/>
        </c:scaling>
        <c:delete val="1"/>
        <c:axPos val="t"/>
        <c:numFmt formatCode="#,##0.0" sourceLinked="1"/>
        <c:majorTickMark val="out"/>
        <c:minorTickMark val="none"/>
        <c:tickLblPos val="none"/>
        <c:crossAx val="245592928"/>
        <c:crosses val="autoZero"/>
        <c:crossBetween val="between"/>
      </c:valAx>
      <c:spPr>
        <a:noFill/>
        <a:ln w="25400">
          <a:noFill/>
        </a:ln>
      </c:spPr>
    </c:plotArea>
    <c:legend>
      <c:legendPos val="b"/>
      <c:layout>
        <c:manualLayout>
          <c:xMode val="edge"/>
          <c:yMode val="edge"/>
          <c:x val="0.10849248782173833"/>
          <c:y val="0.8370229642670588"/>
          <c:w val="0.87080651955542598"/>
          <c:h val="0.1400450128009183"/>
        </c:manualLayout>
      </c:layout>
      <c:overlay val="0"/>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788575937314492"/>
          <c:y val="3.6735538570080412E-2"/>
          <c:w val="0.48892016816482009"/>
          <c:h val="0.92652892285983934"/>
        </c:manualLayout>
      </c:layout>
      <c:barChart>
        <c:barDir val="bar"/>
        <c:grouping val="clustered"/>
        <c:varyColors val="0"/>
        <c:ser>
          <c:idx val="0"/>
          <c:order val="0"/>
          <c:tx>
            <c:strRef>
              <c:f>'Table 22'!$A$6</c:f>
              <c:strCache>
                <c:ptCount val="1"/>
                <c:pt idx="0">
                  <c:v>50 states and D.C.</c:v>
                </c:pt>
              </c:strCache>
            </c:strRef>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22'!$G$5:$J$5</c:f>
              <c:strCache>
                <c:ptCount val="4"/>
                <c:pt idx="0">
                  <c:v>First-Time Freshmen</c:v>
                </c:pt>
                <c:pt idx="1">
                  <c:v>Undergraduate</c:v>
                </c:pt>
                <c:pt idx="2">
                  <c:v>Graduate and Professional</c:v>
                </c:pt>
                <c:pt idx="3">
                  <c:v>Part-Time</c:v>
                </c:pt>
              </c:strCache>
            </c:strRef>
          </c:cat>
          <c:val>
            <c:numRef>
              <c:f>'Table 22'!$G$13:$J$13</c:f>
              <c:numCache>
                <c:formatCode>#,##0</c:formatCode>
                <c:ptCount val="4"/>
                <c:pt idx="0">
                  <c:v>-1610</c:v>
                </c:pt>
                <c:pt idx="1">
                  <c:v>-9539</c:v>
                </c:pt>
                <c:pt idx="2">
                  <c:v>7094</c:v>
                </c:pt>
                <c:pt idx="3">
                  <c:v>10129</c:v>
                </c:pt>
              </c:numCache>
            </c:numRef>
          </c:val>
          <c:extLst>
            <c:ext xmlns:c16="http://schemas.microsoft.com/office/drawing/2014/chart" uri="{C3380CC4-5D6E-409C-BE32-E72D297353CC}">
              <c16:uniqueId val="{00000000-A461-45E0-85AF-6F0D8D207DD2}"/>
            </c:ext>
          </c:extLst>
        </c:ser>
        <c:dLbls>
          <c:showLegendKey val="0"/>
          <c:showVal val="0"/>
          <c:showCatName val="0"/>
          <c:showSerName val="0"/>
          <c:showPercent val="0"/>
          <c:showBubbleSize val="0"/>
        </c:dLbls>
        <c:gapWidth val="150"/>
        <c:axId val="246140240"/>
        <c:axId val="245645032"/>
      </c:barChart>
      <c:catAx>
        <c:axId val="246140240"/>
        <c:scaling>
          <c:orientation val="minMax"/>
        </c:scaling>
        <c:delete val="0"/>
        <c:axPos val="l"/>
        <c:numFmt formatCode="General" sourceLinked="1"/>
        <c:majorTickMark val="out"/>
        <c:minorTickMark val="none"/>
        <c:tickLblPos val="low"/>
        <c:crossAx val="245645032"/>
        <c:crosses val="autoZero"/>
        <c:auto val="1"/>
        <c:lblAlgn val="ctr"/>
        <c:lblOffset val="100"/>
        <c:noMultiLvlLbl val="0"/>
      </c:catAx>
      <c:valAx>
        <c:axId val="245645032"/>
        <c:scaling>
          <c:orientation val="minMax"/>
        </c:scaling>
        <c:delete val="1"/>
        <c:axPos val="b"/>
        <c:numFmt formatCode="#,##0" sourceLinked="1"/>
        <c:majorTickMark val="out"/>
        <c:minorTickMark val="none"/>
        <c:tickLblPos val="none"/>
        <c:crossAx val="246140240"/>
        <c:crosses val="autoZero"/>
        <c:crossBetween val="between"/>
      </c:valAx>
      <c:spPr>
        <a:noFill/>
        <a:ln w="25400">
          <a:noFill/>
        </a:ln>
      </c:spPr>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23'!$A$6</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23'!$C$5:$H$5</c:f>
              <c:strCache>
                <c:ptCount val="6"/>
                <c:pt idx="0">
                  <c:v>Women</c:v>
                </c:pt>
                <c:pt idx="1">
                  <c:v>Men</c:v>
                </c:pt>
                <c:pt idx="2">
                  <c:v>White</c:v>
                </c:pt>
                <c:pt idx="3">
                  <c:v>Black</c:v>
                </c:pt>
                <c:pt idx="4">
                  <c:v>Hispanic</c:v>
                </c:pt>
                <c:pt idx="5">
                  <c:v>Other2</c:v>
                </c:pt>
              </c:strCache>
            </c:strRef>
          </c:cat>
          <c:val>
            <c:numRef>
              <c:f>'Table 23'!$C$6:$H$6</c:f>
              <c:numCache>
                <c:formatCode>#,##0.0</c:formatCode>
                <c:ptCount val="6"/>
                <c:pt idx="0">
                  <c:v>-4.8670944326972467</c:v>
                </c:pt>
                <c:pt idx="1">
                  <c:v>-4.1482241827279793</c:v>
                </c:pt>
                <c:pt idx="2">
                  <c:v>-11.44879064428471</c:v>
                </c:pt>
                <c:pt idx="3">
                  <c:v>-12.565382924823384</c:v>
                </c:pt>
                <c:pt idx="4">
                  <c:v>21.031795210255627</c:v>
                </c:pt>
                <c:pt idx="5">
                  <c:v>4.0595069339753547</c:v>
                </c:pt>
              </c:numCache>
            </c:numRef>
          </c:val>
          <c:extLst>
            <c:ext xmlns:c16="http://schemas.microsoft.com/office/drawing/2014/chart" uri="{C3380CC4-5D6E-409C-BE32-E72D297353CC}">
              <c16:uniqueId val="{00000000-79D8-4F80-975F-448077B00E4A}"/>
            </c:ext>
          </c:extLst>
        </c:ser>
        <c:ser>
          <c:idx val="1"/>
          <c:order val="1"/>
          <c:tx>
            <c:strRef>
              <c:f>'Table 23'!$A$7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23'!$C$5:$H$5</c:f>
              <c:strCache>
                <c:ptCount val="6"/>
                <c:pt idx="0">
                  <c:v>Women</c:v>
                </c:pt>
                <c:pt idx="1">
                  <c:v>Men</c:v>
                </c:pt>
                <c:pt idx="2">
                  <c:v>White</c:v>
                </c:pt>
                <c:pt idx="3">
                  <c:v>Black</c:v>
                </c:pt>
                <c:pt idx="4">
                  <c:v>Hispanic</c:v>
                </c:pt>
                <c:pt idx="5">
                  <c:v>Other2</c:v>
                </c:pt>
              </c:strCache>
            </c:strRef>
          </c:cat>
          <c:val>
            <c:numRef>
              <c:f>'Table 23'!$C$7:$H$7</c:f>
              <c:numCache>
                <c:formatCode>#,##0.0</c:formatCode>
                <c:ptCount val="6"/>
                <c:pt idx="0">
                  <c:v>-3.3106237284771494</c:v>
                </c:pt>
                <c:pt idx="1">
                  <c:v>-2.459493604361088</c:v>
                </c:pt>
                <c:pt idx="2">
                  <c:v>-8.9051974609265656</c:v>
                </c:pt>
                <c:pt idx="3">
                  <c:v>-11.407450984511842</c:v>
                </c:pt>
                <c:pt idx="4">
                  <c:v>21.968257793019468</c:v>
                </c:pt>
                <c:pt idx="5">
                  <c:v>11.57967965812532</c:v>
                </c:pt>
              </c:numCache>
            </c:numRef>
          </c:val>
          <c:extLst>
            <c:ext xmlns:c16="http://schemas.microsoft.com/office/drawing/2014/chart" uri="{C3380CC4-5D6E-409C-BE32-E72D297353CC}">
              <c16:uniqueId val="{00000001-79D8-4F80-975F-448077B00E4A}"/>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23'!$C$5:$H$5</c:f>
              <c:strCache>
                <c:ptCount val="6"/>
                <c:pt idx="0">
                  <c:v>Women</c:v>
                </c:pt>
                <c:pt idx="1">
                  <c:v>Men</c:v>
                </c:pt>
                <c:pt idx="2">
                  <c:v>White</c:v>
                </c:pt>
                <c:pt idx="3">
                  <c:v>Black</c:v>
                </c:pt>
                <c:pt idx="4">
                  <c:v>Hispanic</c:v>
                </c:pt>
                <c:pt idx="5">
                  <c:v>Other2</c:v>
                </c:pt>
              </c:strCache>
            </c:strRef>
          </c:cat>
          <c:val>
            <c:numRef>
              <c:f>'Table 23'!$C$13:$H$13</c:f>
              <c:numCache>
                <c:formatCode>#,##0.0</c:formatCode>
                <c:ptCount val="6"/>
                <c:pt idx="0">
                  <c:v>-1.2294459423537007</c:v>
                </c:pt>
                <c:pt idx="1">
                  <c:v>0.66360058618051776</c:v>
                </c:pt>
                <c:pt idx="2">
                  <c:v>-4.8002144320422744</c:v>
                </c:pt>
                <c:pt idx="3">
                  <c:v>-7.0994630026763161</c:v>
                </c:pt>
                <c:pt idx="4">
                  <c:v>50.506827831541898</c:v>
                </c:pt>
                <c:pt idx="5">
                  <c:v>25.109070511488763</c:v>
                </c:pt>
              </c:numCache>
            </c:numRef>
          </c:val>
          <c:extLst>
            <c:ext xmlns:c16="http://schemas.microsoft.com/office/drawing/2014/chart" uri="{C3380CC4-5D6E-409C-BE32-E72D297353CC}">
              <c16:uniqueId val="{00000002-79D8-4F80-975F-448077B00E4A}"/>
            </c:ext>
          </c:extLst>
        </c:ser>
        <c:dLbls>
          <c:showLegendKey val="0"/>
          <c:showVal val="0"/>
          <c:showCatName val="0"/>
          <c:showSerName val="0"/>
          <c:showPercent val="0"/>
          <c:showBubbleSize val="0"/>
        </c:dLbls>
        <c:gapWidth val="150"/>
        <c:axId val="245166416"/>
        <c:axId val="244326200"/>
      </c:barChart>
      <c:catAx>
        <c:axId val="245166416"/>
        <c:scaling>
          <c:orientation val="maxMin"/>
        </c:scaling>
        <c:delete val="0"/>
        <c:axPos val="l"/>
        <c:numFmt formatCode="General" sourceLinked="1"/>
        <c:majorTickMark val="out"/>
        <c:minorTickMark val="none"/>
        <c:tickLblPos val="low"/>
        <c:crossAx val="244326200"/>
        <c:crosses val="autoZero"/>
        <c:auto val="1"/>
        <c:lblAlgn val="ctr"/>
        <c:lblOffset val="100"/>
        <c:noMultiLvlLbl val="0"/>
      </c:catAx>
      <c:valAx>
        <c:axId val="244326200"/>
        <c:scaling>
          <c:orientation val="minMax"/>
        </c:scaling>
        <c:delete val="1"/>
        <c:axPos val="t"/>
        <c:numFmt formatCode="#,##0.0" sourceLinked="1"/>
        <c:majorTickMark val="out"/>
        <c:minorTickMark val="none"/>
        <c:tickLblPos val="none"/>
        <c:crossAx val="245166416"/>
        <c:crosses val="autoZero"/>
        <c:crossBetween val="between"/>
      </c:valAx>
    </c:plotArea>
    <c:legend>
      <c:legendPos val="b"/>
      <c:overlay val="0"/>
    </c:legend>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669890330098924"/>
          <c:y val="4.0150813408589447E-2"/>
          <c:w val="0.47963796904524592"/>
          <c:h val="0.92258968137305752"/>
        </c:manualLayout>
      </c:layout>
      <c:barChart>
        <c:barDir val="bar"/>
        <c:grouping val="clustered"/>
        <c:varyColors val="0"/>
        <c:ser>
          <c:idx val="0"/>
          <c:order val="0"/>
          <c:tx>
            <c:strRef>
              <c:f>'Table 23'!$A$6</c:f>
              <c:strCache>
                <c:ptCount val="1"/>
                <c:pt idx="0">
                  <c:v>50 states and D.C.</c:v>
                </c:pt>
              </c:strCache>
            </c:strRef>
          </c:tx>
          <c:spPr>
            <a:solidFill>
              <a:srgbClr val="006600"/>
            </a:solidFill>
          </c:spPr>
          <c:invertIfNegative val="0"/>
          <c:dLbls>
            <c:numFmt formatCode="#,##0" sourceLinked="0"/>
            <c:spPr>
              <a:noFill/>
              <a:ln>
                <a:noFill/>
              </a:ln>
              <a:effectLst/>
            </c:spPr>
            <c:txPr>
              <a:bodyPr rot="0"/>
              <a:lstStyle/>
              <a:p>
                <a:pPr>
                  <a:defRPr sz="1000">
                    <a:solidFill>
                      <a:sysClr val="windowText" lastClr="00000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23'!$I$5:$N$5</c:f>
              <c:strCache>
                <c:ptCount val="6"/>
                <c:pt idx="0">
                  <c:v>Women</c:v>
                </c:pt>
                <c:pt idx="1">
                  <c:v>Men</c:v>
                </c:pt>
                <c:pt idx="2">
                  <c:v>White</c:v>
                </c:pt>
                <c:pt idx="3">
                  <c:v>Black</c:v>
                </c:pt>
                <c:pt idx="4">
                  <c:v>Hispanic</c:v>
                </c:pt>
                <c:pt idx="5">
                  <c:v>Other2</c:v>
                </c:pt>
              </c:strCache>
            </c:strRef>
          </c:cat>
          <c:val>
            <c:numRef>
              <c:f>'Table 23'!$I$12:$N$12</c:f>
              <c:numCache>
                <c:formatCode>#,##0</c:formatCode>
                <c:ptCount val="6"/>
                <c:pt idx="0">
                  <c:v>-50009</c:v>
                </c:pt>
                <c:pt idx="1">
                  <c:v>-34201</c:v>
                </c:pt>
                <c:pt idx="2">
                  <c:v>-68077</c:v>
                </c:pt>
                <c:pt idx="3">
                  <c:v>-31907</c:v>
                </c:pt>
                <c:pt idx="4">
                  <c:v>27450</c:v>
                </c:pt>
                <c:pt idx="5">
                  <c:v>1482</c:v>
                </c:pt>
              </c:numCache>
            </c:numRef>
          </c:val>
          <c:extLst>
            <c:ext xmlns:c16="http://schemas.microsoft.com/office/drawing/2014/chart" uri="{C3380CC4-5D6E-409C-BE32-E72D297353CC}">
              <c16:uniqueId val="{00000000-F9BD-483F-AD0E-737D081934BC}"/>
            </c:ext>
          </c:extLst>
        </c:ser>
        <c:dLbls>
          <c:showLegendKey val="0"/>
          <c:showVal val="0"/>
          <c:showCatName val="0"/>
          <c:showSerName val="0"/>
          <c:showPercent val="0"/>
          <c:showBubbleSize val="0"/>
        </c:dLbls>
        <c:gapWidth val="150"/>
        <c:axId val="244718704"/>
        <c:axId val="244719088"/>
      </c:barChart>
      <c:catAx>
        <c:axId val="244718704"/>
        <c:scaling>
          <c:orientation val="maxMin"/>
        </c:scaling>
        <c:delete val="0"/>
        <c:axPos val="l"/>
        <c:numFmt formatCode="General" sourceLinked="1"/>
        <c:majorTickMark val="out"/>
        <c:minorTickMark val="none"/>
        <c:tickLblPos val="low"/>
        <c:crossAx val="244719088"/>
        <c:crosses val="autoZero"/>
        <c:auto val="1"/>
        <c:lblAlgn val="ctr"/>
        <c:lblOffset val="100"/>
        <c:noMultiLvlLbl val="0"/>
      </c:catAx>
      <c:valAx>
        <c:axId val="244719088"/>
        <c:scaling>
          <c:orientation val="minMax"/>
        </c:scaling>
        <c:delete val="1"/>
        <c:axPos val="t"/>
        <c:numFmt formatCode="#,##0" sourceLinked="1"/>
        <c:majorTickMark val="out"/>
        <c:minorTickMark val="none"/>
        <c:tickLblPos val="none"/>
        <c:crossAx val="244718704"/>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24'!$A$6</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24'!$C$5:$F$5</c:f>
              <c:strCache>
                <c:ptCount val="4"/>
                <c:pt idx="0">
                  <c:v>Four-Year</c:v>
                </c:pt>
                <c:pt idx="1">
                  <c:v>Two-Year</c:v>
                </c:pt>
                <c:pt idx="2">
                  <c:v>Predominantly Black2</c:v>
                </c:pt>
                <c:pt idx="3">
                  <c:v>Historically Black2</c:v>
                </c:pt>
              </c:strCache>
            </c:strRef>
          </c:cat>
          <c:val>
            <c:numRef>
              <c:f>'Table 24'!$C$6:$F$6</c:f>
              <c:numCache>
                <c:formatCode>#,##0.0</c:formatCode>
                <c:ptCount val="4"/>
                <c:pt idx="0">
                  <c:v>-0.35037091386043445</c:v>
                </c:pt>
                <c:pt idx="1">
                  <c:v>-11.007633339707992</c:v>
                </c:pt>
                <c:pt idx="2">
                  <c:v>-27.76900825605987</c:v>
                </c:pt>
                <c:pt idx="3">
                  <c:v>-4.516763245033113</c:v>
                </c:pt>
              </c:numCache>
            </c:numRef>
          </c:val>
          <c:extLst>
            <c:ext xmlns:c16="http://schemas.microsoft.com/office/drawing/2014/chart" uri="{C3380CC4-5D6E-409C-BE32-E72D297353CC}">
              <c16:uniqueId val="{00000000-CEA9-4166-9875-65DFB028815D}"/>
            </c:ext>
          </c:extLst>
        </c:ser>
        <c:ser>
          <c:idx val="1"/>
          <c:order val="1"/>
          <c:tx>
            <c:strRef>
              <c:f>'Table 24'!$A$7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24'!$C$5:$F$5</c:f>
              <c:strCache>
                <c:ptCount val="4"/>
                <c:pt idx="0">
                  <c:v>Four-Year</c:v>
                </c:pt>
                <c:pt idx="1">
                  <c:v>Two-Year</c:v>
                </c:pt>
                <c:pt idx="2">
                  <c:v>Predominantly Black2</c:v>
                </c:pt>
                <c:pt idx="3">
                  <c:v>Historically Black2</c:v>
                </c:pt>
              </c:strCache>
            </c:strRef>
          </c:cat>
          <c:val>
            <c:numRef>
              <c:f>'Table 24'!$C$7:$F$7</c:f>
              <c:numCache>
                <c:formatCode>#,##0.0</c:formatCode>
                <c:ptCount val="4"/>
                <c:pt idx="0">
                  <c:v>2.2674816054890612</c:v>
                </c:pt>
                <c:pt idx="1">
                  <c:v>-10.217090802512001</c:v>
                </c:pt>
                <c:pt idx="2">
                  <c:v>-23.168378225129903</c:v>
                </c:pt>
                <c:pt idx="3">
                  <c:v>-3.9676490514905147</c:v>
                </c:pt>
              </c:numCache>
            </c:numRef>
          </c:val>
          <c:extLst>
            <c:ext xmlns:c16="http://schemas.microsoft.com/office/drawing/2014/chart" uri="{C3380CC4-5D6E-409C-BE32-E72D297353CC}">
              <c16:uniqueId val="{00000001-CEA9-4166-9875-65DFB028815D}"/>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24'!$C$5:$F$5</c:f>
              <c:strCache>
                <c:ptCount val="4"/>
                <c:pt idx="0">
                  <c:v>Four-Year</c:v>
                </c:pt>
                <c:pt idx="1">
                  <c:v>Two-Year</c:v>
                </c:pt>
                <c:pt idx="2">
                  <c:v>Predominantly Black2</c:v>
                </c:pt>
                <c:pt idx="3">
                  <c:v>Historically Black2</c:v>
                </c:pt>
              </c:strCache>
            </c:strRef>
          </c:cat>
          <c:val>
            <c:numRef>
              <c:f>'Table 24'!$C$13:$F$13</c:f>
              <c:numCache>
                <c:formatCode>#,##0.0</c:formatCode>
                <c:ptCount val="4"/>
                <c:pt idx="0">
                  <c:v>10.733652829366143</c:v>
                </c:pt>
                <c:pt idx="1">
                  <c:v>-20.095503382411462</c:v>
                </c:pt>
                <c:pt idx="2">
                  <c:v>-28.105249852532232</c:v>
                </c:pt>
                <c:pt idx="3">
                  <c:v>4.382007415017644</c:v>
                </c:pt>
              </c:numCache>
            </c:numRef>
          </c:val>
          <c:extLst>
            <c:ext xmlns:c16="http://schemas.microsoft.com/office/drawing/2014/chart" uri="{C3380CC4-5D6E-409C-BE32-E72D297353CC}">
              <c16:uniqueId val="{00000002-CEA9-4166-9875-65DFB028815D}"/>
            </c:ext>
          </c:extLst>
        </c:ser>
        <c:dLbls>
          <c:showLegendKey val="0"/>
          <c:showVal val="0"/>
          <c:showCatName val="0"/>
          <c:showSerName val="0"/>
          <c:showPercent val="0"/>
          <c:showBubbleSize val="0"/>
        </c:dLbls>
        <c:gapWidth val="150"/>
        <c:axId val="246039040"/>
        <c:axId val="246039432"/>
      </c:barChart>
      <c:catAx>
        <c:axId val="246039040"/>
        <c:scaling>
          <c:orientation val="maxMin"/>
        </c:scaling>
        <c:delete val="0"/>
        <c:axPos val="l"/>
        <c:numFmt formatCode="General" sourceLinked="1"/>
        <c:majorTickMark val="out"/>
        <c:minorTickMark val="none"/>
        <c:tickLblPos val="low"/>
        <c:crossAx val="246039432"/>
        <c:crosses val="autoZero"/>
        <c:auto val="1"/>
        <c:lblAlgn val="ctr"/>
        <c:lblOffset val="100"/>
        <c:noMultiLvlLbl val="0"/>
      </c:catAx>
      <c:valAx>
        <c:axId val="246039432"/>
        <c:scaling>
          <c:orientation val="minMax"/>
        </c:scaling>
        <c:delete val="1"/>
        <c:axPos val="t"/>
        <c:numFmt formatCode="#,##0.0" sourceLinked="1"/>
        <c:majorTickMark val="out"/>
        <c:minorTickMark val="none"/>
        <c:tickLblPos val="none"/>
        <c:crossAx val="246039040"/>
        <c:crosses val="autoZero"/>
        <c:crossBetween val="between"/>
      </c:valAx>
    </c:plotArea>
    <c:legend>
      <c:legendPos val="b"/>
      <c:overlay val="0"/>
    </c:legend>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396943572893332"/>
          <c:y val="3.670510151748281E-2"/>
          <c:w val="0.44890639090884737"/>
          <c:h val="0.92957842338673191"/>
        </c:manualLayout>
      </c:layout>
      <c:barChart>
        <c:barDir val="bar"/>
        <c:grouping val="clustered"/>
        <c:varyColors val="0"/>
        <c:ser>
          <c:idx val="0"/>
          <c:order val="0"/>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24'!$G$5:$J$5</c:f>
              <c:strCache>
                <c:ptCount val="4"/>
                <c:pt idx="0">
                  <c:v>Four-Year</c:v>
                </c:pt>
                <c:pt idx="1">
                  <c:v>Two-Year</c:v>
                </c:pt>
                <c:pt idx="2">
                  <c:v>Predominantly Black2</c:v>
                </c:pt>
                <c:pt idx="3">
                  <c:v>Historically Black2</c:v>
                </c:pt>
              </c:strCache>
            </c:strRef>
          </c:cat>
          <c:val>
            <c:numRef>
              <c:f>'Table 24'!$G$13:$J$13</c:f>
              <c:numCache>
                <c:formatCode>#,##0</c:formatCode>
                <c:ptCount val="4"/>
                <c:pt idx="0">
                  <c:v>36440</c:v>
                </c:pt>
                <c:pt idx="1">
                  <c:v>-38885</c:v>
                </c:pt>
                <c:pt idx="2">
                  <c:v>-26682</c:v>
                </c:pt>
                <c:pt idx="3">
                  <c:v>981</c:v>
                </c:pt>
              </c:numCache>
            </c:numRef>
          </c:val>
          <c:extLst>
            <c:ext xmlns:c16="http://schemas.microsoft.com/office/drawing/2014/chart" uri="{C3380CC4-5D6E-409C-BE32-E72D297353CC}">
              <c16:uniqueId val="{00000000-1E14-4814-B14B-9C90718741E2}"/>
            </c:ext>
          </c:extLst>
        </c:ser>
        <c:dLbls>
          <c:showLegendKey val="0"/>
          <c:showVal val="0"/>
          <c:showCatName val="0"/>
          <c:showSerName val="0"/>
          <c:showPercent val="0"/>
          <c:showBubbleSize val="0"/>
        </c:dLbls>
        <c:gapWidth val="150"/>
        <c:axId val="246040216"/>
        <c:axId val="246040608"/>
      </c:barChart>
      <c:catAx>
        <c:axId val="246040216"/>
        <c:scaling>
          <c:orientation val="maxMin"/>
        </c:scaling>
        <c:delete val="0"/>
        <c:axPos val="l"/>
        <c:numFmt formatCode="General" sourceLinked="1"/>
        <c:majorTickMark val="out"/>
        <c:minorTickMark val="none"/>
        <c:tickLblPos val="low"/>
        <c:crossAx val="246040608"/>
        <c:crosses val="autoZero"/>
        <c:auto val="1"/>
        <c:lblAlgn val="ctr"/>
        <c:lblOffset val="100"/>
        <c:noMultiLvlLbl val="0"/>
      </c:catAx>
      <c:valAx>
        <c:axId val="246040608"/>
        <c:scaling>
          <c:orientation val="minMax"/>
        </c:scaling>
        <c:delete val="1"/>
        <c:axPos val="t"/>
        <c:numFmt formatCode="#,##0" sourceLinked="1"/>
        <c:majorTickMark val="out"/>
        <c:minorTickMark val="none"/>
        <c:tickLblPos val="none"/>
        <c:crossAx val="246040216"/>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10</xdr:col>
      <xdr:colOff>752474</xdr:colOff>
      <xdr:row>3</xdr:row>
      <xdr:rowOff>0</xdr:rowOff>
    </xdr:from>
    <xdr:to>
      <xdr:col>13</xdr:col>
      <xdr:colOff>771524</xdr:colOff>
      <xdr:row>24</xdr:row>
      <xdr:rowOff>76200</xdr:rowOff>
    </xdr:to>
    <xdr:graphicFrame macro="">
      <xdr:nvGraphicFramePr>
        <xdr:cNvPr id="111647" name="Chart 5">
          <a:extLst>
            <a:ext uri="{FF2B5EF4-FFF2-40B4-BE49-F238E27FC236}">
              <a16:creationId xmlns:a16="http://schemas.microsoft.com/office/drawing/2014/main" id="{00000000-0008-0000-0000-00001FB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3</xdr:row>
      <xdr:rowOff>0</xdr:rowOff>
    </xdr:from>
    <xdr:to>
      <xdr:col>18</xdr:col>
      <xdr:colOff>9525</xdr:colOff>
      <xdr:row>24</xdr:row>
      <xdr:rowOff>76200</xdr:rowOff>
    </xdr:to>
    <xdr:graphicFrame macro="">
      <xdr:nvGraphicFramePr>
        <xdr:cNvPr id="111648" name="Chart 5">
          <a:extLst>
            <a:ext uri="{FF2B5EF4-FFF2-40B4-BE49-F238E27FC236}">
              <a16:creationId xmlns:a16="http://schemas.microsoft.com/office/drawing/2014/main" id="{00000000-0008-0000-0000-000020B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381000</xdr:colOff>
      <xdr:row>28</xdr:row>
      <xdr:rowOff>14287</xdr:rowOff>
    </xdr:from>
    <xdr:to>
      <xdr:col>15</xdr:col>
      <xdr:colOff>474207</xdr:colOff>
      <xdr:row>37</xdr:row>
      <xdr:rowOff>85724</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9734550" y="4967287"/>
          <a:ext cx="1779132" cy="1528762"/>
        </a:xfrm>
        <a:prstGeom prst="wedgeEllipseCallout">
          <a:avLst>
            <a:gd name="adj1" fmla="val -68091"/>
            <a:gd name="adj2" fmla="val -93629"/>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state bar to see state highlighted to left.  Move blue highlight box from state to state to change view.</a:t>
          </a:r>
          <a:endParaRPr lang="en-US" sz="1200" b="1">
            <a:solidFill>
              <a:srgbClr val="C00000"/>
            </a:solidFill>
            <a:latin typeface="+mn-lt"/>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678656</xdr:colOff>
      <xdr:row>3</xdr:row>
      <xdr:rowOff>10584</xdr:rowOff>
    </xdr:from>
    <xdr:to>
      <xdr:col>19</xdr:col>
      <xdr:colOff>9524</xdr:colOff>
      <xdr:row>24</xdr:row>
      <xdr:rowOff>134409</xdr:rowOff>
    </xdr:to>
    <xdr:graphicFrame macro="">
      <xdr:nvGraphicFramePr>
        <xdr:cNvPr id="1124" name="Chart 5">
          <a:extLst>
            <a:ext uri="{FF2B5EF4-FFF2-40B4-BE49-F238E27FC236}">
              <a16:creationId xmlns:a16="http://schemas.microsoft.com/office/drawing/2014/main" id="{00000000-0008-0000-0100-00006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635000</xdr:colOff>
      <xdr:row>29</xdr:row>
      <xdr:rowOff>48947</xdr:rowOff>
    </xdr:from>
    <xdr:to>
      <xdr:col>17</xdr:col>
      <xdr:colOff>758030</xdr:colOff>
      <xdr:row>38</xdr:row>
      <xdr:rowOff>164042</xdr:rowOff>
    </xdr:to>
    <xdr:sp macro="" textlink="">
      <xdr:nvSpPr>
        <xdr:cNvPr id="5" name="Oval Callout 4">
          <a:extLst>
            <a:ext uri="{FF2B5EF4-FFF2-40B4-BE49-F238E27FC236}">
              <a16:creationId xmlns:a16="http://schemas.microsoft.com/office/drawing/2014/main" id="{00000000-0008-0000-0100-000005000000}"/>
            </a:ext>
          </a:extLst>
        </xdr:cNvPr>
        <xdr:cNvSpPr/>
      </xdr:nvSpPr>
      <xdr:spPr>
        <a:xfrm>
          <a:off x="8933656" y="4990041"/>
          <a:ext cx="2230437" cy="1615282"/>
        </a:xfrm>
        <a:prstGeom prst="wedgeEllipseCallout">
          <a:avLst>
            <a:gd name="adj1" fmla="val 58091"/>
            <a:gd name="adj2" fmla="val -100133"/>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state bar to see state highlighted to left.  Move blue highlight box from state to state to change view.</a:t>
          </a:r>
          <a:endParaRPr lang="en-US" sz="1200" b="1">
            <a:solidFill>
              <a:srgbClr val="C00000"/>
            </a:solidFill>
            <a:latin typeface="+mn-lt"/>
            <a:cs typeface="Arial" pitchFamily="34" charset="0"/>
          </a:endParaRPr>
        </a:p>
      </xdr:txBody>
    </xdr:sp>
    <xdr:clientData/>
  </xdr:twoCellAnchor>
  <xdr:twoCellAnchor>
    <xdr:from>
      <xdr:col>20</xdr:col>
      <xdr:colOff>0</xdr:colOff>
      <xdr:row>2</xdr:row>
      <xdr:rowOff>161925</xdr:rowOff>
    </xdr:from>
    <xdr:to>
      <xdr:col>23</xdr:col>
      <xdr:colOff>28575</xdr:colOff>
      <xdr:row>24</xdr:row>
      <xdr:rowOff>123825</xdr:rowOff>
    </xdr:to>
    <xdr:graphicFrame macro="">
      <xdr:nvGraphicFramePr>
        <xdr:cNvPr id="1126" name="Chart 6">
          <a:extLst>
            <a:ext uri="{FF2B5EF4-FFF2-40B4-BE49-F238E27FC236}">
              <a16:creationId xmlns:a16="http://schemas.microsoft.com/office/drawing/2014/main" id="{00000000-0008-0000-0100-00006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822853</xdr:colOff>
      <xdr:row>27</xdr:row>
      <xdr:rowOff>62178</xdr:rowOff>
    </xdr:from>
    <xdr:to>
      <xdr:col>25</xdr:col>
      <xdr:colOff>398006</xdr:colOff>
      <xdr:row>37</xdr:row>
      <xdr:rowOff>99220</xdr:rowOff>
    </xdr:to>
    <xdr:sp macro="" textlink="">
      <xdr:nvSpPr>
        <xdr:cNvPr id="8" name="Oval Callout 7">
          <a:extLst>
            <a:ext uri="{FF2B5EF4-FFF2-40B4-BE49-F238E27FC236}">
              <a16:creationId xmlns:a16="http://schemas.microsoft.com/office/drawing/2014/main" id="{00000000-0008-0000-0100-000008000000}"/>
            </a:ext>
          </a:extLst>
        </xdr:cNvPr>
        <xdr:cNvSpPr/>
      </xdr:nvSpPr>
      <xdr:spPr>
        <a:xfrm>
          <a:off x="13798020" y="4486011"/>
          <a:ext cx="2877153" cy="1624542"/>
        </a:xfrm>
        <a:prstGeom prst="wedgeEllipseCallout">
          <a:avLst>
            <a:gd name="adj1" fmla="val -52484"/>
            <a:gd name="adj2" fmla="val -9829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bar to see item highlighted to left.  Move blue highlight box from line to line to change view.</a:t>
          </a:r>
          <a:endParaRPr lang="en-US" sz="1200" b="1">
            <a:solidFill>
              <a:srgbClr val="C00000"/>
            </a:solidFill>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3</xdr:row>
      <xdr:rowOff>3176</xdr:rowOff>
    </xdr:from>
    <xdr:to>
      <xdr:col>14</xdr:col>
      <xdr:colOff>21166</xdr:colOff>
      <xdr:row>24</xdr:row>
      <xdr:rowOff>84666</xdr:rowOff>
    </xdr:to>
    <xdr:graphicFrame macro="">
      <xdr:nvGraphicFramePr>
        <xdr:cNvPr id="134149" name="Chart 1">
          <a:extLst>
            <a:ext uri="{FF2B5EF4-FFF2-40B4-BE49-F238E27FC236}">
              <a16:creationId xmlns:a16="http://schemas.microsoft.com/office/drawing/2014/main" id="{00000000-0008-0000-0200-0000050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137584</xdr:colOff>
      <xdr:row>25</xdr:row>
      <xdr:rowOff>127001</xdr:rowOff>
    </xdr:from>
    <xdr:to>
      <xdr:col>12</xdr:col>
      <xdr:colOff>372872</xdr:colOff>
      <xdr:row>34</xdr:row>
      <xdr:rowOff>63500</xdr:rowOff>
    </xdr:to>
    <xdr:sp macro="" textlink="">
      <xdr:nvSpPr>
        <xdr:cNvPr id="4" name="Oval Callout 3">
          <a:extLst>
            <a:ext uri="{FF2B5EF4-FFF2-40B4-BE49-F238E27FC236}">
              <a16:creationId xmlns:a16="http://schemas.microsoft.com/office/drawing/2014/main" id="{00000000-0008-0000-0200-000004000000}"/>
            </a:ext>
          </a:extLst>
        </xdr:cNvPr>
        <xdr:cNvSpPr/>
      </xdr:nvSpPr>
      <xdr:spPr>
        <a:xfrm>
          <a:off x="7745678" y="4544220"/>
          <a:ext cx="2509382" cy="1436686"/>
        </a:xfrm>
        <a:prstGeom prst="wedgeEllipseCallout">
          <a:avLst>
            <a:gd name="adj1" fmla="val 38956"/>
            <a:gd name="adj2" fmla="val -6972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state bar to see state highlighted to left.  Move blue highlight box from state to state to change view.</a:t>
          </a:r>
          <a:endParaRPr lang="en-US" sz="1200" b="1">
            <a:solidFill>
              <a:srgbClr val="C00000"/>
            </a:solidFill>
            <a:latin typeface="+mn-lt"/>
            <a:cs typeface="Arial" pitchFamily="34" charset="0"/>
          </a:endParaRPr>
        </a:p>
      </xdr:txBody>
    </xdr:sp>
    <xdr:clientData/>
  </xdr:twoCellAnchor>
  <xdr:twoCellAnchor>
    <xdr:from>
      <xdr:col>15</xdr:col>
      <xdr:colOff>21168</xdr:colOff>
      <xdr:row>3</xdr:row>
      <xdr:rowOff>0</xdr:rowOff>
    </xdr:from>
    <xdr:to>
      <xdr:col>17</xdr:col>
      <xdr:colOff>994834</xdr:colOff>
      <xdr:row>24</xdr:row>
      <xdr:rowOff>52916</xdr:rowOff>
    </xdr:to>
    <xdr:graphicFrame macro="">
      <xdr:nvGraphicFramePr>
        <xdr:cNvPr id="134151" name="Chart 5">
          <a:extLst>
            <a:ext uri="{FF2B5EF4-FFF2-40B4-BE49-F238E27FC236}">
              <a16:creationId xmlns:a16="http://schemas.microsoft.com/office/drawing/2014/main" id="{00000000-0008-0000-0200-0000070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nrollmentMasterFileForFactBook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B19_3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B19_3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B19_3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B19_3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2_Participation\FB19_33_Edited_M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B19_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B19_3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B19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Important Notes"/>
      <sheetName val="ALL"/>
      <sheetName val="All Men"/>
      <sheetName val="All Women"/>
      <sheetName val="All Public"/>
      <sheetName val="Public Men"/>
      <sheetName val="Public Women"/>
      <sheetName val="All 2yr"/>
      <sheetName val="2yr Men"/>
      <sheetName val="2yr Women"/>
      <sheetName val="2yr FTF"/>
      <sheetName val="2yr Public"/>
      <sheetName val="2yr All Races"/>
      <sheetName val="2yr White"/>
      <sheetName val="2yr Black"/>
      <sheetName val="2yr Hispanic"/>
      <sheetName val="2yr Multi Racial"/>
      <sheetName val="2yr Other"/>
      <sheetName val="2yr Foreign"/>
      <sheetName val="All 4yr"/>
      <sheetName val="4yr Public"/>
      <sheetName val="All Undergrad "/>
      <sheetName val="Undergrad Men"/>
      <sheetName val="Undergrad Women"/>
      <sheetName val="Undergrad FTF"/>
      <sheetName val="Undergrad Public"/>
      <sheetName val="Undergrad All Races "/>
      <sheetName val="Undergrad White"/>
      <sheetName val="Undergrad Black"/>
      <sheetName val="Undergrad Hispanic"/>
      <sheetName val="Undergrad Multi Racial"/>
      <sheetName val="Undergrad Other"/>
      <sheetName val="Undergrad Non-Res"/>
      <sheetName val="All Grad-Prof"/>
      <sheetName val="Grad-Prof Men"/>
      <sheetName val="Grad-Prof Women"/>
      <sheetName val="Grad-Prof Public"/>
      <sheetName val="Grad-Prof All Races"/>
      <sheetName val="Grad-Prof White"/>
      <sheetName val="Grad-Prof Black"/>
      <sheetName val="Grad Hispanic"/>
      <sheetName val="Grad-Prof Multi Racial"/>
      <sheetName val="Grad-Prof Other"/>
      <sheetName val="Grad-Prof Foreign"/>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Other Races"/>
      <sheetName val="All HBI"/>
      <sheetName val="Black in HBI"/>
      <sheetName val="All PBI"/>
      <sheetName val="Black in PBI"/>
      <sheetName val="All &lt;2yr"/>
      <sheetName val="&lt;2yr Men"/>
      <sheetName val="&lt;2yr Women"/>
      <sheetName val="&lt;2yr FTF"/>
      <sheetName val="&lt;2yr Public"/>
      <sheetName val="&lt;2yrAll Races"/>
      <sheetName val="&lt;2yr White"/>
      <sheetName val="&lt;2yr Black"/>
      <sheetName val="&lt;2yr Hispanic"/>
      <sheetName val="&lt;2yr Multi Racial"/>
      <sheetName val="&lt;2yr Other"/>
      <sheetName val="&lt;2yr Foreign"/>
      <sheetName val="All Dist Ed Deg Granting"/>
      <sheetName val="Dist Ed DG Men"/>
      <sheetName val="Dist Ed DG Women"/>
      <sheetName val="Dist Ed All Races"/>
      <sheetName val="Dist Ed White"/>
      <sheetName val="Dist Ed Black"/>
      <sheetName val="Dist Ed Hispanic"/>
      <sheetName val="Dist Ed Multi"/>
      <sheetName val="Dist Ed Other"/>
      <sheetName val="Dist Ed Public"/>
      <sheetName val="Dist Ed 4 Yr"/>
      <sheetName val="Dist Ed 2 Yr"/>
      <sheetName val="Dist Ed Undergraduate"/>
      <sheetName val="Dist Ed Graduate"/>
      <sheetName val="Distance Ed Non Degree Granting"/>
    </sheetNames>
    <sheetDataSet>
      <sheetData sheetId="0"/>
      <sheetData sheetId="1"/>
      <sheetData sheetId="2"/>
      <sheetData sheetId="3"/>
      <sheetData sheetId="4"/>
      <sheetData sheetId="5"/>
      <sheetData sheetId="6"/>
      <sheetData sheetId="7"/>
      <sheetData sheetId="8">
        <row r="4">
          <cell r="AS4">
            <v>8000430</v>
          </cell>
          <cell r="AX4">
            <v>7119772</v>
          </cell>
        </row>
        <row r="5">
          <cell r="AS5">
            <v>2910349</v>
          </cell>
          <cell r="AX5">
            <v>2612996</v>
          </cell>
        </row>
        <row r="7">
          <cell r="AS7">
            <v>90897</v>
          </cell>
          <cell r="AX7">
            <v>84757</v>
          </cell>
        </row>
        <row r="8">
          <cell r="AS8">
            <v>60348</v>
          </cell>
          <cell r="AX8">
            <v>48805</v>
          </cell>
        </row>
        <row r="9">
          <cell r="AS9">
            <v>15144</v>
          </cell>
          <cell r="AX9">
            <v>14338</v>
          </cell>
        </row>
        <row r="10">
          <cell r="AS10">
            <v>540900</v>
          </cell>
          <cell r="AX10">
            <v>483637</v>
          </cell>
        </row>
        <row r="11">
          <cell r="AS11">
            <v>193501</v>
          </cell>
          <cell r="AX11">
            <v>154616</v>
          </cell>
        </row>
        <row r="12">
          <cell r="AS12">
            <v>107708</v>
          </cell>
          <cell r="AX12">
            <v>80638</v>
          </cell>
        </row>
        <row r="13">
          <cell r="AS13">
            <v>88322</v>
          </cell>
          <cell r="AX13">
            <v>72055</v>
          </cell>
        </row>
        <row r="14">
          <cell r="AS14">
            <v>148522</v>
          </cell>
          <cell r="AX14">
            <v>121528</v>
          </cell>
        </row>
        <row r="15">
          <cell r="AS15">
            <v>79665</v>
          </cell>
          <cell r="AX15">
            <v>73124</v>
          </cell>
        </row>
        <row r="16">
          <cell r="AS16">
            <v>252862</v>
          </cell>
          <cell r="AX16">
            <v>229461</v>
          </cell>
        </row>
        <row r="17">
          <cell r="AS17">
            <v>85177</v>
          </cell>
          <cell r="AX17">
            <v>67985</v>
          </cell>
        </row>
        <row r="18">
          <cell r="AS18">
            <v>108286</v>
          </cell>
          <cell r="AX18">
            <v>91363</v>
          </cell>
        </row>
        <row r="19">
          <cell r="AS19">
            <v>107202</v>
          </cell>
          <cell r="AX19">
            <v>96428</v>
          </cell>
        </row>
        <row r="20">
          <cell r="AS20">
            <v>779544</v>
          </cell>
          <cell r="AX20">
            <v>795094</v>
          </cell>
        </row>
        <row r="21">
          <cell r="AS21">
            <v>223208</v>
          </cell>
          <cell r="AX21">
            <v>176677</v>
          </cell>
        </row>
        <row r="22">
          <cell r="AS22">
            <v>29063</v>
          </cell>
          <cell r="AX22">
            <v>22490</v>
          </cell>
        </row>
        <row r="23">
          <cell r="AS23">
            <v>2481731</v>
          </cell>
          <cell r="AX23">
            <v>2341863</v>
          </cell>
        </row>
        <row r="25">
          <cell r="AS25">
            <v>2245</v>
          </cell>
          <cell r="AX25">
            <v>615</v>
          </cell>
        </row>
        <row r="26">
          <cell r="AS26">
            <v>236409</v>
          </cell>
          <cell r="AX26">
            <v>200033</v>
          </cell>
        </row>
        <row r="27">
          <cell r="AS27">
            <v>1538824</v>
          </cell>
          <cell r="AX27">
            <v>1514896</v>
          </cell>
        </row>
        <row r="28">
          <cell r="AS28">
            <v>113853</v>
          </cell>
          <cell r="AX28">
            <v>97628</v>
          </cell>
        </row>
        <row r="29">
          <cell r="AS29">
            <v>35426</v>
          </cell>
          <cell r="AX29">
            <v>28063</v>
          </cell>
        </row>
        <row r="30">
          <cell r="AS30">
            <v>26662</v>
          </cell>
          <cell r="AX30">
            <v>24233</v>
          </cell>
        </row>
        <row r="31">
          <cell r="AS31">
            <v>9649</v>
          </cell>
          <cell r="AX31">
            <v>9661</v>
          </cell>
        </row>
        <row r="32">
          <cell r="AS32">
            <v>59379</v>
          </cell>
          <cell r="AX32">
            <v>55374</v>
          </cell>
        </row>
        <row r="33">
          <cell r="AS33">
            <v>86609</v>
          </cell>
          <cell r="AX33">
            <v>71091</v>
          </cell>
        </row>
        <row r="34">
          <cell r="AS34">
            <v>113776</v>
          </cell>
          <cell r="AX34">
            <v>90774</v>
          </cell>
        </row>
        <row r="35">
          <cell r="AS35">
            <v>40740</v>
          </cell>
          <cell r="AX35">
            <v>40431</v>
          </cell>
        </row>
        <row r="36">
          <cell r="AS36">
            <v>193395</v>
          </cell>
          <cell r="AX36">
            <v>188446</v>
          </cell>
        </row>
        <row r="37">
          <cell r="AS37">
            <v>24764</v>
          </cell>
          <cell r="AX37">
            <v>20618</v>
          </cell>
        </row>
        <row r="38">
          <cell r="AS38">
            <v>1646249</v>
          </cell>
          <cell r="AX38">
            <v>1351586</v>
          </cell>
        </row>
        <row r="40">
          <cell r="AS40">
            <v>369070</v>
          </cell>
          <cell r="AX40">
            <v>300816</v>
          </cell>
        </row>
        <row r="41">
          <cell r="AS41">
            <v>115419</v>
          </cell>
          <cell r="AX41">
            <v>79396</v>
          </cell>
        </row>
        <row r="42">
          <cell r="AS42">
            <v>104264</v>
          </cell>
          <cell r="AX42">
            <v>90890</v>
          </cell>
        </row>
        <row r="43">
          <cell r="AS43">
            <v>87466</v>
          </cell>
          <cell r="AX43">
            <v>81911</v>
          </cell>
        </row>
        <row r="44">
          <cell r="AS44">
            <v>240813</v>
          </cell>
          <cell r="AX44">
            <v>190200</v>
          </cell>
        </row>
        <row r="45">
          <cell r="AS45">
            <v>144456</v>
          </cell>
          <cell r="AX45">
            <v>118412</v>
          </cell>
        </row>
        <row r="46">
          <cell r="AS46">
            <v>119924</v>
          </cell>
          <cell r="AX46">
            <v>90823</v>
          </cell>
        </row>
        <row r="47">
          <cell r="AS47">
            <v>46150</v>
          </cell>
          <cell r="AX47">
            <v>40724</v>
          </cell>
        </row>
        <row r="48">
          <cell r="AS48">
            <v>13496</v>
          </cell>
          <cell r="AX48">
            <v>11507</v>
          </cell>
        </row>
        <row r="49">
          <cell r="AS49">
            <v>266005</v>
          </cell>
          <cell r="AX49">
            <v>218724</v>
          </cell>
        </row>
        <row r="50">
          <cell r="AS50">
            <v>6641</v>
          </cell>
          <cell r="AX50">
            <v>8779</v>
          </cell>
        </row>
        <row r="51">
          <cell r="AS51">
            <v>132545</v>
          </cell>
          <cell r="AX51">
            <v>119404</v>
          </cell>
        </row>
        <row r="52">
          <cell r="AS52">
            <v>962101</v>
          </cell>
          <cell r="AX52">
            <v>812940</v>
          </cell>
        </row>
        <row r="54">
          <cell r="AS54">
            <v>63712</v>
          </cell>
          <cell r="AX54">
            <v>50330</v>
          </cell>
        </row>
        <row r="55">
          <cell r="AS55">
            <v>19972</v>
          </cell>
          <cell r="AX55">
            <v>17449</v>
          </cell>
        </row>
        <row r="56">
          <cell r="AS56">
            <v>114867</v>
          </cell>
          <cell r="AX56">
            <v>90832</v>
          </cell>
        </row>
        <row r="57">
          <cell r="AS57">
            <v>17901</v>
          </cell>
          <cell r="AX57">
            <v>12576</v>
          </cell>
        </row>
        <row r="58">
          <cell r="AS58">
            <v>175691</v>
          </cell>
          <cell r="AX58">
            <v>150781</v>
          </cell>
        </row>
        <row r="59">
          <cell r="AS59">
            <v>359433</v>
          </cell>
          <cell r="AX59">
            <v>316099</v>
          </cell>
        </row>
        <row r="60">
          <cell r="AS60">
            <v>185857</v>
          </cell>
          <cell r="AX60">
            <v>154611</v>
          </cell>
        </row>
        <row r="61">
          <cell r="AS61">
            <v>17884</v>
          </cell>
          <cell r="AX61">
            <v>14758</v>
          </cell>
        </row>
        <row r="62">
          <cell r="AS62">
            <v>6784</v>
          </cell>
          <cell r="AX62">
            <v>5504</v>
          </cell>
        </row>
        <row r="63">
          <cell r="AX63">
            <v>387</v>
          </cell>
        </row>
      </sheetData>
      <sheetData sheetId="9"/>
      <sheetData sheetId="10"/>
      <sheetData sheetId="11"/>
      <sheetData sheetId="12"/>
      <sheetData sheetId="13"/>
      <sheetData sheetId="14"/>
      <sheetData sheetId="15"/>
      <sheetData sheetId="16"/>
      <sheetData sheetId="17"/>
      <sheetData sheetId="18"/>
      <sheetData sheetId="19"/>
      <sheetData sheetId="20">
        <row r="4">
          <cell r="AR4">
            <v>12271852</v>
          </cell>
          <cell r="AW4">
            <v>12228855</v>
          </cell>
        </row>
        <row r="5">
          <cell r="AR5">
            <v>4050529</v>
          </cell>
          <cell r="AW5">
            <v>4142374</v>
          </cell>
        </row>
        <row r="7">
          <cell r="AR7">
            <v>219414</v>
          </cell>
          <cell r="AW7">
            <v>200572</v>
          </cell>
        </row>
        <row r="8">
          <cell r="AR8">
            <v>116110</v>
          </cell>
          <cell r="AW8">
            <v>115277</v>
          </cell>
        </row>
        <row r="9">
          <cell r="AR9">
            <v>42984</v>
          </cell>
          <cell r="AW9">
            <v>46000</v>
          </cell>
        </row>
        <row r="10">
          <cell r="AR10">
            <v>608964</v>
          </cell>
          <cell r="AW10">
            <v>582017</v>
          </cell>
        </row>
        <row r="11">
          <cell r="AR11">
            <v>339493</v>
          </cell>
          <cell r="AW11">
            <v>375933</v>
          </cell>
        </row>
        <row r="12">
          <cell r="AR12">
            <v>172618</v>
          </cell>
          <cell r="AW12">
            <v>175856</v>
          </cell>
        </row>
        <row r="13">
          <cell r="AR13">
            <v>170503</v>
          </cell>
          <cell r="AW13">
            <v>170010</v>
          </cell>
        </row>
        <row r="14">
          <cell r="AR14">
            <v>225974</v>
          </cell>
          <cell r="AW14">
            <v>242679</v>
          </cell>
        </row>
        <row r="15">
          <cell r="AR15">
            <v>97000</v>
          </cell>
          <cell r="AW15">
            <v>98627</v>
          </cell>
        </row>
        <row r="16">
          <cell r="AR16">
            <v>325169</v>
          </cell>
          <cell r="AW16">
            <v>334370</v>
          </cell>
        </row>
        <row r="17">
          <cell r="AR17">
            <v>143287</v>
          </cell>
          <cell r="AW17">
            <v>134066</v>
          </cell>
        </row>
        <row r="18">
          <cell r="AR18">
            <v>151331</v>
          </cell>
          <cell r="AW18">
            <v>155025</v>
          </cell>
        </row>
        <row r="19">
          <cell r="AR19">
            <v>236439</v>
          </cell>
          <cell r="AW19">
            <v>226563</v>
          </cell>
        </row>
        <row r="20">
          <cell r="AR20">
            <v>760754</v>
          </cell>
          <cell r="AW20">
            <v>834857</v>
          </cell>
        </row>
        <row r="21">
          <cell r="AR21">
            <v>365488</v>
          </cell>
          <cell r="AW21">
            <v>377535</v>
          </cell>
        </row>
        <row r="22">
          <cell r="AR22">
            <v>75001</v>
          </cell>
          <cell r="AW22">
            <v>72987</v>
          </cell>
        </row>
        <row r="23">
          <cell r="AR23">
            <v>2605937</v>
          </cell>
          <cell r="AW23">
            <v>2657510</v>
          </cell>
        </row>
        <row r="25">
          <cell r="AR25">
            <v>30552</v>
          </cell>
          <cell r="AW25">
            <v>26290</v>
          </cell>
        </row>
        <row r="26">
          <cell r="AR26">
            <v>478890</v>
          </cell>
          <cell r="AW26">
            <v>382837</v>
          </cell>
        </row>
        <row r="27">
          <cell r="AR27">
            <v>1072196</v>
          </cell>
          <cell r="AW27">
            <v>1177878</v>
          </cell>
        </row>
        <row r="28">
          <cell r="AR28">
            <v>216831</v>
          </cell>
          <cell r="AW28">
            <v>241866</v>
          </cell>
        </row>
        <row r="29">
          <cell r="AR29">
            <v>43030</v>
          </cell>
          <cell r="AW29">
            <v>36062</v>
          </cell>
        </row>
        <row r="30">
          <cell r="AR30">
            <v>81346</v>
          </cell>
          <cell r="AW30">
            <v>107570</v>
          </cell>
        </row>
        <row r="31">
          <cell r="AR31">
            <v>43605</v>
          </cell>
          <cell r="AW31">
            <v>40981</v>
          </cell>
        </row>
        <row r="32">
          <cell r="AR32">
            <v>58921</v>
          </cell>
          <cell r="AW32">
            <v>62200</v>
          </cell>
        </row>
        <row r="33">
          <cell r="AR33">
            <v>69815</v>
          </cell>
          <cell r="AW33">
            <v>58403</v>
          </cell>
        </row>
        <row r="34">
          <cell r="AR34">
            <v>140530</v>
          </cell>
          <cell r="AW34">
            <v>138499</v>
          </cell>
        </row>
        <row r="35">
          <cell r="AR35">
            <v>185091</v>
          </cell>
          <cell r="AW35">
            <v>193029</v>
          </cell>
        </row>
        <row r="36">
          <cell r="AR36">
            <v>172082</v>
          </cell>
          <cell r="AW36">
            <v>179498</v>
          </cell>
        </row>
        <row r="37">
          <cell r="AR37">
            <v>13048</v>
          </cell>
          <cell r="AW37">
            <v>12397</v>
          </cell>
        </row>
        <row r="38">
          <cell r="AR38">
            <v>3020459</v>
          </cell>
          <cell r="AW38">
            <v>2760564</v>
          </cell>
        </row>
        <row r="40">
          <cell r="AR40">
            <v>483870</v>
          </cell>
          <cell r="AW40">
            <v>446487</v>
          </cell>
        </row>
        <row r="41">
          <cell r="AR41">
            <v>331843</v>
          </cell>
          <cell r="AW41">
            <v>319408</v>
          </cell>
        </row>
        <row r="42">
          <cell r="AR42">
            <v>256919</v>
          </cell>
          <cell r="AW42">
            <v>170011</v>
          </cell>
        </row>
        <row r="43">
          <cell r="AR43">
            <v>126320</v>
          </cell>
          <cell r="AW43">
            <v>122555</v>
          </cell>
        </row>
        <row r="44">
          <cell r="AR44">
            <v>423012</v>
          </cell>
          <cell r="AW44">
            <v>367853</v>
          </cell>
        </row>
        <row r="45">
          <cell r="AR45">
            <v>221242</v>
          </cell>
          <cell r="AW45">
            <v>208590</v>
          </cell>
        </row>
        <row r="46">
          <cell r="AR46">
            <v>311735</v>
          </cell>
          <cell r="AW46">
            <v>291663</v>
          </cell>
        </row>
        <row r="47">
          <cell r="AR47">
            <v>93428</v>
          </cell>
          <cell r="AW47">
            <v>95140</v>
          </cell>
        </row>
        <row r="48">
          <cell r="AR48">
            <v>41673</v>
          </cell>
          <cell r="AW48">
            <v>42242</v>
          </cell>
        </row>
        <row r="49">
          <cell r="AR49">
            <v>443813</v>
          </cell>
          <cell r="AW49">
            <v>430963</v>
          </cell>
        </row>
        <row r="50">
          <cell r="AR50">
            <v>49417</v>
          </cell>
          <cell r="AW50">
            <v>44841</v>
          </cell>
        </row>
        <row r="51">
          <cell r="AR51">
            <v>237187</v>
          </cell>
          <cell r="AW51">
            <v>220811</v>
          </cell>
        </row>
        <row r="52">
          <cell r="AR52">
            <v>2504777</v>
          </cell>
          <cell r="AW52">
            <v>2572795</v>
          </cell>
        </row>
        <row r="54">
          <cell r="AR54">
            <v>137946</v>
          </cell>
          <cell r="AW54">
            <v>145704</v>
          </cell>
        </row>
        <row r="55">
          <cell r="AR55">
            <v>52838</v>
          </cell>
          <cell r="AW55">
            <v>54362</v>
          </cell>
        </row>
        <row r="56">
          <cell r="AR56">
            <v>400253</v>
          </cell>
          <cell r="AW56">
            <v>411501</v>
          </cell>
        </row>
        <row r="57">
          <cell r="AR57">
            <v>64777</v>
          </cell>
          <cell r="AW57">
            <v>136608</v>
          </cell>
        </row>
        <row r="58">
          <cell r="AR58">
            <v>264274</v>
          </cell>
          <cell r="AW58">
            <v>268256</v>
          </cell>
        </row>
        <row r="59">
          <cell r="AR59">
            <v>908808</v>
          </cell>
          <cell r="AW59">
            <v>906005</v>
          </cell>
        </row>
        <row r="60">
          <cell r="AR60">
            <v>572007</v>
          </cell>
          <cell r="AW60">
            <v>545172</v>
          </cell>
        </row>
        <row r="61">
          <cell r="AR61">
            <v>65955</v>
          </cell>
          <cell r="AW61">
            <v>66836</v>
          </cell>
        </row>
        <row r="62">
          <cell r="AR62">
            <v>37919</v>
          </cell>
          <cell r="AW62">
            <v>38351</v>
          </cell>
        </row>
        <row r="63">
          <cell r="AR63">
            <v>90150</v>
          </cell>
          <cell r="AW63">
            <v>95612</v>
          </cell>
        </row>
      </sheetData>
      <sheetData sheetId="21"/>
      <sheetData sheetId="22">
        <row r="4">
          <cell r="AG4">
            <v>17488186</v>
          </cell>
          <cell r="AL4">
            <v>16495965</v>
          </cell>
        </row>
        <row r="5">
          <cell r="AG5">
            <v>6072376</v>
          </cell>
          <cell r="AL5">
            <v>5839670</v>
          </cell>
        </row>
        <row r="7">
          <cell r="AG7">
            <v>265917</v>
          </cell>
          <cell r="AL7">
            <v>244190</v>
          </cell>
        </row>
        <row r="8">
          <cell r="AG8">
            <v>157504</v>
          </cell>
          <cell r="AL8">
            <v>143055</v>
          </cell>
        </row>
        <row r="9">
          <cell r="AG9">
            <v>47816</v>
          </cell>
          <cell r="AL9">
            <v>49068</v>
          </cell>
        </row>
        <row r="10">
          <cell r="AG10">
            <v>1019870</v>
          </cell>
          <cell r="AL10">
            <v>939396</v>
          </cell>
        </row>
        <row r="11">
          <cell r="AG11">
            <v>465343</v>
          </cell>
          <cell r="AL11">
            <v>455804</v>
          </cell>
        </row>
        <row r="12">
          <cell r="AG12">
            <v>245541</v>
          </cell>
          <cell r="AL12">
            <v>215826</v>
          </cell>
        </row>
        <row r="13">
          <cell r="AG13">
            <v>227269</v>
          </cell>
          <cell r="AL13">
            <v>210828</v>
          </cell>
        </row>
        <row r="14">
          <cell r="AG14">
            <v>302485</v>
          </cell>
          <cell r="AL14">
            <v>291356</v>
          </cell>
        </row>
        <row r="15">
          <cell r="AG15">
            <v>155386</v>
          </cell>
          <cell r="AL15">
            <v>151403</v>
          </cell>
        </row>
        <row r="16">
          <cell r="AG16">
            <v>508270</v>
          </cell>
          <cell r="AL16">
            <v>489833</v>
          </cell>
        </row>
        <row r="17">
          <cell r="AG17">
            <v>202064</v>
          </cell>
          <cell r="AL17">
            <v>177139</v>
          </cell>
        </row>
        <row r="18">
          <cell r="AG18">
            <v>233835</v>
          </cell>
          <cell r="AL18">
            <v>219949</v>
          </cell>
        </row>
        <row r="19">
          <cell r="AG19">
            <v>295289</v>
          </cell>
          <cell r="AL19">
            <v>275196</v>
          </cell>
        </row>
        <row r="20">
          <cell r="AG20">
            <v>1362852</v>
          </cell>
          <cell r="AL20">
            <v>1436821</v>
          </cell>
        </row>
        <row r="21">
          <cell r="AG21">
            <v>492552</v>
          </cell>
          <cell r="AL21">
            <v>457708</v>
          </cell>
        </row>
        <row r="22">
          <cell r="AG22">
            <v>90383</v>
          </cell>
          <cell r="AL22">
            <v>82098</v>
          </cell>
        </row>
        <row r="23">
          <cell r="AG23">
            <v>4537939</v>
          </cell>
          <cell r="AL23">
            <v>4427748</v>
          </cell>
        </row>
        <row r="25">
          <cell r="AG25">
            <v>30018</v>
          </cell>
          <cell r="AL25">
            <v>24607</v>
          </cell>
        </row>
        <row r="26">
          <cell r="AG26">
            <v>612268</v>
          </cell>
          <cell r="AL26">
            <v>486011</v>
          </cell>
        </row>
        <row r="27">
          <cell r="AG27">
            <v>2353090</v>
          </cell>
          <cell r="AL27">
            <v>2408418</v>
          </cell>
        </row>
        <row r="28">
          <cell r="AG28">
            <v>279193</v>
          </cell>
          <cell r="AL28">
            <v>286787</v>
          </cell>
        </row>
        <row r="29">
          <cell r="AG29">
            <v>69272</v>
          </cell>
          <cell r="AL29">
            <v>56968</v>
          </cell>
        </row>
        <row r="30">
          <cell r="AG30">
            <v>99901</v>
          </cell>
          <cell r="AL30">
            <v>123597</v>
          </cell>
        </row>
        <row r="31">
          <cell r="AG31">
            <v>48424</v>
          </cell>
          <cell r="AL31">
            <v>45207</v>
          </cell>
        </row>
        <row r="32">
          <cell r="AG32">
            <v>106854</v>
          </cell>
          <cell r="AL32">
            <v>105916</v>
          </cell>
        </row>
        <row r="33">
          <cell r="AG33">
            <v>141773</v>
          </cell>
          <cell r="AL33">
            <v>115954</v>
          </cell>
        </row>
        <row r="34">
          <cell r="AG34">
            <v>224863</v>
          </cell>
          <cell r="AL34">
            <v>197780</v>
          </cell>
        </row>
        <row r="35">
          <cell r="AG35">
            <v>207563</v>
          </cell>
          <cell r="AL35">
            <v>214841</v>
          </cell>
        </row>
        <row r="36">
          <cell r="AG36">
            <v>329617</v>
          </cell>
          <cell r="AL36">
            <v>331253</v>
          </cell>
        </row>
        <row r="37">
          <cell r="AG37">
            <v>35103</v>
          </cell>
          <cell r="AL37">
            <v>30409</v>
          </cell>
        </row>
        <row r="38">
          <cell r="AG38">
            <v>4008749</v>
          </cell>
          <cell r="AL38">
            <v>3467638</v>
          </cell>
        </row>
        <row r="40">
          <cell r="AG40">
            <v>701440</v>
          </cell>
          <cell r="AL40">
            <v>596275</v>
          </cell>
        </row>
        <row r="41">
          <cell r="AG41">
            <v>392625</v>
          </cell>
          <cell r="AL41">
            <v>339666</v>
          </cell>
        </row>
        <row r="42">
          <cell r="AG42">
            <v>315418</v>
          </cell>
          <cell r="AL42">
            <v>224321</v>
          </cell>
        </row>
        <row r="43">
          <cell r="AG43">
            <v>187868</v>
          </cell>
          <cell r="AL43">
            <v>178217</v>
          </cell>
        </row>
        <row r="44">
          <cell r="AG44">
            <v>575510</v>
          </cell>
          <cell r="AL44">
            <v>476450</v>
          </cell>
        </row>
        <row r="45">
          <cell r="AG45">
            <v>318964</v>
          </cell>
          <cell r="AL45">
            <v>280871</v>
          </cell>
        </row>
        <row r="46">
          <cell r="AG46">
            <v>355161</v>
          </cell>
          <cell r="AL46">
            <v>307433</v>
          </cell>
        </row>
        <row r="47">
          <cell r="AG47">
            <v>115721</v>
          </cell>
          <cell r="AL47">
            <v>110118</v>
          </cell>
        </row>
        <row r="48">
          <cell r="AG48">
            <v>48123</v>
          </cell>
          <cell r="AL48">
            <v>46064</v>
          </cell>
        </row>
        <row r="49">
          <cell r="AG49">
            <v>618887</v>
          </cell>
          <cell r="AL49">
            <v>560843</v>
          </cell>
        </row>
        <row r="50">
          <cell r="AG50">
            <v>49259</v>
          </cell>
          <cell r="AL50">
            <v>46809</v>
          </cell>
        </row>
        <row r="51">
          <cell r="AG51">
            <v>329773</v>
          </cell>
          <cell r="AL51">
            <v>300571</v>
          </cell>
        </row>
        <row r="52">
          <cell r="AG52">
            <v>2821423</v>
          </cell>
          <cell r="AL52">
            <v>2710344</v>
          </cell>
        </row>
        <row r="54">
          <cell r="AG54">
            <v>166812</v>
          </cell>
          <cell r="AL54">
            <v>159152</v>
          </cell>
        </row>
        <row r="55">
          <cell r="AG55">
            <v>63084</v>
          </cell>
          <cell r="AL55">
            <v>61919</v>
          </cell>
        </row>
        <row r="56">
          <cell r="AG56">
            <v>380839</v>
          </cell>
          <cell r="AL56">
            <v>361800</v>
          </cell>
        </row>
        <row r="57">
          <cell r="AG57">
            <v>66770</v>
          </cell>
          <cell r="AL57">
            <v>119473</v>
          </cell>
        </row>
        <row r="58">
          <cell r="AG58">
            <v>376901</v>
          </cell>
          <cell r="AL58">
            <v>355613</v>
          </cell>
        </row>
        <row r="59">
          <cell r="AG59">
            <v>1031327</v>
          </cell>
          <cell r="AL59">
            <v>982615</v>
          </cell>
        </row>
        <row r="60">
          <cell r="AG60">
            <v>624667</v>
          </cell>
          <cell r="AL60">
            <v>561826</v>
          </cell>
        </row>
        <row r="61">
          <cell r="AG61">
            <v>73225</v>
          </cell>
          <cell r="AL61">
            <v>70713</v>
          </cell>
        </row>
        <row r="62">
          <cell r="AG62">
            <v>37798</v>
          </cell>
          <cell r="AL62">
            <v>37233</v>
          </cell>
        </row>
        <row r="63">
          <cell r="AG63">
            <v>47699</v>
          </cell>
          <cell r="AL63">
            <v>50565</v>
          </cell>
        </row>
      </sheetData>
      <sheetData sheetId="23"/>
      <sheetData sheetId="24"/>
      <sheetData sheetId="25">
        <row r="4">
          <cell r="Z4">
            <v>2968630</v>
          </cell>
          <cell r="AE4">
            <v>2868488</v>
          </cell>
        </row>
        <row r="5">
          <cell r="Z5">
            <v>1074529</v>
          </cell>
          <cell r="AE5">
            <v>1051100</v>
          </cell>
        </row>
        <row r="7">
          <cell r="Z7">
            <v>51975</v>
          </cell>
          <cell r="AE7">
            <v>49894</v>
          </cell>
        </row>
        <row r="8">
          <cell r="Z8">
            <v>28830</v>
          </cell>
          <cell r="AE8">
            <v>26781</v>
          </cell>
        </row>
        <row r="9">
          <cell r="Z9">
            <v>9655</v>
          </cell>
          <cell r="AE9">
            <v>10051</v>
          </cell>
        </row>
        <row r="10">
          <cell r="Z10">
            <v>165266</v>
          </cell>
          <cell r="AE10">
            <v>159913</v>
          </cell>
        </row>
        <row r="11">
          <cell r="Z11">
            <v>87034</v>
          </cell>
          <cell r="AE11">
            <v>85424</v>
          </cell>
        </row>
        <row r="12">
          <cell r="Z12">
            <v>40377</v>
          </cell>
          <cell r="AE12">
            <v>37257</v>
          </cell>
        </row>
        <row r="13">
          <cell r="Z13">
            <v>42183</v>
          </cell>
          <cell r="AE13">
            <v>39753</v>
          </cell>
        </row>
        <row r="14">
          <cell r="Z14">
            <v>48002</v>
          </cell>
          <cell r="AE14">
            <v>44394</v>
          </cell>
        </row>
        <row r="15">
          <cell r="Z15">
            <v>34534</v>
          </cell>
          <cell r="AE15">
            <v>30407</v>
          </cell>
        </row>
        <row r="16">
          <cell r="Z16">
            <v>94267</v>
          </cell>
          <cell r="AE16">
            <v>88257</v>
          </cell>
        </row>
        <row r="17">
          <cell r="Z17">
            <v>36821</v>
          </cell>
          <cell r="AE17">
            <v>35259</v>
          </cell>
        </row>
        <row r="18">
          <cell r="Z18">
            <v>48307</v>
          </cell>
          <cell r="AE18">
            <v>46448</v>
          </cell>
        </row>
        <row r="19">
          <cell r="Z19">
            <v>54594</v>
          </cell>
          <cell r="AE19">
            <v>58396</v>
          </cell>
        </row>
        <row r="20">
          <cell r="Z20">
            <v>231755</v>
          </cell>
          <cell r="AE20">
            <v>242846</v>
          </cell>
        </row>
        <row r="21">
          <cell r="Z21">
            <v>82270</v>
          </cell>
          <cell r="AE21">
            <v>79355</v>
          </cell>
        </row>
        <row r="22">
          <cell r="Z22">
            <v>18659</v>
          </cell>
          <cell r="AE22">
            <v>16665</v>
          </cell>
        </row>
        <row r="23">
          <cell r="Z23">
            <v>678180</v>
          </cell>
          <cell r="AE23">
            <v>687238</v>
          </cell>
        </row>
        <row r="25">
          <cell r="Z25">
            <v>4474</v>
          </cell>
          <cell r="AE25">
            <v>3234</v>
          </cell>
        </row>
        <row r="26">
          <cell r="Z26">
            <v>77724</v>
          </cell>
          <cell r="AE26">
            <v>62227</v>
          </cell>
        </row>
        <row r="27">
          <cell r="Z27">
            <v>372166</v>
          </cell>
          <cell r="AE27">
            <v>388264</v>
          </cell>
        </row>
        <row r="28">
          <cell r="Z28">
            <v>44916</v>
          </cell>
          <cell r="AE28">
            <v>45428</v>
          </cell>
        </row>
        <row r="29">
          <cell r="Z29">
            <v>10271</v>
          </cell>
          <cell r="AE29">
            <v>8691</v>
          </cell>
        </row>
        <row r="30">
          <cell r="Z30">
            <v>14232</v>
          </cell>
          <cell r="AE30">
            <v>15233</v>
          </cell>
        </row>
        <row r="31">
          <cell r="Z31">
            <v>8918</v>
          </cell>
          <cell r="AE31">
            <v>8770</v>
          </cell>
        </row>
        <row r="32">
          <cell r="Z32">
            <v>15890</v>
          </cell>
          <cell r="AE32">
            <v>17169</v>
          </cell>
        </row>
        <row r="33">
          <cell r="Z33">
            <v>20094</v>
          </cell>
          <cell r="AE33">
            <v>18375</v>
          </cell>
        </row>
        <row r="34">
          <cell r="Z34">
            <v>32738</v>
          </cell>
          <cell r="AE34">
            <v>31404</v>
          </cell>
        </row>
        <row r="35">
          <cell r="Z35">
            <v>30037</v>
          </cell>
          <cell r="AE35">
            <v>34892</v>
          </cell>
        </row>
        <row r="36">
          <cell r="Z36">
            <v>40961</v>
          </cell>
          <cell r="AE36">
            <v>48447</v>
          </cell>
        </row>
        <row r="37">
          <cell r="Z37">
            <v>5759</v>
          </cell>
          <cell r="AE37">
            <v>5104</v>
          </cell>
        </row>
        <row r="38">
          <cell r="Z38">
            <v>660518</v>
          </cell>
          <cell r="AE38">
            <v>588508</v>
          </cell>
        </row>
        <row r="40">
          <cell r="Z40">
            <v>103717</v>
          </cell>
          <cell r="AE40">
            <v>92041</v>
          </cell>
        </row>
        <row r="41">
          <cell r="Z41">
            <v>72021</v>
          </cell>
          <cell r="AE41">
            <v>62696</v>
          </cell>
        </row>
        <row r="42">
          <cell r="Z42">
            <v>43637</v>
          </cell>
          <cell r="AE42">
            <v>37995</v>
          </cell>
        </row>
        <row r="43">
          <cell r="Z43">
            <v>32737</v>
          </cell>
          <cell r="AE43">
            <v>30837</v>
          </cell>
        </row>
        <row r="44">
          <cell r="Z44">
            <v>95351</v>
          </cell>
          <cell r="AE44">
            <v>83053</v>
          </cell>
        </row>
        <row r="45">
          <cell r="Z45">
            <v>49337</v>
          </cell>
          <cell r="AE45">
            <v>44466</v>
          </cell>
        </row>
        <row r="46">
          <cell r="Z46">
            <v>60208</v>
          </cell>
          <cell r="AE46">
            <v>51742</v>
          </cell>
        </row>
        <row r="47">
          <cell r="Z47">
            <v>18201</v>
          </cell>
          <cell r="AE47">
            <v>17883</v>
          </cell>
        </row>
        <row r="48">
          <cell r="Z48">
            <v>9034</v>
          </cell>
          <cell r="AE48">
            <v>8874</v>
          </cell>
        </row>
        <row r="49">
          <cell r="Z49">
            <v>110404</v>
          </cell>
          <cell r="AE49">
            <v>99539</v>
          </cell>
        </row>
        <row r="50">
          <cell r="Z50">
            <v>9301</v>
          </cell>
          <cell r="AE50">
            <v>8622</v>
          </cell>
        </row>
        <row r="51">
          <cell r="Z51">
            <v>56570</v>
          </cell>
          <cell r="AE51">
            <v>50760</v>
          </cell>
        </row>
        <row r="52">
          <cell r="Z52">
            <v>545857</v>
          </cell>
          <cell r="AE52">
            <v>531025</v>
          </cell>
        </row>
        <row r="54">
          <cell r="Z54">
            <v>32193</v>
          </cell>
          <cell r="AE54">
            <v>31793</v>
          </cell>
        </row>
        <row r="55">
          <cell r="Z55">
            <v>12433</v>
          </cell>
          <cell r="AE55">
            <v>11597</v>
          </cell>
        </row>
        <row r="56">
          <cell r="Z56">
            <v>76070</v>
          </cell>
          <cell r="AE56">
            <v>73346</v>
          </cell>
        </row>
        <row r="57">
          <cell r="Z57">
            <v>13761</v>
          </cell>
          <cell r="AE57">
            <v>18388</v>
          </cell>
        </row>
        <row r="58">
          <cell r="Z58">
            <v>65607</v>
          </cell>
          <cell r="AE58">
            <v>65109</v>
          </cell>
        </row>
        <row r="59">
          <cell r="Z59">
            <v>191814</v>
          </cell>
          <cell r="AE59">
            <v>187282</v>
          </cell>
        </row>
        <row r="60">
          <cell r="Z60">
            <v>130644</v>
          </cell>
          <cell r="AE60">
            <v>121536</v>
          </cell>
        </row>
        <row r="61">
          <cell r="Z61">
            <v>15454</v>
          </cell>
          <cell r="AE61">
            <v>14581</v>
          </cell>
        </row>
        <row r="62">
          <cell r="Z62">
            <v>7881</v>
          </cell>
          <cell r="AE62">
            <v>7393</v>
          </cell>
        </row>
        <row r="63">
          <cell r="Z63">
            <v>9546</v>
          </cell>
          <cell r="AE63">
            <v>10617</v>
          </cell>
        </row>
      </sheetData>
      <sheetData sheetId="26"/>
      <sheetData sheetId="27"/>
      <sheetData sheetId="28"/>
      <sheetData sheetId="29"/>
      <sheetData sheetId="30"/>
      <sheetData sheetId="31"/>
      <sheetData sheetId="32"/>
      <sheetData sheetId="33"/>
      <sheetData sheetId="34">
        <row r="4">
          <cell r="AF4">
            <v>2784096</v>
          </cell>
          <cell r="AK4">
            <v>2852662</v>
          </cell>
        </row>
        <row r="5">
          <cell r="AF5">
            <v>888502</v>
          </cell>
          <cell r="AK5">
            <v>915700</v>
          </cell>
        </row>
        <row r="7">
          <cell r="AF7">
            <v>44394</v>
          </cell>
          <cell r="AK7">
            <v>41139</v>
          </cell>
        </row>
        <row r="8">
          <cell r="AF8">
            <v>18954</v>
          </cell>
          <cell r="AK8">
            <v>21027</v>
          </cell>
        </row>
        <row r="9">
          <cell r="AF9">
            <v>10312</v>
          </cell>
          <cell r="AK9">
            <v>11270</v>
          </cell>
        </row>
        <row r="10">
          <cell r="AF10">
            <v>129994</v>
          </cell>
          <cell r="AK10">
            <v>126258</v>
          </cell>
        </row>
        <row r="11">
          <cell r="AF11">
            <v>67651</v>
          </cell>
          <cell r="AK11">
            <v>74745</v>
          </cell>
        </row>
        <row r="12">
          <cell r="AF12">
            <v>34785</v>
          </cell>
          <cell r="AK12">
            <v>40668</v>
          </cell>
        </row>
        <row r="13">
          <cell r="AF13">
            <v>31556</v>
          </cell>
          <cell r="AK13">
            <v>31237</v>
          </cell>
        </row>
        <row r="14">
          <cell r="AF14">
            <v>72011</v>
          </cell>
          <cell r="AK14">
            <v>72851</v>
          </cell>
        </row>
        <row r="15">
          <cell r="AF15">
            <v>21279</v>
          </cell>
          <cell r="AK15">
            <v>20348</v>
          </cell>
        </row>
        <row r="16">
          <cell r="AF16">
            <v>69761</v>
          </cell>
          <cell r="AK16">
            <v>73998</v>
          </cell>
        </row>
        <row r="17">
          <cell r="AF17">
            <v>26400</v>
          </cell>
          <cell r="AK17">
            <v>24912</v>
          </cell>
        </row>
        <row r="18">
          <cell r="AF18">
            <v>25782</v>
          </cell>
          <cell r="AK18">
            <v>26439</v>
          </cell>
        </row>
        <row r="19">
          <cell r="AF19">
            <v>48352</v>
          </cell>
          <cell r="AK19">
            <v>47795</v>
          </cell>
        </row>
        <row r="20">
          <cell r="AF20">
            <v>177446</v>
          </cell>
          <cell r="AK20">
            <v>193130</v>
          </cell>
        </row>
        <row r="21">
          <cell r="AF21">
            <v>96144</v>
          </cell>
          <cell r="AK21">
            <v>96504</v>
          </cell>
        </row>
        <row r="22">
          <cell r="AF22">
            <v>13681</v>
          </cell>
          <cell r="AK22">
            <v>13379</v>
          </cell>
        </row>
        <row r="23">
          <cell r="AF23">
            <v>549729</v>
          </cell>
          <cell r="AK23">
            <v>571625</v>
          </cell>
        </row>
        <row r="25">
          <cell r="AF25">
            <v>2779</v>
          </cell>
          <cell r="AK25">
            <v>2298</v>
          </cell>
        </row>
        <row r="26">
          <cell r="AF26">
            <v>103031</v>
          </cell>
          <cell r="AK26">
            <v>96859</v>
          </cell>
        </row>
        <row r="27">
          <cell r="AF27">
            <v>257930</v>
          </cell>
          <cell r="AK27">
            <v>284356</v>
          </cell>
        </row>
        <row r="28">
          <cell r="AF28">
            <v>51491</v>
          </cell>
          <cell r="AK28">
            <v>52707</v>
          </cell>
        </row>
        <row r="29">
          <cell r="AF29">
            <v>9184</v>
          </cell>
          <cell r="AK29">
            <v>7157</v>
          </cell>
        </row>
        <row r="30">
          <cell r="AF30">
            <v>8107</v>
          </cell>
          <cell r="AK30">
            <v>8206</v>
          </cell>
        </row>
        <row r="31">
          <cell r="AF31">
            <v>4830</v>
          </cell>
          <cell r="AK31">
            <v>5435</v>
          </cell>
        </row>
        <row r="32">
          <cell r="AF32">
            <v>11446</v>
          </cell>
          <cell r="AK32">
            <v>11658</v>
          </cell>
        </row>
        <row r="33">
          <cell r="AF33">
            <v>14651</v>
          </cell>
          <cell r="AK33">
            <v>13540</v>
          </cell>
        </row>
        <row r="34">
          <cell r="AF34">
            <v>29443</v>
          </cell>
          <cell r="AK34">
            <v>31493</v>
          </cell>
        </row>
        <row r="35">
          <cell r="AF35">
            <v>18268</v>
          </cell>
          <cell r="AK35">
            <v>18619</v>
          </cell>
        </row>
        <row r="36">
          <cell r="AF36">
            <v>35860</v>
          </cell>
          <cell r="AK36">
            <v>36691</v>
          </cell>
        </row>
        <row r="37">
          <cell r="AF37">
            <v>2709</v>
          </cell>
          <cell r="AK37">
            <v>2606</v>
          </cell>
        </row>
        <row r="38">
          <cell r="AF38">
            <v>657959</v>
          </cell>
          <cell r="AK38">
            <v>644512</v>
          </cell>
        </row>
        <row r="40">
          <cell r="AF40">
            <v>151500</v>
          </cell>
          <cell r="AK40">
            <v>151028</v>
          </cell>
        </row>
        <row r="41">
          <cell r="AF41">
            <v>54637</v>
          </cell>
          <cell r="AK41">
            <v>59138</v>
          </cell>
        </row>
        <row r="42">
          <cell r="AF42">
            <v>45765</v>
          </cell>
          <cell r="AK42">
            <v>36580</v>
          </cell>
        </row>
        <row r="43">
          <cell r="AF43">
            <v>25918</v>
          </cell>
          <cell r="AK43">
            <v>26249</v>
          </cell>
        </row>
        <row r="44">
          <cell r="AF44">
            <v>88315</v>
          </cell>
          <cell r="AK44">
            <v>81603</v>
          </cell>
        </row>
        <row r="45">
          <cell r="AF45">
            <v>46734</v>
          </cell>
          <cell r="AK45">
            <v>46131</v>
          </cell>
        </row>
        <row r="46">
          <cell r="AF46">
            <v>76498</v>
          </cell>
          <cell r="AK46">
            <v>75053</v>
          </cell>
        </row>
        <row r="47">
          <cell r="AF47">
            <v>23857</v>
          </cell>
          <cell r="AK47">
            <v>25746</v>
          </cell>
        </row>
        <row r="48">
          <cell r="AF48">
            <v>7046</v>
          </cell>
          <cell r="AK48">
            <v>7685</v>
          </cell>
        </row>
        <row r="49">
          <cell r="AF49">
            <v>90931</v>
          </cell>
          <cell r="AK49">
            <v>88844</v>
          </cell>
        </row>
        <row r="50">
          <cell r="AF50">
            <v>6799</v>
          </cell>
          <cell r="AK50">
            <v>6811</v>
          </cell>
        </row>
        <row r="51">
          <cell r="AF51">
            <v>39959</v>
          </cell>
          <cell r="AK51">
            <v>39644</v>
          </cell>
        </row>
        <row r="52">
          <cell r="AF52">
            <v>645455</v>
          </cell>
          <cell r="AK52">
            <v>675391</v>
          </cell>
        </row>
        <row r="54">
          <cell r="AF54">
            <v>34846</v>
          </cell>
          <cell r="AK54">
            <v>36882</v>
          </cell>
        </row>
        <row r="55">
          <cell r="AF55">
            <v>9726</v>
          </cell>
          <cell r="AK55">
            <v>9892</v>
          </cell>
        </row>
        <row r="56">
          <cell r="AF56">
            <v>134281</v>
          </cell>
          <cell r="AK56">
            <v>140533</v>
          </cell>
        </row>
        <row r="57">
          <cell r="AF57">
            <v>15908</v>
          </cell>
          <cell r="AK57">
            <v>29711</v>
          </cell>
        </row>
        <row r="58">
          <cell r="AF58">
            <v>63064</v>
          </cell>
          <cell r="AK58">
            <v>63424</v>
          </cell>
        </row>
        <row r="59">
          <cell r="AF59">
            <v>236914</v>
          </cell>
          <cell r="AK59">
            <v>239489</v>
          </cell>
        </row>
        <row r="60">
          <cell r="AF60">
            <v>133197</v>
          </cell>
          <cell r="AK60">
            <v>137957</v>
          </cell>
        </row>
        <row r="61">
          <cell r="AF61">
            <v>10614</v>
          </cell>
          <cell r="AK61">
            <v>10881</v>
          </cell>
        </row>
        <row r="62">
          <cell r="AF62">
            <v>6905</v>
          </cell>
          <cell r="AK62">
            <v>6622</v>
          </cell>
        </row>
        <row r="63">
          <cell r="AF63">
            <v>42451</v>
          </cell>
          <cell r="AK63">
            <v>45434</v>
          </cell>
        </row>
      </sheetData>
      <sheetData sheetId="35"/>
      <sheetData sheetId="36"/>
      <sheetData sheetId="37"/>
      <sheetData sheetId="38"/>
      <sheetData sheetId="39"/>
      <sheetData sheetId="40"/>
      <sheetData sheetId="41"/>
      <sheetData sheetId="42"/>
      <sheetData sheetId="43"/>
      <sheetData sheetId="44"/>
      <sheetData sheetId="45">
        <row r="4">
          <cell r="AF4">
            <v>7700248</v>
          </cell>
          <cell r="AK4">
            <v>7473585</v>
          </cell>
        </row>
        <row r="5">
          <cell r="AF5">
            <v>2711970</v>
          </cell>
          <cell r="AK5">
            <v>2680686</v>
          </cell>
        </row>
        <row r="7">
          <cell r="AF7">
            <v>102599</v>
          </cell>
          <cell r="AK7">
            <v>89069</v>
          </cell>
        </row>
        <row r="8">
          <cell r="AF8">
            <v>63600</v>
          </cell>
          <cell r="AK8">
            <v>60438</v>
          </cell>
        </row>
        <row r="9">
          <cell r="AF9">
            <v>20837</v>
          </cell>
          <cell r="AK9">
            <v>23044</v>
          </cell>
        </row>
        <row r="10">
          <cell r="AF10">
            <v>484364</v>
          </cell>
          <cell r="AK10">
            <v>453742</v>
          </cell>
        </row>
        <row r="11">
          <cell r="AF11">
            <v>184757</v>
          </cell>
          <cell r="AK11">
            <v>194886</v>
          </cell>
        </row>
        <row r="12">
          <cell r="AF12">
            <v>106662</v>
          </cell>
          <cell r="AK12">
            <v>102150</v>
          </cell>
        </row>
        <row r="13">
          <cell r="AF13">
            <v>85634</v>
          </cell>
          <cell r="AK13">
            <v>81262</v>
          </cell>
        </row>
        <row r="14">
          <cell r="AF14">
            <v>177723</v>
          </cell>
          <cell r="AK14">
            <v>175338</v>
          </cell>
        </row>
        <row r="15">
          <cell r="AF15">
            <v>41108</v>
          </cell>
          <cell r="AK15">
            <v>43177</v>
          </cell>
        </row>
        <row r="16">
          <cell r="AF16">
            <v>205409</v>
          </cell>
          <cell r="AK16">
            <v>204486</v>
          </cell>
        </row>
        <row r="17">
          <cell r="AF17">
            <v>83158</v>
          </cell>
          <cell r="AK17">
            <v>71088</v>
          </cell>
        </row>
        <row r="18">
          <cell r="AF18">
            <v>81930</v>
          </cell>
          <cell r="AK18">
            <v>75275</v>
          </cell>
        </row>
        <row r="19">
          <cell r="AF19">
            <v>101750</v>
          </cell>
          <cell r="AK19">
            <v>92282</v>
          </cell>
        </row>
        <row r="20">
          <cell r="AF20">
            <v>711652</v>
          </cell>
          <cell r="AK20">
            <v>777057</v>
          </cell>
        </row>
        <row r="21">
          <cell r="AF21">
            <v>235583</v>
          </cell>
          <cell r="AK21">
            <v>212792</v>
          </cell>
        </row>
        <row r="22">
          <cell r="AF22">
            <v>25204</v>
          </cell>
          <cell r="AK22">
            <v>24600</v>
          </cell>
        </row>
        <row r="23">
          <cell r="AF23">
            <v>2127252</v>
          </cell>
          <cell r="AK23">
            <v>2151396</v>
          </cell>
        </row>
        <row r="25">
          <cell r="AF25">
            <v>17304</v>
          </cell>
          <cell r="AK25">
            <v>14715</v>
          </cell>
        </row>
        <row r="26">
          <cell r="AF26">
            <v>228322</v>
          </cell>
          <cell r="AK26">
            <v>249676</v>
          </cell>
        </row>
        <row r="27">
          <cell r="AF27">
            <v>1204141</v>
          </cell>
          <cell r="AK27">
            <v>1209543</v>
          </cell>
        </row>
        <row r="28">
          <cell r="AF28">
            <v>139696</v>
          </cell>
          <cell r="AK28">
            <v>138793</v>
          </cell>
        </row>
        <row r="29">
          <cell r="AF29">
            <v>33767</v>
          </cell>
          <cell r="AK29">
            <v>26695</v>
          </cell>
        </row>
        <row r="30">
          <cell r="AF30">
            <v>42156</v>
          </cell>
          <cell r="AK30">
            <v>71869</v>
          </cell>
        </row>
        <row r="31">
          <cell r="AF31">
            <v>14470</v>
          </cell>
          <cell r="AK31">
            <v>15250</v>
          </cell>
        </row>
        <row r="32">
          <cell r="AF32">
            <v>57876</v>
          </cell>
          <cell r="AK32">
            <v>54610</v>
          </cell>
        </row>
        <row r="33">
          <cell r="AF33">
            <v>74277</v>
          </cell>
          <cell r="AK33">
            <v>65578</v>
          </cell>
        </row>
        <row r="34">
          <cell r="AF34">
            <v>96548</v>
          </cell>
          <cell r="AK34">
            <v>86064</v>
          </cell>
        </row>
        <row r="35">
          <cell r="AF35">
            <v>86557</v>
          </cell>
          <cell r="AK35">
            <v>89649</v>
          </cell>
        </row>
        <row r="36">
          <cell r="AF36">
            <v>115696</v>
          </cell>
          <cell r="AK36">
            <v>114234</v>
          </cell>
        </row>
        <row r="37">
          <cell r="AF37">
            <v>16442</v>
          </cell>
          <cell r="AK37">
            <v>14720</v>
          </cell>
        </row>
        <row r="38">
          <cell r="AF38">
            <v>1785266</v>
          </cell>
          <cell r="AK38">
            <v>1598708</v>
          </cell>
        </row>
        <row r="40">
          <cell r="AF40">
            <v>366708</v>
          </cell>
          <cell r="AK40">
            <v>314623</v>
          </cell>
        </row>
        <row r="41">
          <cell r="AF41">
            <v>153397</v>
          </cell>
          <cell r="AK41">
            <v>135241</v>
          </cell>
        </row>
        <row r="42">
          <cell r="AF42">
            <v>115302</v>
          </cell>
          <cell r="AK42">
            <v>107717</v>
          </cell>
        </row>
        <row r="43">
          <cell r="AF43">
            <v>85415</v>
          </cell>
          <cell r="AK43">
            <v>84511</v>
          </cell>
        </row>
        <row r="44">
          <cell r="AF44">
            <v>276947</v>
          </cell>
          <cell r="AK44">
            <v>223940</v>
          </cell>
        </row>
        <row r="45">
          <cell r="AF45">
            <v>146076</v>
          </cell>
          <cell r="AK45">
            <v>131204</v>
          </cell>
        </row>
        <row r="46">
          <cell r="AF46">
            <v>167042</v>
          </cell>
          <cell r="AK46">
            <v>147739</v>
          </cell>
        </row>
        <row r="47">
          <cell r="AF47">
            <v>50097</v>
          </cell>
          <cell r="AK47">
            <v>48428</v>
          </cell>
        </row>
        <row r="48">
          <cell r="AF48">
            <v>16529</v>
          </cell>
          <cell r="AK48">
            <v>16687</v>
          </cell>
        </row>
        <row r="49">
          <cell r="AF49">
            <v>251383</v>
          </cell>
          <cell r="AK49">
            <v>237050</v>
          </cell>
        </row>
        <row r="50">
          <cell r="AF50">
            <v>21895</v>
          </cell>
          <cell r="AK50">
            <v>20670</v>
          </cell>
        </row>
        <row r="51">
          <cell r="AF51">
            <v>134475</v>
          </cell>
          <cell r="AK51">
            <v>130898</v>
          </cell>
        </row>
        <row r="52">
          <cell r="AF52">
            <v>1048388</v>
          </cell>
          <cell r="AK52">
            <v>1010939</v>
          </cell>
        </row>
        <row r="54">
          <cell r="AF54">
            <v>74686</v>
          </cell>
          <cell r="AK54">
            <v>66891</v>
          </cell>
        </row>
        <row r="55">
          <cell r="AF55">
            <v>27161</v>
          </cell>
          <cell r="AK55">
            <v>28237</v>
          </cell>
        </row>
        <row r="56">
          <cell r="AF56">
            <v>160233</v>
          </cell>
          <cell r="AK56">
            <v>148895</v>
          </cell>
        </row>
        <row r="57">
          <cell r="AF57">
            <v>26798</v>
          </cell>
          <cell r="AK57">
            <v>80933</v>
          </cell>
        </row>
        <row r="58">
          <cell r="AF58">
            <v>163392</v>
          </cell>
          <cell r="AK58">
            <v>144145</v>
          </cell>
        </row>
        <row r="59">
          <cell r="AF59">
            <v>357912</v>
          </cell>
          <cell r="AK59">
            <v>328896</v>
          </cell>
        </row>
        <row r="60">
          <cell r="AF60">
            <v>205274</v>
          </cell>
          <cell r="AK60">
            <v>181267</v>
          </cell>
        </row>
        <row r="61">
          <cell r="AF61">
            <v>21811</v>
          </cell>
          <cell r="AK61">
            <v>19623</v>
          </cell>
        </row>
        <row r="62">
          <cell r="AF62">
            <v>11121</v>
          </cell>
          <cell r="AK62">
            <v>12052</v>
          </cell>
        </row>
        <row r="63">
          <cell r="AF63">
            <v>27372</v>
          </cell>
          <cell r="AK63">
            <v>31856</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ow r="4">
          <cell r="AD4">
            <v>1333290</v>
          </cell>
          <cell r="AI4">
            <v>1387415</v>
          </cell>
        </row>
        <row r="5">
          <cell r="AD5">
            <v>301865</v>
          </cell>
          <cell r="AI5">
            <v>336820</v>
          </cell>
        </row>
        <row r="7">
          <cell r="AD7">
            <v>7381</v>
          </cell>
          <cell r="AI7">
            <v>7002</v>
          </cell>
        </row>
        <row r="8">
          <cell r="AD8">
            <v>4436</v>
          </cell>
          <cell r="AI8">
            <v>4221</v>
          </cell>
        </row>
        <row r="9">
          <cell r="AD9">
            <v>2220</v>
          </cell>
          <cell r="AI9">
            <v>2324</v>
          </cell>
        </row>
        <row r="10">
          <cell r="AD10">
            <v>39906</v>
          </cell>
          <cell r="AI10">
            <v>41388</v>
          </cell>
        </row>
        <row r="11">
          <cell r="AD11">
            <v>24067</v>
          </cell>
          <cell r="AI11">
            <v>30110</v>
          </cell>
        </row>
        <row r="12">
          <cell r="AD12">
            <v>4835</v>
          </cell>
          <cell r="AI12">
            <v>5159</v>
          </cell>
        </row>
        <row r="13">
          <cell r="AD13">
            <v>7265</v>
          </cell>
          <cell r="AI13">
            <v>7725</v>
          </cell>
        </row>
        <row r="14">
          <cell r="AD14">
            <v>25218</v>
          </cell>
          <cell r="AI14">
            <v>28386</v>
          </cell>
        </row>
        <row r="15">
          <cell r="AD15">
            <v>2706</v>
          </cell>
          <cell r="AI15">
            <v>3009</v>
          </cell>
        </row>
        <row r="16">
          <cell r="AD16">
            <v>22310</v>
          </cell>
          <cell r="AI16">
            <v>26067</v>
          </cell>
        </row>
        <row r="17">
          <cell r="AD17">
            <v>24907</v>
          </cell>
          <cell r="AI17">
            <v>20596</v>
          </cell>
        </row>
        <row r="18">
          <cell r="AD18">
            <v>5233</v>
          </cell>
          <cell r="AI18">
            <v>5600</v>
          </cell>
        </row>
        <row r="19">
          <cell r="AD19">
            <v>7882</v>
          </cell>
          <cell r="AI19">
            <v>9580</v>
          </cell>
        </row>
        <row r="20">
          <cell r="AD20">
            <v>87267</v>
          </cell>
          <cell r="AI20">
            <v>105742</v>
          </cell>
        </row>
        <row r="21">
          <cell r="AD21">
            <v>34500</v>
          </cell>
          <cell r="AI21">
            <v>38231</v>
          </cell>
        </row>
        <row r="22">
          <cell r="AD22">
            <v>1732</v>
          </cell>
          <cell r="AI22">
            <v>1680</v>
          </cell>
        </row>
        <row r="23">
          <cell r="AD23">
            <v>603953</v>
          </cell>
          <cell r="AI23">
            <v>587672</v>
          </cell>
        </row>
        <row r="25">
          <cell r="AD25">
            <v>4782</v>
          </cell>
          <cell r="AI25">
            <v>4241</v>
          </cell>
        </row>
        <row r="26">
          <cell r="AD26">
            <v>39664</v>
          </cell>
          <cell r="AI26">
            <v>36105</v>
          </cell>
        </row>
        <row r="27">
          <cell r="AD27">
            <v>412450</v>
          </cell>
          <cell r="AI27">
            <v>406981</v>
          </cell>
        </row>
        <row r="28">
          <cell r="AD28">
            <v>14346</v>
          </cell>
          <cell r="AI28">
            <v>15414</v>
          </cell>
        </row>
        <row r="29">
          <cell r="AD29">
            <v>30825</v>
          </cell>
          <cell r="AI29">
            <v>23505</v>
          </cell>
        </row>
        <row r="30">
          <cell r="AD30">
            <v>3602</v>
          </cell>
          <cell r="AI30">
            <v>3345</v>
          </cell>
        </row>
        <row r="31">
          <cell r="AD31">
            <v>5065</v>
          </cell>
          <cell r="AI31">
            <v>4374</v>
          </cell>
        </row>
        <row r="32">
          <cell r="AD32">
            <v>13871</v>
          </cell>
          <cell r="AI32">
            <v>14122</v>
          </cell>
        </row>
        <row r="33">
          <cell r="AD33">
            <v>16854</v>
          </cell>
          <cell r="AI33">
            <v>14790</v>
          </cell>
        </row>
        <row r="34">
          <cell r="AD34">
            <v>17346</v>
          </cell>
          <cell r="AI34">
            <v>16734</v>
          </cell>
        </row>
        <row r="35">
          <cell r="AD35">
            <v>8372</v>
          </cell>
          <cell r="AI35">
            <v>8976</v>
          </cell>
        </row>
        <row r="36">
          <cell r="AD36">
            <v>35747</v>
          </cell>
          <cell r="AI36">
            <v>38287</v>
          </cell>
        </row>
        <row r="37">
          <cell r="AD37">
            <v>1029</v>
          </cell>
          <cell r="AI37">
            <v>798</v>
          </cell>
        </row>
        <row r="38">
          <cell r="AD38">
            <v>185195</v>
          </cell>
          <cell r="AI38">
            <v>193039</v>
          </cell>
        </row>
        <row r="40">
          <cell r="AD40">
            <v>50527</v>
          </cell>
          <cell r="AI40">
            <v>52540</v>
          </cell>
        </row>
        <row r="41">
          <cell r="AD41">
            <v>10976</v>
          </cell>
          <cell r="AI41">
            <v>13631</v>
          </cell>
        </row>
        <row r="42">
          <cell r="AD42">
            <v>10038</v>
          </cell>
          <cell r="AI42">
            <v>8701</v>
          </cell>
        </row>
        <row r="43">
          <cell r="AD43">
            <v>8279</v>
          </cell>
          <cell r="AI43">
            <v>8604</v>
          </cell>
        </row>
        <row r="44">
          <cell r="AD44">
            <v>26076</v>
          </cell>
          <cell r="AI44">
            <v>25764</v>
          </cell>
        </row>
        <row r="45">
          <cell r="AD45">
            <v>20898</v>
          </cell>
          <cell r="AI45">
            <v>21908</v>
          </cell>
        </row>
        <row r="46">
          <cell r="AD46">
            <v>13795</v>
          </cell>
          <cell r="AI46">
            <v>14420</v>
          </cell>
        </row>
        <row r="47">
          <cell r="AD47">
            <v>4685</v>
          </cell>
          <cell r="AI47">
            <v>5238</v>
          </cell>
        </row>
        <row r="48">
          <cell r="AD48">
            <v>3197</v>
          </cell>
          <cell r="AI48">
            <v>2990</v>
          </cell>
        </row>
        <row r="49">
          <cell r="AD49">
            <v>17304</v>
          </cell>
          <cell r="AI49">
            <v>19935</v>
          </cell>
        </row>
        <row r="50">
          <cell r="AD50">
            <v>4090</v>
          </cell>
          <cell r="AI50">
            <v>3573</v>
          </cell>
        </row>
        <row r="51">
          <cell r="AD51">
            <v>15330</v>
          </cell>
          <cell r="AI51">
            <v>15735</v>
          </cell>
        </row>
        <row r="52">
          <cell r="AD52">
            <v>236368</v>
          </cell>
          <cell r="AI52">
            <v>263394</v>
          </cell>
        </row>
        <row r="54">
          <cell r="AD54">
            <v>9393</v>
          </cell>
          <cell r="AI54">
            <v>10928</v>
          </cell>
        </row>
        <row r="55">
          <cell r="AD55">
            <v>2057</v>
          </cell>
          <cell r="AI55">
            <v>2291</v>
          </cell>
        </row>
        <row r="56">
          <cell r="AD56">
            <v>35291</v>
          </cell>
          <cell r="AI56">
            <v>39327</v>
          </cell>
        </row>
        <row r="57">
          <cell r="AD57">
            <v>2230</v>
          </cell>
          <cell r="AI57">
            <v>4885</v>
          </cell>
        </row>
        <row r="58">
          <cell r="AD58">
            <v>36790</v>
          </cell>
          <cell r="AI58">
            <v>38927</v>
          </cell>
        </row>
        <row r="59">
          <cell r="AD59">
            <v>111503</v>
          </cell>
          <cell r="AI59">
            <v>121720</v>
          </cell>
        </row>
        <row r="60">
          <cell r="AD60">
            <v>34486</v>
          </cell>
          <cell r="AI60">
            <v>40022</v>
          </cell>
        </row>
        <row r="61">
          <cell r="AD61">
            <v>3459</v>
          </cell>
          <cell r="AI61">
            <v>3914</v>
          </cell>
        </row>
        <row r="62">
          <cell r="AD62">
            <v>1159</v>
          </cell>
          <cell r="AI62">
            <v>1380</v>
          </cell>
        </row>
        <row r="63">
          <cell r="AD63">
            <v>5909</v>
          </cell>
          <cell r="AI63">
            <v>6490</v>
          </cell>
        </row>
      </sheetData>
      <sheetData sheetId="66">
        <row r="4">
          <cell r="AG4">
            <v>309248</v>
          </cell>
          <cell r="AL4">
            <v>295280</v>
          </cell>
        </row>
        <row r="5">
          <cell r="AG5">
            <v>283392</v>
          </cell>
          <cell r="AL5">
            <v>272148</v>
          </cell>
        </row>
        <row r="7">
          <cell r="AG7">
            <v>41861</v>
          </cell>
          <cell r="AL7">
            <v>38247</v>
          </cell>
        </row>
        <row r="8">
          <cell r="AG8">
            <v>4628</v>
          </cell>
          <cell r="AL8">
            <v>4617</v>
          </cell>
        </row>
        <row r="9">
          <cell r="AG9">
            <v>4324</v>
          </cell>
          <cell r="AL9">
            <v>4352</v>
          </cell>
        </row>
        <row r="10">
          <cell r="AG10">
            <v>18104</v>
          </cell>
          <cell r="AL10">
            <v>18749</v>
          </cell>
        </row>
        <row r="11">
          <cell r="AG11">
            <v>22387</v>
          </cell>
          <cell r="AL11">
            <v>23368</v>
          </cell>
        </row>
        <row r="12">
          <cell r="AG12">
            <v>2524</v>
          </cell>
          <cell r="AL12">
            <v>2142</v>
          </cell>
        </row>
        <row r="13">
          <cell r="AG13">
            <v>21916</v>
          </cell>
          <cell r="AL13">
            <v>21277</v>
          </cell>
        </row>
        <row r="14">
          <cell r="AG14">
            <v>21439</v>
          </cell>
          <cell r="AL14">
            <v>20278</v>
          </cell>
        </row>
        <row r="15">
          <cell r="AG15">
            <v>19459</v>
          </cell>
          <cell r="AL15">
            <v>18282</v>
          </cell>
        </row>
        <row r="16">
          <cell r="AG16">
            <v>40979</v>
          </cell>
          <cell r="AL16">
            <v>38469</v>
          </cell>
        </row>
        <row r="17">
          <cell r="AG17">
            <v>2518</v>
          </cell>
          <cell r="AL17">
            <v>2219</v>
          </cell>
        </row>
        <row r="18">
          <cell r="AG18">
            <v>13006</v>
          </cell>
          <cell r="AL18">
            <v>9666</v>
          </cell>
        </row>
        <row r="19">
          <cell r="AG19">
            <v>12732</v>
          </cell>
          <cell r="AL19">
            <v>12102</v>
          </cell>
        </row>
        <row r="20">
          <cell r="AG20">
            <v>32460</v>
          </cell>
          <cell r="AL20">
            <v>36510</v>
          </cell>
        </row>
        <row r="21">
          <cell r="AG21">
            <v>20476</v>
          </cell>
          <cell r="AL21">
            <v>16612</v>
          </cell>
        </row>
        <row r="22">
          <cell r="AG22">
            <v>4579</v>
          </cell>
          <cell r="AL22">
            <v>5258</v>
          </cell>
        </row>
        <row r="23">
          <cell r="AG23">
            <v>0</v>
          </cell>
          <cell r="AL23">
            <v>0</v>
          </cell>
        </row>
        <row r="38">
          <cell r="AG38">
            <v>7359</v>
          </cell>
          <cell r="AL38">
            <v>6472</v>
          </cell>
        </row>
        <row r="46">
          <cell r="AG46">
            <v>4689</v>
          </cell>
          <cell r="AL46">
            <v>4061</v>
          </cell>
        </row>
        <row r="49">
          <cell r="AG49">
            <v>2670</v>
          </cell>
          <cell r="AL49">
            <v>2411</v>
          </cell>
        </row>
        <row r="52">
          <cell r="AG52">
            <v>3385</v>
          </cell>
          <cell r="AL52">
            <v>3021</v>
          </cell>
        </row>
        <row r="60">
          <cell r="AG60">
            <v>3385</v>
          </cell>
          <cell r="AL60">
            <v>3021</v>
          </cell>
        </row>
        <row r="63">
          <cell r="AG63">
            <v>15112</v>
          </cell>
          <cell r="AL63">
            <v>13639</v>
          </cell>
        </row>
      </sheetData>
      <sheetData sheetId="67"/>
      <sheetData sheetId="68">
        <row r="4">
          <cell r="AG4">
            <v>786816</v>
          </cell>
          <cell r="AL4">
            <v>568325</v>
          </cell>
        </row>
        <row r="5">
          <cell r="AG5">
            <v>603154</v>
          </cell>
          <cell r="AL5">
            <v>463413</v>
          </cell>
        </row>
        <row r="7">
          <cell r="AG7">
            <v>51602</v>
          </cell>
          <cell r="AL7">
            <v>37430</v>
          </cell>
        </row>
        <row r="8">
          <cell r="AG8">
            <v>21618</v>
          </cell>
          <cell r="AL8">
            <v>7813</v>
          </cell>
        </row>
        <row r="9">
          <cell r="AG9">
            <v>4711</v>
          </cell>
          <cell r="AL9">
            <v>4672</v>
          </cell>
        </row>
        <row r="10">
          <cell r="AG10">
            <v>63346</v>
          </cell>
          <cell r="AL10">
            <v>49933</v>
          </cell>
        </row>
        <row r="11">
          <cell r="AG11">
            <v>94936</v>
          </cell>
          <cell r="AL11">
            <v>68254</v>
          </cell>
        </row>
        <row r="12">
          <cell r="AG12">
            <v>2720</v>
          </cell>
          <cell r="AL12">
            <v>2142</v>
          </cell>
        </row>
        <row r="13">
          <cell r="AG13">
            <v>35420</v>
          </cell>
          <cell r="AL13">
            <v>41435</v>
          </cell>
        </row>
        <row r="14">
          <cell r="AG14">
            <v>52218</v>
          </cell>
          <cell r="AL14">
            <v>43211</v>
          </cell>
        </row>
        <row r="15">
          <cell r="AG15">
            <v>44887</v>
          </cell>
          <cell r="AL15">
            <v>38977</v>
          </cell>
        </row>
        <row r="16">
          <cell r="AG16">
            <v>65409</v>
          </cell>
          <cell r="AL16">
            <v>58463</v>
          </cell>
        </row>
        <row r="17">
          <cell r="AG17">
            <v>3156</v>
          </cell>
          <cell r="AL17">
            <v>2281</v>
          </cell>
        </row>
        <row r="18">
          <cell r="AG18">
            <v>37609</v>
          </cell>
          <cell r="AL18">
            <v>20578</v>
          </cell>
        </row>
        <row r="19">
          <cell r="AG19">
            <v>38174</v>
          </cell>
          <cell r="AL19">
            <v>28790</v>
          </cell>
        </row>
        <row r="20">
          <cell r="AG20">
            <v>38413</v>
          </cell>
          <cell r="AL20">
            <v>30049</v>
          </cell>
        </row>
        <row r="21">
          <cell r="AG21">
            <v>48935</v>
          </cell>
          <cell r="AL21">
            <v>29385</v>
          </cell>
        </row>
        <row r="23">
          <cell r="AG23">
            <v>7123</v>
          </cell>
          <cell r="AL23">
            <v>472</v>
          </cell>
        </row>
        <row r="26">
          <cell r="AL26">
            <v>164</v>
          </cell>
        </row>
        <row r="27">
          <cell r="AG27">
            <v>6803</v>
          </cell>
          <cell r="AL27">
            <v>308</v>
          </cell>
        </row>
        <row r="36">
          <cell r="AG36">
            <v>320</v>
          </cell>
        </row>
        <row r="38">
          <cell r="AG38">
            <v>86091</v>
          </cell>
          <cell r="AL38">
            <v>45553</v>
          </cell>
        </row>
        <row r="40">
          <cell r="AG40">
            <v>42004</v>
          </cell>
          <cell r="AL40">
            <v>20119</v>
          </cell>
        </row>
        <row r="41">
          <cell r="AG41">
            <v>3972</v>
          </cell>
          <cell r="AL41">
            <v>1086</v>
          </cell>
        </row>
        <row r="44">
          <cell r="AG44">
            <v>21466</v>
          </cell>
          <cell r="AL44">
            <v>15018</v>
          </cell>
        </row>
        <row r="46">
          <cell r="AG46">
            <v>5435</v>
          </cell>
          <cell r="AL46">
            <v>2988</v>
          </cell>
        </row>
        <row r="49">
          <cell r="AG49">
            <v>11288</v>
          </cell>
          <cell r="AL49">
            <v>5837</v>
          </cell>
        </row>
        <row r="51">
          <cell r="AG51">
            <v>1926</v>
          </cell>
          <cell r="AL51">
            <v>505</v>
          </cell>
        </row>
        <row r="52">
          <cell r="AG52">
            <v>70661</v>
          </cell>
          <cell r="AL52">
            <v>41356</v>
          </cell>
        </row>
        <row r="54">
          <cell r="AG54">
            <v>46</v>
          </cell>
        </row>
        <row r="56">
          <cell r="AG56">
            <v>4813</v>
          </cell>
          <cell r="AL56">
            <v>2906</v>
          </cell>
        </row>
        <row r="58">
          <cell r="AG58">
            <v>17107</v>
          </cell>
          <cell r="AL58">
            <v>14860</v>
          </cell>
        </row>
        <row r="59">
          <cell r="AG59">
            <v>15053</v>
          </cell>
          <cell r="AL59">
            <v>13406</v>
          </cell>
        </row>
        <row r="60">
          <cell r="AG60">
            <v>33642</v>
          </cell>
          <cell r="AL60">
            <v>10184</v>
          </cell>
        </row>
        <row r="63">
          <cell r="AG63">
            <v>19787</v>
          </cell>
          <cell r="AL63">
            <v>17531</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0"/>
      <sheetName val="ALL"/>
      <sheetName val="All Women"/>
      <sheetName val="Public Women"/>
      <sheetName val="All 2yr"/>
      <sheetName val="2yr Women"/>
      <sheetName val="All Undergrad "/>
      <sheetName val="Undergrad Women"/>
      <sheetName val="All Grad-Prof"/>
      <sheetName val="Grad-Prof Women"/>
    </sheetNames>
    <sheetDataSet>
      <sheetData sheetId="0">
        <row r="9">
          <cell r="E9">
            <v>-4.8670944326972467</v>
          </cell>
        </row>
        <row r="10">
          <cell r="E10">
            <v>-3.3106237284771494</v>
          </cell>
        </row>
        <row r="12">
          <cell r="E12">
            <v>-6.8143938970234563</v>
          </cell>
        </row>
        <row r="13">
          <cell r="E13">
            <v>-7.6579746469369061</v>
          </cell>
        </row>
        <row r="14">
          <cell r="E14">
            <v>5.8231008156985693</v>
          </cell>
        </row>
        <row r="15">
          <cell r="E15">
            <v>-7.459331585180677</v>
          </cell>
        </row>
        <row r="16">
          <cell r="E16">
            <v>-1.2294459423537007</v>
          </cell>
        </row>
        <row r="17">
          <cell r="E17">
            <v>-8.8441385490435227</v>
          </cell>
        </row>
        <row r="18">
          <cell r="E18">
            <v>-5.1658743148104849</v>
          </cell>
        </row>
        <row r="19">
          <cell r="E19">
            <v>-5.2950252478025064</v>
          </cell>
        </row>
        <row r="20">
          <cell r="E20">
            <v>-4.0733481342486364</v>
          </cell>
        </row>
        <row r="21">
          <cell r="E21">
            <v>-3.6364327018884901</v>
          </cell>
        </row>
        <row r="22">
          <cell r="E22">
            <v>-10.711346911906459</v>
          </cell>
        </row>
        <row r="23">
          <cell r="E23">
            <v>-6.0010473709050709</v>
          </cell>
        </row>
        <row r="24">
          <cell r="E24">
            <v>-6.0336270941739105</v>
          </cell>
        </row>
        <row r="25">
          <cell r="E25">
            <v>5.6791100870303399</v>
          </cell>
        </row>
        <row r="26">
          <cell r="E26">
            <v>-6.1929173471550856</v>
          </cell>
        </row>
        <row r="27">
          <cell r="E27">
            <v>-8.6384005515339535</v>
          </cell>
        </row>
        <row r="28">
          <cell r="E28">
            <v>-1.4949918145634269</v>
          </cell>
        </row>
        <row r="30">
          <cell r="E30">
            <v>-18.206896551724139</v>
          </cell>
        </row>
        <row r="31">
          <cell r="E31">
            <v>-20.744248402868834</v>
          </cell>
        </row>
        <row r="32">
          <cell r="E32">
            <v>4.166704770480214</v>
          </cell>
        </row>
        <row r="33">
          <cell r="E33">
            <v>2.9130127454661925</v>
          </cell>
        </row>
        <row r="34">
          <cell r="E34">
            <v>-15.455130623931815</v>
          </cell>
        </row>
        <row r="35">
          <cell r="E35">
            <v>24.534810441474011</v>
          </cell>
        </row>
        <row r="36">
          <cell r="E36">
            <v>-4.3555773062537142</v>
          </cell>
        </row>
        <row r="37">
          <cell r="E37">
            <v>2.3900472574094485</v>
          </cell>
        </row>
        <row r="38">
          <cell r="E38">
            <v>-15.746807701768903</v>
          </cell>
        </row>
        <row r="39">
          <cell r="E39">
            <v>-9.6031768828632167</v>
          </cell>
        </row>
        <row r="40">
          <cell r="E40">
            <v>6.847912437108306</v>
          </cell>
        </row>
        <row r="41">
          <cell r="E41">
            <v>1.1625884983231896</v>
          </cell>
        </row>
        <row r="42">
          <cell r="E42">
            <v>-12.234662343583768</v>
          </cell>
        </row>
        <row r="43">
          <cell r="E43">
            <v>-13.108511324362251</v>
          </cell>
        </row>
        <row r="45">
          <cell r="E45">
            <v>-11.959314420215984</v>
          </cell>
        </row>
        <row r="46">
          <cell r="E46">
            <v>-12.590997560131029</v>
          </cell>
        </row>
        <row r="47">
          <cell r="E47">
            <v>-33.47311072377007</v>
          </cell>
        </row>
        <row r="48">
          <cell r="E48">
            <v>-5.5852503382949932</v>
          </cell>
        </row>
        <row r="49">
          <cell r="E49">
            <v>-17.825587000487428</v>
          </cell>
        </row>
        <row r="50">
          <cell r="E50">
            <v>-9.2676277901812973</v>
          </cell>
        </row>
        <row r="51">
          <cell r="E51">
            <v>-11.732347116123035</v>
          </cell>
        </row>
        <row r="52">
          <cell r="E52">
            <v>-2.0995505588871479</v>
          </cell>
        </row>
        <row r="53">
          <cell r="E53">
            <v>-2.5647392692444129</v>
          </cell>
        </row>
        <row r="54">
          <cell r="E54">
            <v>-9.9453231839131533</v>
          </cell>
        </row>
        <row r="55">
          <cell r="E55">
            <v>-7.5566592273598836</v>
          </cell>
        </row>
        <row r="56">
          <cell r="E56">
            <v>-8.6951281828787383</v>
          </cell>
        </row>
        <row r="57">
          <cell r="E57">
            <v>-2.1863926619932159</v>
          </cell>
        </row>
        <row r="59">
          <cell r="E59">
            <v>-3.09936894956755</v>
          </cell>
        </row>
        <row r="60">
          <cell r="E60">
            <v>2.1124777016242605E-2</v>
          </cell>
        </row>
        <row r="61">
          <cell r="E61">
            <v>-2.7016471620029052</v>
          </cell>
        </row>
        <row r="62">
          <cell r="E62">
            <v>92.710134536712914</v>
          </cell>
        </row>
        <row r="63">
          <cell r="E63">
            <v>-5.1764402242915963</v>
          </cell>
        </row>
        <row r="64">
          <cell r="E64">
            <v>-4.1132590149332664</v>
          </cell>
        </row>
        <row r="65">
          <cell r="E65">
            <v>-7.4643383582223093</v>
          </cell>
        </row>
        <row r="66">
          <cell r="E66">
            <v>-1.8643102684691146</v>
          </cell>
        </row>
        <row r="67">
          <cell r="E67">
            <v>-2.5416769319208341</v>
          </cell>
        </row>
        <row r="68">
          <cell r="E68">
            <v>8.9634744547581313</v>
          </cell>
        </row>
      </sheetData>
      <sheetData sheetId="1" refreshError="1"/>
      <sheetData sheetId="2">
        <row r="4">
          <cell r="AE4">
            <v>11559435</v>
          </cell>
          <cell r="AF4">
            <v>11506290</v>
          </cell>
          <cell r="AK4">
            <v>10946268</v>
          </cell>
        </row>
        <row r="5">
          <cell r="AF5">
            <v>4030600</v>
          </cell>
          <cell r="AK5">
            <v>3897162</v>
          </cell>
        </row>
        <row r="7">
          <cell r="AF7">
            <v>178798</v>
          </cell>
          <cell r="AK7">
            <v>166614</v>
          </cell>
        </row>
        <row r="8">
          <cell r="AF8">
            <v>103735</v>
          </cell>
          <cell r="AK8">
            <v>95791</v>
          </cell>
        </row>
        <row r="9">
          <cell r="AF9">
            <v>34449</v>
          </cell>
          <cell r="AK9">
            <v>36455</v>
          </cell>
        </row>
        <row r="10">
          <cell r="AF10">
            <v>670422</v>
          </cell>
          <cell r="AK10">
            <v>620413</v>
          </cell>
        </row>
        <row r="11">
          <cell r="AF11">
            <v>315996</v>
          </cell>
          <cell r="AK11">
            <v>312111</v>
          </cell>
        </row>
        <row r="12">
          <cell r="AF12">
            <v>160694</v>
          </cell>
          <cell r="AK12">
            <v>146482</v>
          </cell>
        </row>
        <row r="13">
          <cell r="AF13">
            <v>153972</v>
          </cell>
          <cell r="AK13">
            <v>146018</v>
          </cell>
        </row>
        <row r="14">
          <cell r="AF14">
            <v>213880</v>
          </cell>
          <cell r="AK14">
            <v>202555</v>
          </cell>
        </row>
        <row r="15">
          <cell r="AF15">
            <v>107651</v>
          </cell>
          <cell r="AK15">
            <v>103266</v>
          </cell>
        </row>
        <row r="16">
          <cell r="AF16">
            <v>342231</v>
          </cell>
          <cell r="AK16">
            <v>329786</v>
          </cell>
        </row>
        <row r="17">
          <cell r="AF17">
            <v>127603</v>
          </cell>
          <cell r="AK17">
            <v>113935</v>
          </cell>
        </row>
        <row r="18">
          <cell r="AF18">
            <v>154673</v>
          </cell>
          <cell r="AK18">
            <v>145391</v>
          </cell>
        </row>
        <row r="19">
          <cell r="AF19">
            <v>199482</v>
          </cell>
          <cell r="AK19">
            <v>187446</v>
          </cell>
        </row>
        <row r="20">
          <cell r="AF20">
            <v>874063</v>
          </cell>
          <cell r="AK20">
            <v>923702</v>
          </cell>
        </row>
        <row r="21">
          <cell r="AF21">
            <v>334931</v>
          </cell>
          <cell r="AK21">
            <v>314189</v>
          </cell>
        </row>
        <row r="22">
          <cell r="AF22">
            <v>58020</v>
          </cell>
          <cell r="AK22">
            <v>53008</v>
          </cell>
        </row>
        <row r="23">
          <cell r="AF23">
            <v>2826972</v>
          </cell>
          <cell r="AK23">
            <v>2784709</v>
          </cell>
        </row>
        <row r="25">
          <cell r="AF25">
            <v>19575</v>
          </cell>
          <cell r="AK25">
            <v>16011</v>
          </cell>
        </row>
        <row r="26">
          <cell r="AF26">
            <v>441573</v>
          </cell>
          <cell r="AK26">
            <v>349972</v>
          </cell>
        </row>
        <row r="27">
          <cell r="AF27">
            <v>1421555</v>
          </cell>
          <cell r="AK27">
            <v>1480787</v>
          </cell>
        </row>
        <row r="28">
          <cell r="AF28">
            <v>181084</v>
          </cell>
          <cell r="AK28">
            <v>186359</v>
          </cell>
        </row>
        <row r="29">
          <cell r="AF29">
            <v>45053</v>
          </cell>
          <cell r="AK29">
            <v>38090</v>
          </cell>
        </row>
        <row r="30">
          <cell r="AF30">
            <v>60298</v>
          </cell>
          <cell r="AK30">
            <v>75092</v>
          </cell>
        </row>
        <row r="31">
          <cell r="AF31">
            <v>28607</v>
          </cell>
          <cell r="AK31">
            <v>27361</v>
          </cell>
        </row>
        <row r="32">
          <cell r="AF32">
            <v>66233</v>
          </cell>
          <cell r="AK32">
            <v>67816</v>
          </cell>
        </row>
        <row r="33">
          <cell r="AF33">
            <v>89434</v>
          </cell>
          <cell r="AK33">
            <v>75351</v>
          </cell>
        </row>
        <row r="34">
          <cell r="AF34">
            <v>139256</v>
          </cell>
          <cell r="AK34">
            <v>125883</v>
          </cell>
        </row>
        <row r="35">
          <cell r="AF35">
            <v>113290</v>
          </cell>
          <cell r="AK35">
            <v>121048</v>
          </cell>
        </row>
        <row r="36">
          <cell r="AF36">
            <v>201275</v>
          </cell>
          <cell r="AK36">
            <v>203615</v>
          </cell>
        </row>
        <row r="37">
          <cell r="AF37">
            <v>19739</v>
          </cell>
          <cell r="AK37">
            <v>17324</v>
          </cell>
        </row>
        <row r="38">
          <cell r="AF38">
            <v>2642268</v>
          </cell>
          <cell r="AK38">
            <v>2295906</v>
          </cell>
        </row>
        <row r="40">
          <cell r="AF40">
            <v>482628</v>
          </cell>
          <cell r="AK40">
            <v>424909</v>
          </cell>
        </row>
        <row r="41">
          <cell r="AF41">
            <v>251243</v>
          </cell>
          <cell r="AK41">
            <v>219609</v>
          </cell>
        </row>
        <row r="42">
          <cell r="AF42">
            <v>219158</v>
          </cell>
          <cell r="AK42">
            <v>145799</v>
          </cell>
        </row>
        <row r="43">
          <cell r="AF43">
            <v>118240</v>
          </cell>
          <cell r="AK43">
            <v>111636</v>
          </cell>
        </row>
        <row r="44">
          <cell r="AF44">
            <v>371337</v>
          </cell>
          <cell r="AK44">
            <v>305144</v>
          </cell>
        </row>
        <row r="45">
          <cell r="AF45">
            <v>204691</v>
          </cell>
          <cell r="AK45">
            <v>185721</v>
          </cell>
        </row>
        <row r="46">
          <cell r="AF46">
            <v>247410</v>
          </cell>
          <cell r="AK46">
            <v>218383</v>
          </cell>
        </row>
        <row r="47">
          <cell r="AF47">
            <v>77207</v>
          </cell>
          <cell r="AK47">
            <v>75586</v>
          </cell>
        </row>
        <row r="48">
          <cell r="AF48">
            <v>28190</v>
          </cell>
          <cell r="AK48">
            <v>27467</v>
          </cell>
        </row>
        <row r="49">
          <cell r="AF49">
            <v>402913</v>
          </cell>
          <cell r="AK49">
            <v>362842</v>
          </cell>
        </row>
        <row r="50">
          <cell r="AF50">
            <v>31813</v>
          </cell>
          <cell r="AK50">
            <v>29409</v>
          </cell>
        </row>
        <row r="51">
          <cell r="AF51">
            <v>207438</v>
          </cell>
          <cell r="AK51">
            <v>189401</v>
          </cell>
        </row>
        <row r="52">
          <cell r="AF52">
            <v>1953446</v>
          </cell>
          <cell r="AK52">
            <v>1910736</v>
          </cell>
        </row>
        <row r="54">
          <cell r="AF54">
            <v>116314</v>
          </cell>
          <cell r="AK54">
            <v>112709</v>
          </cell>
        </row>
        <row r="55">
          <cell r="AF55">
            <v>42604</v>
          </cell>
          <cell r="AK55">
            <v>42613</v>
          </cell>
        </row>
        <row r="56">
          <cell r="AF56">
            <v>291896</v>
          </cell>
          <cell r="AK56">
            <v>284010</v>
          </cell>
        </row>
        <row r="57">
          <cell r="AF57">
            <v>47422</v>
          </cell>
          <cell r="AK57">
            <v>91387</v>
          </cell>
        </row>
        <row r="58">
          <cell r="AF58">
            <v>240223</v>
          </cell>
          <cell r="AK58">
            <v>227788</v>
          </cell>
        </row>
        <row r="59">
          <cell r="AF59">
            <v>718530</v>
          </cell>
          <cell r="AK59">
            <v>688975</v>
          </cell>
        </row>
        <row r="60">
          <cell r="AF60">
            <v>424686</v>
          </cell>
          <cell r="AK60">
            <v>392986</v>
          </cell>
        </row>
        <row r="61">
          <cell r="AF61">
            <v>47417</v>
          </cell>
          <cell r="AK61">
            <v>46533</v>
          </cell>
        </row>
        <row r="62">
          <cell r="AF62">
            <v>24354</v>
          </cell>
          <cell r="AK62">
            <v>23735</v>
          </cell>
        </row>
        <row r="63">
          <cell r="AF63">
            <v>53004</v>
          </cell>
          <cell r="AK63">
            <v>57755</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sheetName val="ALL"/>
      <sheetName val="All Men"/>
      <sheetName val="Public Men"/>
      <sheetName val="All 2yr"/>
      <sheetName val="2yr Men"/>
      <sheetName val="All Undergrad "/>
      <sheetName val="Undergrad Men"/>
      <sheetName val="All Grad-Prof"/>
      <sheetName val="Grad-Prof Men"/>
    </sheetNames>
    <sheetDataSet>
      <sheetData sheetId="0">
        <row r="9">
          <cell r="E9">
            <v>-4.1482241827279793</v>
          </cell>
        </row>
        <row r="10">
          <cell r="E10">
            <v>-2.459493604361088</v>
          </cell>
        </row>
        <row r="12">
          <cell r="E12">
            <v>-9.7313573563069813</v>
          </cell>
        </row>
        <row r="13">
          <cell r="E13">
            <v>-6.0943580435350579</v>
          </cell>
        </row>
        <row r="14">
          <cell r="E14">
            <v>0.86152286836437342</v>
          </cell>
        </row>
        <row r="15">
          <cell r="E15">
            <v>-7.1335010282787072</v>
          </cell>
        </row>
        <row r="16">
          <cell r="E16">
            <v>0.66360058618051776</v>
          </cell>
        </row>
        <row r="17">
          <cell r="E17">
            <v>-8.041326735321654</v>
          </cell>
        </row>
        <row r="18">
          <cell r="E18">
            <v>-8.3984244609119436</v>
          </cell>
        </row>
        <row r="19">
          <cell r="E19">
            <v>0.64501668575982474</v>
          </cell>
        </row>
        <row r="20">
          <cell r="E20">
            <v>-0.76651114266670528</v>
          </cell>
        </row>
        <row r="21">
          <cell r="E21">
            <v>-0.74427480916030531</v>
          </cell>
        </row>
        <row r="22">
          <cell r="E22">
            <v>-12.636202298212391</v>
          </cell>
        </row>
        <row r="23">
          <cell r="E23">
            <v>-3.7610535142552219</v>
          </cell>
        </row>
        <row r="24">
          <cell r="E24">
            <v>-5.9753466658342527</v>
          </cell>
        </row>
        <row r="25">
          <cell r="E25">
            <v>6.0059888777983748</v>
          </cell>
        </row>
        <row r="26">
          <cell r="E26">
            <v>-5.415246389375997</v>
          </cell>
        </row>
        <row r="27">
          <cell r="E27">
            <v>-7.7643123968378065</v>
          </cell>
        </row>
        <row r="28">
          <cell r="E28">
            <v>-2.0361870857470441</v>
          </cell>
        </row>
        <row r="30">
          <cell r="E30">
            <v>-17.607018605354714</v>
          </cell>
        </row>
        <row r="31">
          <cell r="E31">
            <v>-14.91564557257988</v>
          </cell>
        </row>
        <row r="32">
          <cell r="E32">
            <v>1.8934563017827342</v>
          </cell>
        </row>
        <row r="33">
          <cell r="E33">
            <v>2.3629679144385025</v>
          </cell>
        </row>
        <row r="34">
          <cell r="E34">
            <v>-22.057898991108583</v>
          </cell>
        </row>
        <row r="35">
          <cell r="E35">
            <v>18.866065814294696</v>
          </cell>
        </row>
        <row r="36">
          <cell r="E36">
            <v>-5.5422566640970503</v>
          </cell>
        </row>
        <row r="37">
          <cell r="E37">
            <v>-4.4346707127355138</v>
          </cell>
        </row>
        <row r="38">
          <cell r="E38">
            <v>-19.177489177489175</v>
          </cell>
        </row>
        <row r="39">
          <cell r="E39">
            <v>-10.134724033029118</v>
          </cell>
        </row>
        <row r="40">
          <cell r="E40">
            <v>-0.11462489226148692</v>
          </cell>
        </row>
        <row r="41">
          <cell r="E41">
            <v>7.7343759515718452E-2</v>
          </cell>
        </row>
        <row r="42">
          <cell r="E42">
            <v>-13.179881591324074</v>
          </cell>
        </row>
        <row r="43">
          <cell r="E43">
            <v>-10.284127956373121</v>
          </cell>
        </row>
        <row r="45">
          <cell r="E45">
            <v>-12.939899328134114</v>
          </cell>
        </row>
        <row r="46">
          <cell r="E46">
            <v>-8.582841459246298</v>
          </cell>
        </row>
        <row r="47">
          <cell r="E47">
            <v>-18.956521739130437</v>
          </cell>
        </row>
        <row r="48">
          <cell r="E48">
            <v>-2.8426098423795865</v>
          </cell>
        </row>
        <row r="49">
          <cell r="E49">
            <v>-13.531837203577583</v>
          </cell>
        </row>
        <row r="50">
          <cell r="E50">
            <v>-12.25164123298987</v>
          </cell>
        </row>
        <row r="51">
          <cell r="E51">
            <v>-10.934116331703294</v>
          </cell>
        </row>
        <row r="52">
          <cell r="E52">
            <v>-3.3557262189158421</v>
          </cell>
        </row>
        <row r="53">
          <cell r="E53">
            <v>-2.5834908632640201</v>
          </cell>
        </row>
        <row r="54">
          <cell r="E54">
            <v>-6.5362245646046828</v>
          </cell>
        </row>
        <row r="55">
          <cell r="E55">
            <v>-0.14023510002062281</v>
          </cell>
        </row>
        <row r="56">
          <cell r="E56">
            <v>-7.0735825107520922</v>
          </cell>
        </row>
        <row r="57">
          <cell r="E57">
            <v>-2.5394599823447632</v>
          </cell>
        </row>
        <row r="59">
          <cell r="E59">
            <v>-2.3657199100112485</v>
          </cell>
        </row>
        <row r="60">
          <cell r="E60">
            <v>-3.337085347281997</v>
          </cell>
        </row>
        <row r="61">
          <cell r="E61">
            <v>-2.1955524495573955</v>
          </cell>
        </row>
        <row r="62">
          <cell r="E62">
            <v>63.935216700703421</v>
          </cell>
        </row>
        <row r="63">
          <cell r="E63">
            <v>-4.2519850607283391</v>
          </cell>
        </row>
        <row r="64">
          <cell r="E64">
            <v>-3.0164941214565468</v>
          </cell>
        </row>
        <row r="65">
          <cell r="E65">
            <v>-7.9179897832389896</v>
          </cell>
        </row>
        <row r="66">
          <cell r="E66">
            <v>-3.7367525122178904</v>
          </cell>
        </row>
        <row r="67">
          <cell r="E67">
            <v>-1.1253624256720232</v>
          </cell>
        </row>
        <row r="68">
          <cell r="E68">
            <v>2.955903731222743</v>
          </cell>
        </row>
      </sheetData>
      <sheetData sheetId="1" refreshError="1"/>
      <sheetData sheetId="2">
        <row r="4">
          <cell r="AE4">
            <v>8795400</v>
          </cell>
          <cell r="AF4">
            <v>8765992</v>
          </cell>
          <cell r="AK4">
            <v>8402359</v>
          </cell>
        </row>
        <row r="5">
          <cell r="AF5">
            <v>2930278</v>
          </cell>
          <cell r="AK5">
            <v>2858208</v>
          </cell>
        </row>
        <row r="7">
          <cell r="AF7">
            <v>131513</v>
          </cell>
          <cell r="AK7">
            <v>118715</v>
          </cell>
        </row>
        <row r="8">
          <cell r="AF8">
            <v>72723</v>
          </cell>
          <cell r="AK8">
            <v>68291</v>
          </cell>
        </row>
        <row r="9">
          <cell r="AF9">
            <v>23679</v>
          </cell>
          <cell r="AK9">
            <v>23883</v>
          </cell>
        </row>
        <row r="10">
          <cell r="AF10">
            <v>479442</v>
          </cell>
          <cell r="AK10">
            <v>445241</v>
          </cell>
        </row>
        <row r="11">
          <cell r="AF11">
            <v>216998</v>
          </cell>
          <cell r="AK11">
            <v>218438</v>
          </cell>
        </row>
        <row r="12">
          <cell r="AF12">
            <v>119632</v>
          </cell>
          <cell r="AK12">
            <v>110012</v>
          </cell>
        </row>
        <row r="13">
          <cell r="AF13">
            <v>104853</v>
          </cell>
          <cell r="AK13">
            <v>96047</v>
          </cell>
        </row>
        <row r="14">
          <cell r="AF14">
            <v>160616</v>
          </cell>
          <cell r="AK14">
            <v>161652</v>
          </cell>
        </row>
        <row r="15">
          <cell r="AF15">
            <v>69014</v>
          </cell>
          <cell r="AK15">
            <v>68485</v>
          </cell>
        </row>
        <row r="16">
          <cell r="AF16">
            <v>235800</v>
          </cell>
          <cell r="AK16">
            <v>234045</v>
          </cell>
        </row>
        <row r="17">
          <cell r="AF17">
            <v>100861</v>
          </cell>
          <cell r="AK17">
            <v>88116</v>
          </cell>
        </row>
        <row r="18">
          <cell r="AF18">
            <v>104944</v>
          </cell>
          <cell r="AK18">
            <v>100997</v>
          </cell>
        </row>
        <row r="19">
          <cell r="AF19">
            <v>144159</v>
          </cell>
          <cell r="AK19">
            <v>135545</v>
          </cell>
        </row>
        <row r="20">
          <cell r="AF20">
            <v>666235</v>
          </cell>
          <cell r="AK20">
            <v>706249</v>
          </cell>
        </row>
        <row r="21">
          <cell r="AF21">
            <v>253765</v>
          </cell>
          <cell r="AK21">
            <v>240023</v>
          </cell>
        </row>
        <row r="22">
          <cell r="AF22">
            <v>46044</v>
          </cell>
          <cell r="AK22">
            <v>42469</v>
          </cell>
        </row>
        <row r="23">
          <cell r="AF23">
            <v>2260696</v>
          </cell>
          <cell r="AK23">
            <v>2214664</v>
          </cell>
        </row>
        <row r="25">
          <cell r="AF25">
            <v>13222</v>
          </cell>
          <cell r="AK25">
            <v>10894</v>
          </cell>
        </row>
        <row r="26">
          <cell r="AF26">
            <v>273726</v>
          </cell>
          <cell r="AK26">
            <v>232898</v>
          </cell>
        </row>
        <row r="27">
          <cell r="AF27">
            <v>1189465</v>
          </cell>
          <cell r="AK27">
            <v>1211987</v>
          </cell>
        </row>
        <row r="28">
          <cell r="AF28">
            <v>149600</v>
          </cell>
          <cell r="AK28">
            <v>153135</v>
          </cell>
        </row>
        <row r="29">
          <cell r="AF29">
            <v>33403</v>
          </cell>
          <cell r="AK29">
            <v>26035</v>
          </cell>
        </row>
        <row r="30">
          <cell r="AF30">
            <v>47710</v>
          </cell>
          <cell r="AK30">
            <v>56711</v>
          </cell>
        </row>
        <row r="31">
          <cell r="AF31">
            <v>24647</v>
          </cell>
          <cell r="AK31">
            <v>23281</v>
          </cell>
        </row>
        <row r="32">
          <cell r="AF32">
            <v>52067</v>
          </cell>
          <cell r="AK32">
            <v>49758</v>
          </cell>
        </row>
        <row r="33">
          <cell r="AF33">
            <v>66990</v>
          </cell>
          <cell r="AK33">
            <v>54143</v>
          </cell>
        </row>
        <row r="34">
          <cell r="AF34">
            <v>115050</v>
          </cell>
          <cell r="AK34">
            <v>103390</v>
          </cell>
        </row>
        <row r="35">
          <cell r="AF35">
            <v>112541</v>
          </cell>
          <cell r="AK35">
            <v>112412</v>
          </cell>
        </row>
        <row r="36">
          <cell r="AF36">
            <v>164202</v>
          </cell>
          <cell r="AK36">
            <v>164329</v>
          </cell>
        </row>
        <row r="37">
          <cell r="AF37">
            <v>18073</v>
          </cell>
          <cell r="AK37">
            <v>15691</v>
          </cell>
        </row>
        <row r="38">
          <cell r="AF38">
            <v>2024440</v>
          </cell>
          <cell r="AK38">
            <v>1816244</v>
          </cell>
        </row>
        <row r="40">
          <cell r="AF40">
            <v>370312</v>
          </cell>
          <cell r="AK40">
            <v>322394</v>
          </cell>
        </row>
        <row r="41">
          <cell r="AF41">
            <v>196019</v>
          </cell>
          <cell r="AK41">
            <v>179195</v>
          </cell>
        </row>
        <row r="42">
          <cell r="AF42">
            <v>142025</v>
          </cell>
          <cell r="AK42">
            <v>115102</v>
          </cell>
        </row>
        <row r="43">
          <cell r="AF43">
            <v>95546</v>
          </cell>
          <cell r="AK43">
            <v>92830</v>
          </cell>
        </row>
        <row r="44">
          <cell r="AF44">
            <v>292488</v>
          </cell>
          <cell r="AK44">
            <v>252909</v>
          </cell>
        </row>
        <row r="45">
          <cell r="AF45">
            <v>161007</v>
          </cell>
          <cell r="AK45">
            <v>141281</v>
          </cell>
        </row>
        <row r="46">
          <cell r="AF46">
            <v>184249</v>
          </cell>
          <cell r="AK46">
            <v>164103</v>
          </cell>
        </row>
        <row r="47">
          <cell r="AF47">
            <v>62371</v>
          </cell>
          <cell r="AK47">
            <v>60278</v>
          </cell>
        </row>
        <row r="48">
          <cell r="AF48">
            <v>26979</v>
          </cell>
          <cell r="AK48">
            <v>26282</v>
          </cell>
        </row>
        <row r="49">
          <cell r="AF49">
            <v>306905</v>
          </cell>
          <cell r="AK49">
            <v>286845</v>
          </cell>
        </row>
        <row r="50">
          <cell r="AF50">
            <v>24245</v>
          </cell>
          <cell r="AK50">
            <v>24211</v>
          </cell>
        </row>
        <row r="51">
          <cell r="AF51">
            <v>162294</v>
          </cell>
          <cell r="AK51">
            <v>150814</v>
          </cell>
        </row>
        <row r="52">
          <cell r="AF52">
            <v>1513432</v>
          </cell>
          <cell r="AK52">
            <v>1474999</v>
          </cell>
        </row>
        <row r="54">
          <cell r="AF54">
            <v>85344</v>
          </cell>
          <cell r="AK54">
            <v>83325</v>
          </cell>
        </row>
        <row r="55">
          <cell r="AF55">
            <v>30206</v>
          </cell>
          <cell r="AK55">
            <v>29198</v>
          </cell>
        </row>
        <row r="56">
          <cell r="AF56">
            <v>223224</v>
          </cell>
          <cell r="AK56">
            <v>218323</v>
          </cell>
        </row>
        <row r="57">
          <cell r="AF57">
            <v>35256</v>
          </cell>
          <cell r="AK57">
            <v>57797</v>
          </cell>
        </row>
        <row r="58">
          <cell r="AF58">
            <v>199742</v>
          </cell>
          <cell r="AK58">
            <v>191249</v>
          </cell>
        </row>
        <row r="59">
          <cell r="AF59">
            <v>549711</v>
          </cell>
          <cell r="AK59">
            <v>533129</v>
          </cell>
        </row>
        <row r="60">
          <cell r="AF60">
            <v>333178</v>
          </cell>
          <cell r="AK60">
            <v>306797</v>
          </cell>
        </row>
        <row r="61">
          <cell r="AF61">
            <v>36422</v>
          </cell>
          <cell r="AK61">
            <v>35061</v>
          </cell>
        </row>
        <row r="62">
          <cell r="AF62">
            <v>20349</v>
          </cell>
          <cell r="AK62">
            <v>20120</v>
          </cell>
        </row>
        <row r="63">
          <cell r="AF63">
            <v>37146</v>
          </cell>
          <cell r="AK63">
            <v>38244</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4"/>
      <sheetName val="2yr White"/>
      <sheetName val="Undergrad All Races "/>
      <sheetName val="Undergrad White"/>
      <sheetName val="Grad-Prof All Races"/>
      <sheetName val="Grad-Prof White"/>
      <sheetName val="All Races"/>
      <sheetName val="All White"/>
      <sheetName val="White Men"/>
      <sheetName val="White Women"/>
    </sheetNames>
    <sheetDataSet>
      <sheetData sheetId="0">
        <row r="8">
          <cell r="D8">
            <v>-11.44879064428471</v>
          </cell>
        </row>
        <row r="9">
          <cell r="D9">
            <v>-8.9051974609265656</v>
          </cell>
        </row>
        <row r="11">
          <cell r="D11">
            <v>-5.1954073144789596</v>
          </cell>
        </row>
        <row r="12">
          <cell r="D12">
            <v>-8.4193588315385561</v>
          </cell>
        </row>
        <row r="13">
          <cell r="D13">
            <v>-7.0664072001945994</v>
          </cell>
        </row>
        <row r="14">
          <cell r="D14">
            <v>-13.273009448272365</v>
          </cell>
        </row>
        <row r="15">
          <cell r="D15">
            <v>-4.8002144320422744</v>
          </cell>
        </row>
        <row r="16">
          <cell r="D16">
            <v>-12.939800599645993</v>
          </cell>
        </row>
        <row r="17">
          <cell r="D17">
            <v>-9.8058778256036021</v>
          </cell>
        </row>
        <row r="18">
          <cell r="D18">
            <v>-13.147505218802083</v>
          </cell>
        </row>
        <row r="19">
          <cell r="D19">
            <v>-1.8527405120073441</v>
          </cell>
        </row>
        <row r="20">
          <cell r="D20">
            <v>-6.0005927841996067</v>
          </cell>
        </row>
        <row r="21">
          <cell r="D21">
            <v>-18.494608091481506</v>
          </cell>
        </row>
        <row r="22">
          <cell r="D22">
            <v>-4.2904855156504489</v>
          </cell>
        </row>
        <row r="23">
          <cell r="D23">
            <v>-7.4207286986781629</v>
          </cell>
        </row>
        <row r="24">
          <cell r="D24">
            <v>-6.8489308712333692</v>
          </cell>
        </row>
        <row r="25">
          <cell r="D25">
            <v>-9.5580096832237835</v>
          </cell>
        </row>
        <row r="26">
          <cell r="D26">
            <v>-12.502906030594691</v>
          </cell>
        </row>
        <row r="27">
          <cell r="D27">
            <v>-12.902666192036119</v>
          </cell>
        </row>
        <row r="29">
          <cell r="D29">
            <v>-18.977489080524133</v>
          </cell>
        </row>
        <row r="30">
          <cell r="D30">
            <v>-22.804884670845826</v>
          </cell>
        </row>
        <row r="31">
          <cell r="D31">
            <v>-13.016802966792698</v>
          </cell>
        </row>
        <row r="32">
          <cell r="D32">
            <v>-4.5897902267491206</v>
          </cell>
        </row>
        <row r="33">
          <cell r="D33">
            <v>-29.755332924419005</v>
          </cell>
        </row>
        <row r="34">
          <cell r="D34">
            <v>0.52378509300466514</v>
          </cell>
        </row>
        <row r="35">
          <cell r="D35">
            <v>-8.4258731966590741</v>
          </cell>
        </row>
        <row r="36">
          <cell r="D36">
            <v>-15.196663724930351</v>
          </cell>
        </row>
        <row r="37">
          <cell r="D37">
            <v>-26.209126177720304</v>
          </cell>
        </row>
        <row r="38">
          <cell r="D38">
            <v>-19.574490556295508</v>
          </cell>
        </row>
        <row r="39">
          <cell r="D39">
            <v>3.311878079412617</v>
          </cell>
        </row>
        <row r="40">
          <cell r="D40">
            <v>-11.98754636622737</v>
          </cell>
        </row>
        <row r="41">
          <cell r="D41">
            <v>-19.022761169833345</v>
          </cell>
        </row>
        <row r="42">
          <cell r="D42">
            <v>-14.639368143612449</v>
          </cell>
        </row>
        <row r="44">
          <cell r="D44">
            <v>-19.404449984313128</v>
          </cell>
        </row>
        <row r="45">
          <cell r="D45">
            <v>-14.146355221018196</v>
          </cell>
        </row>
        <row r="46">
          <cell r="D46">
            <v>-24.47365857583933</v>
          </cell>
        </row>
        <row r="47">
          <cell r="D47">
            <v>-9.4776405408494657</v>
          </cell>
        </row>
        <row r="48">
          <cell r="D48">
            <v>-16.308567709627997</v>
          </cell>
        </row>
        <row r="49">
          <cell r="D49">
            <v>-16.135567339564663</v>
          </cell>
        </row>
        <row r="50">
          <cell r="D50">
            <v>-13.526374472377817</v>
          </cell>
        </row>
        <row r="51">
          <cell r="D51">
            <v>-9.4401694050027416</v>
          </cell>
        </row>
        <row r="52">
          <cell r="D52">
            <v>-3.6572065068572619</v>
          </cell>
        </row>
        <row r="53">
          <cell r="D53">
            <v>-10.353887186019666</v>
          </cell>
        </row>
        <row r="54">
          <cell r="D54">
            <v>-5.5118809682433936</v>
          </cell>
        </row>
        <row r="55">
          <cell r="D55">
            <v>-11.653186445405105</v>
          </cell>
        </row>
        <row r="56">
          <cell r="D56">
            <v>-9.6181292307566206</v>
          </cell>
        </row>
        <row r="58">
          <cell r="D58">
            <v>-9.1067131393924861</v>
          </cell>
        </row>
        <row r="59">
          <cell r="D59">
            <v>-6.8409265868850166</v>
          </cell>
        </row>
        <row r="60">
          <cell r="D60">
            <v>-10.410049629898872</v>
          </cell>
        </row>
        <row r="61">
          <cell r="D61">
            <v>85.107618457726858</v>
          </cell>
        </row>
        <row r="62">
          <cell r="D62">
            <v>-13.839919420955235</v>
          </cell>
        </row>
        <row r="63">
          <cell r="D63">
            <v>-13.358421376551441</v>
          </cell>
        </row>
        <row r="64">
          <cell r="D64">
            <v>-13.618275984838203</v>
          </cell>
        </row>
        <row r="65">
          <cell r="D65">
            <v>-5.220435485111949</v>
          </cell>
        </row>
        <row r="66">
          <cell r="D66">
            <v>-4.9414710849688435</v>
          </cell>
        </row>
        <row r="67">
          <cell r="D67">
            <v>1.2946416942353278</v>
          </cell>
        </row>
      </sheetData>
      <sheetData sheetId="1" refreshError="1"/>
      <sheetData sheetId="2" refreshError="1"/>
      <sheetData sheetId="3" refreshError="1"/>
      <sheetData sheetId="4" refreshError="1"/>
      <sheetData sheetId="5" refreshError="1"/>
      <sheetData sheetId="6" refreshError="1"/>
      <sheetData sheetId="7">
        <row r="4">
          <cell r="AD4">
            <v>11021199</v>
          </cell>
          <cell r="AI4">
            <v>9759405</v>
          </cell>
        </row>
        <row r="5">
          <cell r="AD5">
            <v>3644164</v>
          </cell>
          <cell r="AI5">
            <v>3319644</v>
          </cell>
        </row>
        <row r="7">
          <cell r="AD7">
            <v>183335</v>
          </cell>
          <cell r="AI7">
            <v>173810</v>
          </cell>
        </row>
        <row r="8">
          <cell r="AD8">
            <v>121185</v>
          </cell>
          <cell r="AI8">
            <v>110982</v>
          </cell>
        </row>
        <row r="9">
          <cell r="AD9">
            <v>32888</v>
          </cell>
          <cell r="AI9">
            <v>30564</v>
          </cell>
        </row>
        <row r="10">
          <cell r="AD10">
            <v>512898</v>
          </cell>
          <cell r="AI10">
            <v>444821</v>
          </cell>
        </row>
        <row r="11">
          <cell r="AD11">
            <v>261155</v>
          </cell>
          <cell r="AI11">
            <v>248619</v>
          </cell>
        </row>
        <row r="12">
          <cell r="AD12">
            <v>221464</v>
          </cell>
          <cell r="AI12">
            <v>192807</v>
          </cell>
        </row>
        <row r="13">
          <cell r="AD13">
            <v>140324</v>
          </cell>
          <cell r="AI13">
            <v>126564</v>
          </cell>
        </row>
        <row r="14">
          <cell r="AD14">
            <v>180597</v>
          </cell>
          <cell r="AI14">
            <v>156853</v>
          </cell>
        </row>
        <row r="15">
          <cell r="AD15">
            <v>95858</v>
          </cell>
          <cell r="AI15">
            <v>94082</v>
          </cell>
        </row>
        <row r="16">
          <cell r="AD16">
            <v>334017</v>
          </cell>
          <cell r="AI16">
            <v>313974</v>
          </cell>
        </row>
        <row r="17">
          <cell r="AD17">
            <v>138170</v>
          </cell>
          <cell r="AI17">
            <v>112616</v>
          </cell>
        </row>
        <row r="18">
          <cell r="AD18">
            <v>157791</v>
          </cell>
          <cell r="AI18">
            <v>151021</v>
          </cell>
        </row>
        <row r="19">
          <cell r="AD19">
            <v>231042</v>
          </cell>
          <cell r="AI19">
            <v>213897</v>
          </cell>
        </row>
        <row r="20">
          <cell r="AD20">
            <v>623966</v>
          </cell>
          <cell r="AI20">
            <v>581231</v>
          </cell>
        </row>
        <row r="21">
          <cell r="AD21">
            <v>323446</v>
          </cell>
          <cell r="AI21">
            <v>292531</v>
          </cell>
        </row>
        <row r="22">
          <cell r="AD22">
            <v>86028</v>
          </cell>
          <cell r="AI22">
            <v>75272</v>
          </cell>
        </row>
        <row r="23">
          <cell r="AD23">
            <v>2219270</v>
          </cell>
          <cell r="AI23">
            <v>1932925</v>
          </cell>
        </row>
        <row r="25">
          <cell r="AD25">
            <v>17858</v>
          </cell>
          <cell r="AI25">
            <v>14469</v>
          </cell>
        </row>
        <row r="26">
          <cell r="AD26">
            <v>331486</v>
          </cell>
          <cell r="AI26">
            <v>255891</v>
          </cell>
        </row>
        <row r="27">
          <cell r="AD27">
            <v>827830</v>
          </cell>
          <cell r="AI27">
            <v>720073</v>
          </cell>
        </row>
        <row r="28">
          <cell r="AD28">
            <v>206175</v>
          </cell>
          <cell r="AI28">
            <v>196712</v>
          </cell>
        </row>
        <row r="29">
          <cell r="AD29">
            <v>14673</v>
          </cell>
          <cell r="AI29">
            <v>10307</v>
          </cell>
        </row>
        <row r="30">
          <cell r="AD30">
            <v>83813</v>
          </cell>
          <cell r="AI30">
            <v>84252</v>
          </cell>
        </row>
        <row r="31">
          <cell r="AD31">
            <v>42144</v>
          </cell>
          <cell r="AI31">
            <v>38593</v>
          </cell>
        </row>
        <row r="32">
          <cell r="AD32">
            <v>57789</v>
          </cell>
          <cell r="AI32">
            <v>49007</v>
          </cell>
        </row>
        <row r="33">
          <cell r="AD33">
            <v>54130</v>
          </cell>
          <cell r="AI33">
            <v>39943</v>
          </cell>
        </row>
        <row r="34">
          <cell r="AD34">
            <v>170431</v>
          </cell>
          <cell r="AI34">
            <v>137070</v>
          </cell>
        </row>
        <row r="35">
          <cell r="AD35">
            <v>165616</v>
          </cell>
          <cell r="AI35">
            <v>171101</v>
          </cell>
        </row>
        <row r="36">
          <cell r="AD36">
            <v>216483</v>
          </cell>
          <cell r="AI36">
            <v>190532</v>
          </cell>
        </row>
        <row r="37">
          <cell r="AD37">
            <v>30842</v>
          </cell>
          <cell r="AI37">
            <v>24975</v>
          </cell>
        </row>
        <row r="38">
          <cell r="AD38">
            <v>3167302</v>
          </cell>
          <cell r="AI38">
            <v>2703629</v>
          </cell>
        </row>
        <row r="40">
          <cell r="AD40">
            <v>471732</v>
          </cell>
          <cell r="AI40">
            <v>380195</v>
          </cell>
        </row>
        <row r="41">
          <cell r="AD41">
            <v>319114</v>
          </cell>
          <cell r="AI41">
            <v>273971</v>
          </cell>
        </row>
        <row r="42">
          <cell r="AD42">
            <v>236111</v>
          </cell>
          <cell r="AI42">
            <v>178326</v>
          </cell>
        </row>
        <row r="43">
          <cell r="AD43">
            <v>148729</v>
          </cell>
          <cell r="AI43">
            <v>134633</v>
          </cell>
        </row>
        <row r="44">
          <cell r="AD44">
            <v>442522</v>
          </cell>
          <cell r="AI44">
            <v>370353</v>
          </cell>
        </row>
        <row r="45">
          <cell r="AD45">
            <v>264577</v>
          </cell>
          <cell r="AI45">
            <v>221886</v>
          </cell>
        </row>
        <row r="46">
          <cell r="AD46">
            <v>301352</v>
          </cell>
          <cell r="AI46">
            <v>260590</v>
          </cell>
        </row>
        <row r="47">
          <cell r="AD47">
            <v>105782</v>
          </cell>
          <cell r="AI47">
            <v>95796</v>
          </cell>
        </row>
        <row r="48">
          <cell r="AD48">
            <v>43093</v>
          </cell>
          <cell r="AI48">
            <v>41517</v>
          </cell>
        </row>
        <row r="49">
          <cell r="AD49">
            <v>502420</v>
          </cell>
          <cell r="AI49">
            <v>450400</v>
          </cell>
        </row>
        <row r="50">
          <cell r="AD50">
            <v>45030</v>
          </cell>
          <cell r="AI50">
            <v>42548</v>
          </cell>
        </row>
        <row r="51">
          <cell r="AD51">
            <v>286840</v>
          </cell>
          <cell r="AI51">
            <v>253414</v>
          </cell>
        </row>
        <row r="52">
          <cell r="AD52">
            <v>1952074</v>
          </cell>
          <cell r="AI52">
            <v>1764321</v>
          </cell>
        </row>
        <row r="54">
          <cell r="AD54">
            <v>116771</v>
          </cell>
          <cell r="AI54">
            <v>106137</v>
          </cell>
        </row>
        <row r="55">
          <cell r="AD55">
            <v>57156</v>
          </cell>
          <cell r="AI55">
            <v>53246</v>
          </cell>
        </row>
        <row r="56">
          <cell r="AD56">
            <v>294379</v>
          </cell>
          <cell r="AI56">
            <v>263734</v>
          </cell>
        </row>
        <row r="57">
          <cell r="AD57">
            <v>51664</v>
          </cell>
          <cell r="AI57">
            <v>95634</v>
          </cell>
        </row>
        <row r="58">
          <cell r="AD58">
            <v>213455</v>
          </cell>
          <cell r="AI58">
            <v>183913</v>
          </cell>
        </row>
        <row r="59">
          <cell r="AD59">
            <v>623936</v>
          </cell>
          <cell r="AI59">
            <v>540588</v>
          </cell>
        </row>
        <row r="60">
          <cell r="AD60">
            <v>508383</v>
          </cell>
          <cell r="AI60">
            <v>439150</v>
          </cell>
        </row>
        <row r="61">
          <cell r="AD61">
            <v>51988</v>
          </cell>
          <cell r="AI61">
            <v>49274</v>
          </cell>
        </row>
        <row r="62">
          <cell r="AD62">
            <v>34342</v>
          </cell>
          <cell r="AI62">
            <v>32645</v>
          </cell>
        </row>
        <row r="63">
          <cell r="AD63">
            <v>38389</v>
          </cell>
          <cell r="AI63">
            <v>38886</v>
          </cell>
        </row>
      </sheetData>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2"/>
      <sheetName val="2yr Black"/>
      <sheetName val="Undergrad All Races "/>
      <sheetName val="Undergrad Black"/>
      <sheetName val="Grad-Prof All Races"/>
      <sheetName val="Grad-Prof Black"/>
      <sheetName val="All Races"/>
      <sheetName val="All Black"/>
      <sheetName val="Black Men"/>
      <sheetName val="Black Women"/>
      <sheetName val="Black in HBI"/>
      <sheetName val="Black in PBI"/>
    </sheetNames>
    <sheetDataSet>
      <sheetData sheetId="0">
        <row r="9">
          <cell r="D9">
            <v>-12.565382924823384</v>
          </cell>
        </row>
        <row r="10">
          <cell r="D10">
            <v>-11.407450984511842</v>
          </cell>
        </row>
        <row r="12">
          <cell r="D12">
            <v>-17.191399720651205</v>
          </cell>
        </row>
        <row r="13">
          <cell r="D13">
            <v>-20.114710897535264</v>
          </cell>
        </row>
        <row r="14">
          <cell r="D14">
            <v>0.93876118617301285</v>
          </cell>
        </row>
        <row r="15">
          <cell r="D15">
            <v>-15.051252659336098</v>
          </cell>
        </row>
        <row r="16">
          <cell r="D16">
            <v>-7.0994630026763161</v>
          </cell>
        </row>
        <row r="17">
          <cell r="D17">
            <v>-23.625562689100434</v>
          </cell>
        </row>
        <row r="18">
          <cell r="D18">
            <v>-7.9381999383540531</v>
          </cell>
        </row>
        <row r="19">
          <cell r="D19">
            <v>-5.8241461201320641</v>
          </cell>
        </row>
        <row r="20">
          <cell r="D20">
            <v>-9.2230744553646939</v>
          </cell>
        </row>
        <row r="21">
          <cell r="D21">
            <v>-12.616842589663205</v>
          </cell>
        </row>
        <row r="22">
          <cell r="D22">
            <v>-27.024957203351651</v>
          </cell>
        </row>
        <row r="23">
          <cell r="D23">
            <v>-17.557315664193542</v>
          </cell>
        </row>
        <row r="24">
          <cell r="D24">
            <v>-12.762946474637735</v>
          </cell>
        </row>
        <row r="25">
          <cell r="D25">
            <v>-2.3966408900272755</v>
          </cell>
        </row>
        <row r="26">
          <cell r="D26">
            <v>-17.612157121987448</v>
          </cell>
        </row>
        <row r="27">
          <cell r="D27">
            <v>-15.767448811836795</v>
          </cell>
        </row>
        <row r="28">
          <cell r="D28">
            <v>-11.937950208517629</v>
          </cell>
        </row>
        <row r="30">
          <cell r="D30">
            <v>-25.179119754350047</v>
          </cell>
        </row>
        <row r="31">
          <cell r="D31">
            <v>-28.812178849908371</v>
          </cell>
        </row>
        <row r="32">
          <cell r="D32">
            <v>-9.1103095533570713</v>
          </cell>
        </row>
        <row r="33">
          <cell r="D33">
            <v>30.409501422739083</v>
          </cell>
        </row>
        <row r="34">
          <cell r="D34">
            <v>-18.518518518518519</v>
          </cell>
        </row>
        <row r="35">
          <cell r="D35">
            <v>11.092715231788079</v>
          </cell>
        </row>
        <row r="36">
          <cell r="D36">
            <v>10.591133004926109</v>
          </cell>
        </row>
        <row r="37">
          <cell r="D37">
            <v>-8.2612456747404845</v>
          </cell>
        </row>
        <row r="38">
          <cell r="D38">
            <v>-20.278022947925862</v>
          </cell>
        </row>
        <row r="39">
          <cell r="D39">
            <v>-11.845651865512838</v>
          </cell>
        </row>
        <row r="40">
          <cell r="D40">
            <v>20.104943385805026</v>
          </cell>
        </row>
        <row r="41">
          <cell r="D41">
            <v>-3.9548022598870061</v>
          </cell>
        </row>
        <row r="42">
          <cell r="D42">
            <v>-32.592592592592595</v>
          </cell>
        </row>
        <row r="43">
          <cell r="D43">
            <v>-25.638164744992025</v>
          </cell>
        </row>
        <row r="45">
          <cell r="D45">
            <v>-26.318938781014023</v>
          </cell>
        </row>
        <row r="46">
          <cell r="D46">
            <v>-18.438419691429591</v>
          </cell>
        </row>
        <row r="47">
          <cell r="D47">
            <v>-55.294283300478739</v>
          </cell>
        </row>
        <row r="48">
          <cell r="D48">
            <v>-11.737755694650577</v>
          </cell>
        </row>
        <row r="49">
          <cell r="D49">
            <v>-30.079658798573817</v>
          </cell>
        </row>
        <row r="50">
          <cell r="D50">
            <v>-0.36959228135698724</v>
          </cell>
        </row>
        <row r="51">
          <cell r="D51">
            <v>-23.378137308582229</v>
          </cell>
        </row>
        <row r="52">
          <cell r="D52">
            <v>-11.537454164484023</v>
          </cell>
        </row>
        <row r="53">
          <cell r="D53">
            <v>19.19191919191919</v>
          </cell>
        </row>
        <row r="54">
          <cell r="D54">
            <v>-21.306327873598416</v>
          </cell>
        </row>
        <row r="55">
          <cell r="D55">
            <v>-4.3358946212952798</v>
          </cell>
        </row>
        <row r="56">
          <cell r="D56">
            <v>-24.296586214394434</v>
          </cell>
        </row>
        <row r="57">
          <cell r="D57">
            <v>-0.25237418679428697</v>
          </cell>
        </row>
        <row r="59">
          <cell r="D59">
            <v>3.0496824153832769</v>
          </cell>
        </row>
        <row r="60">
          <cell r="D60">
            <v>39.624724061810156</v>
          </cell>
        </row>
        <row r="61">
          <cell r="D61">
            <v>2.8558384904129044</v>
          </cell>
        </row>
        <row r="62">
          <cell r="D62">
            <v>861.17861482381522</v>
          </cell>
        </row>
        <row r="63">
          <cell r="D63">
            <v>-7.6354303003518558</v>
          </cell>
        </row>
        <row r="64">
          <cell r="D64">
            <v>-4.3984213632339921</v>
          </cell>
        </row>
        <row r="65">
          <cell r="D65">
            <v>-8.4339876377185306</v>
          </cell>
        </row>
        <row r="66">
          <cell r="D66">
            <v>5.1110674267741301</v>
          </cell>
        </row>
        <row r="67">
          <cell r="D67">
            <v>60.064585575888053</v>
          </cell>
        </row>
        <row r="68">
          <cell r="D68">
            <v>4.8104622982303713</v>
          </cell>
        </row>
      </sheetData>
      <sheetData sheetId="1" refreshError="1"/>
      <sheetData sheetId="2" refreshError="1"/>
      <sheetData sheetId="3" refreshError="1"/>
      <sheetData sheetId="4" refreshError="1"/>
      <sheetData sheetId="5" refreshError="1"/>
      <sheetData sheetId="6" refreshError="1"/>
      <sheetData sheetId="7">
        <row r="4">
          <cell r="AD4">
            <v>2664113</v>
          </cell>
          <cell r="AI4">
            <v>2329357</v>
          </cell>
        </row>
        <row r="5">
          <cell r="AD5">
            <v>1427865</v>
          </cell>
          <cell r="AI5">
            <v>1264982</v>
          </cell>
        </row>
        <row r="7">
          <cell r="AD7">
            <v>87346</v>
          </cell>
          <cell r="AI7">
            <v>72330</v>
          </cell>
        </row>
        <row r="8">
          <cell r="AD8">
            <v>32255</v>
          </cell>
          <cell r="AI8">
            <v>25767</v>
          </cell>
        </row>
        <row r="9">
          <cell r="AD9">
            <v>11398</v>
          </cell>
          <cell r="AI9">
            <v>11505</v>
          </cell>
        </row>
        <row r="10">
          <cell r="AD10">
            <v>211989</v>
          </cell>
          <cell r="AI10">
            <v>180082</v>
          </cell>
        </row>
        <row r="11">
          <cell r="AD11">
            <v>172999</v>
          </cell>
          <cell r="AI11">
            <v>160717</v>
          </cell>
        </row>
        <row r="12">
          <cell r="AD12">
            <v>27102</v>
          </cell>
          <cell r="AI12">
            <v>20699</v>
          </cell>
        </row>
        <row r="13">
          <cell r="AD13">
            <v>77864</v>
          </cell>
          <cell r="AI13">
            <v>71683</v>
          </cell>
        </row>
        <row r="14">
          <cell r="AD14">
            <v>103586</v>
          </cell>
          <cell r="AI14">
            <v>97553</v>
          </cell>
        </row>
        <row r="15">
          <cell r="AD15">
            <v>68578</v>
          </cell>
          <cell r="AI15">
            <v>62253</v>
          </cell>
        </row>
        <row r="16">
          <cell r="AD16">
            <v>139076</v>
          </cell>
          <cell r="AI16">
            <v>121529</v>
          </cell>
        </row>
        <row r="17">
          <cell r="AD17">
            <v>22198</v>
          </cell>
          <cell r="AI17">
            <v>16199</v>
          </cell>
        </row>
        <row r="18">
          <cell r="AD18">
            <v>71839</v>
          </cell>
          <cell r="AI18">
            <v>59226</v>
          </cell>
        </row>
        <row r="19">
          <cell r="AD19">
            <v>67837</v>
          </cell>
          <cell r="AI19">
            <v>59179</v>
          </cell>
        </row>
        <row r="20">
          <cell r="AD20">
            <v>204578</v>
          </cell>
          <cell r="AI20">
            <v>199675</v>
          </cell>
        </row>
        <row r="21">
          <cell r="AD21">
            <v>122529</v>
          </cell>
          <cell r="AI21">
            <v>100949</v>
          </cell>
        </row>
        <row r="22">
          <cell r="AD22">
            <v>6691</v>
          </cell>
          <cell r="AI22">
            <v>5636</v>
          </cell>
        </row>
        <row r="23">
          <cell r="AD23">
            <v>316520</v>
          </cell>
          <cell r="AI23">
            <v>278734</v>
          </cell>
        </row>
        <row r="25">
          <cell r="AD25">
            <v>977</v>
          </cell>
          <cell r="AI25">
            <v>731</v>
          </cell>
        </row>
        <row r="26">
          <cell r="AD26">
            <v>83489</v>
          </cell>
          <cell r="AI26">
            <v>59434</v>
          </cell>
        </row>
        <row r="27">
          <cell r="AD27">
            <v>172442</v>
          </cell>
          <cell r="AI27">
            <v>156732</v>
          </cell>
        </row>
        <row r="28">
          <cell r="AD28">
            <v>16166</v>
          </cell>
          <cell r="AI28">
            <v>21082</v>
          </cell>
        </row>
        <row r="29">
          <cell r="AD29">
            <v>1620</v>
          </cell>
          <cell r="AI29">
            <v>1320</v>
          </cell>
        </row>
        <row r="30">
          <cell r="AD30">
            <v>1208</v>
          </cell>
          <cell r="AI30">
            <v>1342</v>
          </cell>
        </row>
        <row r="31">
          <cell r="AD31">
            <v>406</v>
          </cell>
          <cell r="AI31">
            <v>449</v>
          </cell>
        </row>
        <row r="32">
          <cell r="AD32">
            <v>9248</v>
          </cell>
          <cell r="AI32">
            <v>8484</v>
          </cell>
        </row>
        <row r="33">
          <cell r="AD33">
            <v>4532</v>
          </cell>
          <cell r="AI33">
            <v>3613</v>
          </cell>
        </row>
        <row r="34">
          <cell r="AD34">
            <v>7049</v>
          </cell>
          <cell r="AI34">
            <v>6214</v>
          </cell>
        </row>
        <row r="35">
          <cell r="AD35">
            <v>3621</v>
          </cell>
          <cell r="AI35">
            <v>4349</v>
          </cell>
        </row>
        <row r="36">
          <cell r="AD36">
            <v>15222</v>
          </cell>
          <cell r="AI36">
            <v>14620</v>
          </cell>
        </row>
        <row r="37">
          <cell r="AD37">
            <v>540</v>
          </cell>
          <cell r="AI37">
            <v>364</v>
          </cell>
        </row>
        <row r="38">
          <cell r="AD38">
            <v>523415</v>
          </cell>
          <cell r="AI38">
            <v>389221</v>
          </cell>
        </row>
        <row r="40">
          <cell r="AD40">
            <v>118656</v>
          </cell>
          <cell r="AI40">
            <v>87427</v>
          </cell>
        </row>
        <row r="41">
          <cell r="AD41">
            <v>44852</v>
          </cell>
          <cell r="AI41">
            <v>36582</v>
          </cell>
        </row>
        <row r="42">
          <cell r="AD42">
            <v>49714</v>
          </cell>
          <cell r="AI42">
            <v>22225</v>
          </cell>
        </row>
        <row r="43">
          <cell r="AD43">
            <v>15497</v>
          </cell>
          <cell r="AI43">
            <v>13678</v>
          </cell>
        </row>
        <row r="44">
          <cell r="AD44">
            <v>88628</v>
          </cell>
          <cell r="AI44">
            <v>61969</v>
          </cell>
        </row>
        <row r="45">
          <cell r="AD45">
            <v>25704</v>
          </cell>
          <cell r="AI45">
            <v>25609</v>
          </cell>
        </row>
        <row r="46">
          <cell r="AD46">
            <v>56617</v>
          </cell>
          <cell r="AI46">
            <v>43381</v>
          </cell>
        </row>
        <row r="47">
          <cell r="AD47">
            <v>7636</v>
          </cell>
          <cell r="AI47">
            <v>6755</v>
          </cell>
        </row>
        <row r="48">
          <cell r="AD48">
            <v>1485</v>
          </cell>
          <cell r="AI48">
            <v>1770</v>
          </cell>
        </row>
        <row r="49">
          <cell r="AD49">
            <v>89809</v>
          </cell>
          <cell r="AI49">
            <v>70674</v>
          </cell>
        </row>
        <row r="50">
          <cell r="AD50">
            <v>1822</v>
          </cell>
          <cell r="AI50">
            <v>1743</v>
          </cell>
        </row>
        <row r="51">
          <cell r="AD51">
            <v>22995</v>
          </cell>
          <cell r="AI51">
            <v>17408</v>
          </cell>
        </row>
        <row r="52">
          <cell r="AD52">
            <v>374444</v>
          </cell>
          <cell r="AI52">
            <v>373499</v>
          </cell>
        </row>
        <row r="54">
          <cell r="AD54">
            <v>22986</v>
          </cell>
          <cell r="AI54">
            <v>23687</v>
          </cell>
        </row>
        <row r="55">
          <cell r="AD55">
            <v>1812</v>
          </cell>
          <cell r="AI55">
            <v>2530</v>
          </cell>
        </row>
        <row r="56">
          <cell r="AD56">
            <v>39428</v>
          </cell>
          <cell r="AI56">
            <v>40554</v>
          </cell>
        </row>
        <row r="57">
          <cell r="AD57">
            <v>1646</v>
          </cell>
          <cell r="AI57">
            <v>15821</v>
          </cell>
        </row>
        <row r="58">
          <cell r="AD58">
            <v>58831</v>
          </cell>
          <cell r="AI58">
            <v>54339</v>
          </cell>
        </row>
        <row r="59">
          <cell r="AD59">
            <v>162672</v>
          </cell>
          <cell r="AI59">
            <v>155517</v>
          </cell>
        </row>
        <row r="60">
          <cell r="AD60">
            <v>81053</v>
          </cell>
          <cell r="AI60">
            <v>74217</v>
          </cell>
        </row>
        <row r="61">
          <cell r="AD61">
            <v>5087</v>
          </cell>
          <cell r="AI61">
            <v>5347</v>
          </cell>
        </row>
        <row r="62">
          <cell r="AD62">
            <v>929</v>
          </cell>
          <cell r="AI62">
            <v>1487</v>
          </cell>
        </row>
        <row r="63">
          <cell r="AD63">
            <v>21869</v>
          </cell>
          <cell r="AI63">
            <v>22921</v>
          </cell>
        </row>
      </sheetData>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3"/>
      <sheetName val="Undergrad All Races "/>
      <sheetName val="Undergrad Hispanic"/>
      <sheetName val="Grad-Prof All Races"/>
      <sheetName val="Grad-Prof Hispanic"/>
      <sheetName val="All Races"/>
      <sheetName val="All Hispanic"/>
      <sheetName val="Hispanic Men"/>
      <sheetName val="Hispanic Women"/>
      <sheetName val="2yr Hispanic"/>
      <sheetName val="Sheet1"/>
    </sheetNames>
    <sheetDataSet>
      <sheetData sheetId="0">
        <row r="9">
          <cell r="D9">
            <v>21.031795210255627</v>
          </cell>
        </row>
        <row r="10">
          <cell r="D10">
            <v>21.968257793019468</v>
          </cell>
        </row>
        <row r="12">
          <cell r="D12">
            <v>23.15541601255887</v>
          </cell>
        </row>
        <row r="13">
          <cell r="D13">
            <v>31.756666220018758</v>
          </cell>
        </row>
        <row r="14">
          <cell r="D14">
            <v>51.481958762886592</v>
          </cell>
        </row>
        <row r="15">
          <cell r="D15">
            <v>10.954191923827462</v>
          </cell>
        </row>
        <row r="16">
          <cell r="D16">
            <v>50.506827831541898</v>
          </cell>
        </row>
        <row r="17">
          <cell r="D17">
            <v>43.43608199029886</v>
          </cell>
        </row>
        <row r="18">
          <cell r="D18">
            <v>19.172716851356515</v>
          </cell>
        </row>
        <row r="19">
          <cell r="D19">
            <v>36.901156094023293</v>
          </cell>
        </row>
        <row r="20">
          <cell r="D20">
            <v>47.518248175182478</v>
          </cell>
        </row>
        <row r="21">
          <cell r="D21">
            <v>58.365053471089354</v>
          </cell>
        </row>
        <row r="22">
          <cell r="D22">
            <v>31.773436316825688</v>
          </cell>
        </row>
        <row r="23">
          <cell r="D23">
            <v>43.588456712672524</v>
          </cell>
        </row>
        <row r="24">
          <cell r="D24">
            <v>40.499226006191954</v>
          </cell>
        </row>
        <row r="25">
          <cell r="D25">
            <v>21.176112065259726</v>
          </cell>
        </row>
        <row r="26">
          <cell r="D26">
            <v>27.866560127846583</v>
          </cell>
        </row>
        <row r="27">
          <cell r="D27">
            <v>22.305764411027567</v>
          </cell>
        </row>
        <row r="28">
          <cell r="D28">
            <v>20.599951699016348</v>
          </cell>
        </row>
        <row r="30">
          <cell r="D30">
            <v>-8.9416058394160594</v>
          </cell>
        </row>
        <row r="31">
          <cell r="D31">
            <v>13.751417977413949</v>
          </cell>
        </row>
        <row r="32">
          <cell r="D32">
            <v>22.265893427901201</v>
          </cell>
        </row>
        <row r="33">
          <cell r="D33">
            <v>23.613374177149186</v>
          </cell>
        </row>
        <row r="34">
          <cell r="D34">
            <v>-1.8418201516793065</v>
          </cell>
        </row>
        <row r="35">
          <cell r="D35">
            <v>22.50441696113074</v>
          </cell>
        </row>
        <row r="36">
          <cell r="D36">
            <v>22.639149468417759</v>
          </cell>
        </row>
        <row r="37">
          <cell r="D37">
            <v>35.595295352192736</v>
          </cell>
        </row>
        <row r="38">
          <cell r="D38">
            <v>-9.3740495163939404</v>
          </cell>
        </row>
        <row r="39">
          <cell r="D39">
            <v>29.816513761467888</v>
          </cell>
        </row>
        <row r="40">
          <cell r="D40">
            <v>39.936496736637856</v>
          </cell>
        </row>
        <row r="41">
          <cell r="D41">
            <v>39.574509048902577</v>
          </cell>
        </row>
        <row r="42">
          <cell r="D42">
            <v>9.3580819798917254</v>
          </cell>
        </row>
        <row r="43">
          <cell r="D43">
            <v>19.428157322616773</v>
          </cell>
        </row>
        <row r="45">
          <cell r="D45">
            <v>14.084936073716186</v>
          </cell>
        </row>
        <row r="46">
          <cell r="D46">
            <v>19.971356610202974</v>
          </cell>
        </row>
        <row r="47">
          <cell r="D47">
            <v>-8.9558114358822944</v>
          </cell>
        </row>
        <row r="48">
          <cell r="D48">
            <v>33.957254745785207</v>
          </cell>
        </row>
        <row r="49">
          <cell r="D49">
            <v>23.676703645007922</v>
          </cell>
        </row>
        <row r="50">
          <cell r="D50">
            <v>28.095418402120409</v>
          </cell>
        </row>
        <row r="51">
          <cell r="D51">
            <v>22.828464805044398</v>
          </cell>
        </row>
        <row r="52">
          <cell r="D52">
            <v>55.139856013218456</v>
          </cell>
        </row>
        <row r="53">
          <cell r="D53">
            <v>54.095701540957023</v>
          </cell>
        </row>
        <row r="54">
          <cell r="D54">
            <v>28.36526621681525</v>
          </cell>
        </row>
        <row r="55">
          <cell r="D55">
            <v>27.29323308270677</v>
          </cell>
        </row>
        <row r="56">
          <cell r="D56">
            <v>29.876385584121639</v>
          </cell>
        </row>
        <row r="57">
          <cell r="D57">
            <v>20.899774206688555</v>
          </cell>
        </row>
        <row r="59">
          <cell r="D59">
            <v>23.237753882915175</v>
          </cell>
        </row>
        <row r="60">
          <cell r="D60">
            <v>37.420269312544299</v>
          </cell>
        </row>
        <row r="61">
          <cell r="D61">
            <v>19.514799082297891</v>
          </cell>
        </row>
        <row r="62">
          <cell r="D62">
            <v>309.56272987331425</v>
          </cell>
        </row>
        <row r="63">
          <cell r="D63">
            <v>12.537029637488462</v>
          </cell>
        </row>
        <row r="64">
          <cell r="D64">
            <v>18.575825499314174</v>
          </cell>
        </row>
        <row r="65">
          <cell r="D65">
            <v>26.616249146578436</v>
          </cell>
        </row>
        <row r="66">
          <cell r="D66">
            <v>25.53975107950216</v>
          </cell>
        </row>
        <row r="67">
          <cell r="D67">
            <v>51.636606546426187</v>
          </cell>
        </row>
        <row r="68">
          <cell r="D68">
            <v>44.95692749461594</v>
          </cell>
        </row>
      </sheetData>
      <sheetData sheetId="1"/>
      <sheetData sheetId="2"/>
      <sheetData sheetId="3"/>
      <sheetData sheetId="4"/>
      <sheetData sheetId="5"/>
      <sheetData sheetId="6">
        <row r="4">
          <cell r="AD4">
            <v>2775764</v>
          </cell>
          <cell r="AI4">
            <v>3359557</v>
          </cell>
        </row>
        <row r="5">
          <cell r="AD5">
            <v>929614</v>
          </cell>
          <cell r="AI5">
            <v>1133834</v>
          </cell>
        </row>
        <row r="7">
          <cell r="AD7">
            <v>7644</v>
          </cell>
          <cell r="AI7">
            <v>9414</v>
          </cell>
        </row>
        <row r="8">
          <cell r="AD8">
            <v>7463</v>
          </cell>
          <cell r="AI8">
            <v>9833</v>
          </cell>
        </row>
        <row r="9">
          <cell r="AD9">
            <v>3104</v>
          </cell>
          <cell r="AI9">
            <v>4702</v>
          </cell>
        </row>
        <row r="10">
          <cell r="AD10">
            <v>250589</v>
          </cell>
          <cell r="AI10">
            <v>278039</v>
          </cell>
        </row>
        <row r="11">
          <cell r="AD11">
            <v>26143</v>
          </cell>
          <cell r="AI11">
            <v>39347</v>
          </cell>
        </row>
        <row r="12">
          <cell r="AD12">
            <v>6391</v>
          </cell>
          <cell r="AI12">
            <v>9167</v>
          </cell>
        </row>
        <row r="13">
          <cell r="AD13">
            <v>10468</v>
          </cell>
          <cell r="AI13">
            <v>12475</v>
          </cell>
        </row>
        <row r="14">
          <cell r="AD14">
            <v>23441</v>
          </cell>
          <cell r="AI14">
            <v>32091</v>
          </cell>
        </row>
        <row r="15">
          <cell r="AD15">
            <v>2740</v>
          </cell>
          <cell r="AI15">
            <v>4042</v>
          </cell>
        </row>
        <row r="16">
          <cell r="AD16">
            <v>27585</v>
          </cell>
          <cell r="AI16">
            <v>43685</v>
          </cell>
        </row>
        <row r="17">
          <cell r="AD17">
            <v>13206</v>
          </cell>
          <cell r="AI17">
            <v>17402</v>
          </cell>
        </row>
        <row r="18">
          <cell r="AD18">
            <v>7970</v>
          </cell>
          <cell r="AI18">
            <v>11444</v>
          </cell>
        </row>
        <row r="19">
          <cell r="AD19">
            <v>10336</v>
          </cell>
          <cell r="AI19">
            <v>14522</v>
          </cell>
        </row>
        <row r="20">
          <cell r="AD20">
            <v>495497</v>
          </cell>
          <cell r="AI20">
            <v>600424</v>
          </cell>
        </row>
        <row r="21">
          <cell r="AD21">
            <v>35042</v>
          </cell>
          <cell r="AI21">
            <v>44807</v>
          </cell>
        </row>
        <row r="22">
          <cell r="AD22">
            <v>1995</v>
          </cell>
          <cell r="AI22">
            <v>2440</v>
          </cell>
        </row>
        <row r="23">
          <cell r="AD23">
            <v>1196663</v>
          </cell>
          <cell r="AI23">
            <v>1443175</v>
          </cell>
        </row>
        <row r="25">
          <cell r="AD25">
            <v>2192</v>
          </cell>
          <cell r="AI25">
            <v>1996</v>
          </cell>
        </row>
        <row r="26">
          <cell r="AD26">
            <v>118126</v>
          </cell>
          <cell r="AI26">
            <v>134370</v>
          </cell>
        </row>
        <row r="27">
          <cell r="AD27">
            <v>851311</v>
          </cell>
          <cell r="AI27">
            <v>1040863</v>
          </cell>
        </row>
        <row r="28">
          <cell r="AD28">
            <v>46029</v>
          </cell>
          <cell r="AI28">
            <v>56898</v>
          </cell>
        </row>
        <row r="29">
          <cell r="AD29">
            <v>7384</v>
          </cell>
          <cell r="AI29">
            <v>7248</v>
          </cell>
        </row>
        <row r="30">
          <cell r="AD30">
            <v>9056</v>
          </cell>
          <cell r="AI30">
            <v>11094</v>
          </cell>
        </row>
        <row r="31">
          <cell r="AD31">
            <v>1599</v>
          </cell>
          <cell r="AI31">
            <v>1961</v>
          </cell>
        </row>
        <row r="32">
          <cell r="AD32">
            <v>22871</v>
          </cell>
          <cell r="AI32">
            <v>31012</v>
          </cell>
        </row>
        <row r="33">
          <cell r="AD33">
            <v>65756</v>
          </cell>
          <cell r="AI33">
            <v>59592</v>
          </cell>
        </row>
        <row r="34">
          <cell r="AD34">
            <v>21582</v>
          </cell>
          <cell r="AI34">
            <v>28017</v>
          </cell>
        </row>
        <row r="35">
          <cell r="AD35">
            <v>17007</v>
          </cell>
          <cell r="AI35">
            <v>23799</v>
          </cell>
        </row>
        <row r="36">
          <cell r="AD36">
            <v>31164</v>
          </cell>
          <cell r="AI36">
            <v>43497</v>
          </cell>
        </row>
        <row r="37">
          <cell r="AD37">
            <v>2586</v>
          </cell>
          <cell r="AI37">
            <v>2828</v>
          </cell>
        </row>
        <row r="38">
          <cell r="AD38">
            <v>273222</v>
          </cell>
          <cell r="AI38">
            <v>326304</v>
          </cell>
        </row>
        <row r="40">
          <cell r="AD40">
            <v>118183</v>
          </cell>
          <cell r="AI40">
            <v>134829</v>
          </cell>
        </row>
        <row r="41">
          <cell r="AD41">
            <v>20249</v>
          </cell>
          <cell r="AI41">
            <v>24293</v>
          </cell>
        </row>
        <row r="42">
          <cell r="AD42">
            <v>20322</v>
          </cell>
          <cell r="AI42">
            <v>18502</v>
          </cell>
        </row>
        <row r="43">
          <cell r="AD43">
            <v>15066</v>
          </cell>
          <cell r="AI43">
            <v>20182</v>
          </cell>
        </row>
        <row r="44">
          <cell r="AD44">
            <v>22085</v>
          </cell>
          <cell r="AI44">
            <v>27314</v>
          </cell>
        </row>
        <row r="45">
          <cell r="AD45">
            <v>13205</v>
          </cell>
          <cell r="AI45">
            <v>16915</v>
          </cell>
        </row>
        <row r="46">
          <cell r="AD46">
            <v>15542</v>
          </cell>
          <cell r="AI46">
            <v>19090</v>
          </cell>
        </row>
        <row r="47">
          <cell r="AD47">
            <v>8473</v>
          </cell>
          <cell r="AI47">
            <v>13145</v>
          </cell>
        </row>
        <row r="48">
          <cell r="AD48">
            <v>1233</v>
          </cell>
          <cell r="AI48">
            <v>1900</v>
          </cell>
        </row>
        <row r="49">
          <cell r="AD49">
            <v>20303</v>
          </cell>
          <cell r="AI49">
            <v>26062</v>
          </cell>
        </row>
        <row r="50">
          <cell r="AD50">
            <v>1330</v>
          </cell>
          <cell r="AI50">
            <v>1693</v>
          </cell>
        </row>
        <row r="51">
          <cell r="AD51">
            <v>17231</v>
          </cell>
          <cell r="AI51">
            <v>22379</v>
          </cell>
        </row>
        <row r="52">
          <cell r="AD52">
            <v>370693</v>
          </cell>
          <cell r="AI52">
            <v>448167</v>
          </cell>
        </row>
        <row r="54">
          <cell r="AD54">
            <v>23436</v>
          </cell>
          <cell r="AI54">
            <v>28882</v>
          </cell>
        </row>
        <row r="55">
          <cell r="AD55">
            <v>1411</v>
          </cell>
          <cell r="AI55">
            <v>1939</v>
          </cell>
        </row>
        <row r="56">
          <cell r="AD56">
            <v>44023</v>
          </cell>
          <cell r="AI56">
            <v>52614</v>
          </cell>
        </row>
        <row r="57">
          <cell r="AD57">
            <v>2447</v>
          </cell>
          <cell r="AI57">
            <v>10022</v>
          </cell>
        </row>
        <row r="58">
          <cell r="AD58">
            <v>72577</v>
          </cell>
          <cell r="AI58">
            <v>81676</v>
          </cell>
        </row>
        <row r="59">
          <cell r="AD59">
            <v>179346</v>
          </cell>
          <cell r="AI59">
            <v>212661</v>
          </cell>
        </row>
        <row r="60">
          <cell r="AD60">
            <v>38082</v>
          </cell>
          <cell r="AI60">
            <v>48218</v>
          </cell>
        </row>
        <row r="61">
          <cell r="AD61">
            <v>7874</v>
          </cell>
          <cell r="AI61">
            <v>9885</v>
          </cell>
        </row>
        <row r="62">
          <cell r="AD62">
            <v>1497</v>
          </cell>
          <cell r="AI62">
            <v>2270</v>
          </cell>
        </row>
        <row r="63">
          <cell r="AD63">
            <v>5572</v>
          </cell>
          <cell r="AI63">
            <v>8077</v>
          </cell>
        </row>
      </sheetData>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5"/>
      <sheetName val="ALL"/>
      <sheetName val="All 4yr"/>
      <sheetName val="4yr Public"/>
    </sheetNames>
    <sheetDataSet>
      <sheetData sheetId="0">
        <row r="9">
          <cell r="E9">
            <v>-0.35037091386043445</v>
          </cell>
        </row>
        <row r="10">
          <cell r="E10">
            <v>2.2674816054890612</v>
          </cell>
        </row>
        <row r="12">
          <cell r="E12">
            <v>-8.5874192166406882</v>
          </cell>
        </row>
        <row r="13">
          <cell r="E13">
            <v>-0.71742313323572471</v>
          </cell>
        </row>
        <row r="14">
          <cell r="E14">
            <v>7.0165643029964642</v>
          </cell>
        </row>
        <row r="15">
          <cell r="E15">
            <v>-4.4250563251686472</v>
          </cell>
        </row>
        <row r="16">
          <cell r="E16">
            <v>10.733652829366143</v>
          </cell>
        </row>
        <row r="17">
          <cell r="E17">
            <v>1.8758182808281871</v>
          </cell>
        </row>
        <row r="18">
          <cell r="E18">
            <v>-0.28914447253127512</v>
          </cell>
        </row>
        <row r="19">
          <cell r="E19">
            <v>7.3924433784417678</v>
          </cell>
        </row>
        <row r="20">
          <cell r="E20">
            <v>1.677319587628866</v>
          </cell>
        </row>
        <row r="21">
          <cell r="E21">
            <v>2.8296055282022579</v>
          </cell>
        </row>
        <row r="22">
          <cell r="E22">
            <v>-6.4353360737540735</v>
          </cell>
        </row>
        <row r="23">
          <cell r="E23">
            <v>2.4410067996643119</v>
          </cell>
        </row>
        <row r="24">
          <cell r="E24">
            <v>-4.176975879613769</v>
          </cell>
        </row>
        <row r="25">
          <cell r="E25">
            <v>9.7407309064428187</v>
          </cell>
        </row>
        <row r="26">
          <cell r="E26">
            <v>3.296141049774548</v>
          </cell>
        </row>
        <row r="27">
          <cell r="E27">
            <v>-2.6852975293662751</v>
          </cell>
        </row>
        <row r="28">
          <cell r="E28">
            <v>1.9790578206610521</v>
          </cell>
        </row>
        <row r="30">
          <cell r="E30">
            <v>-13.949986907567427</v>
          </cell>
        </row>
        <row r="31">
          <cell r="E31">
            <v>-20.057424460732108</v>
          </cell>
        </row>
        <row r="32">
          <cell r="E32">
            <v>9.8565933840454552</v>
          </cell>
        </row>
        <row r="33">
          <cell r="E33">
            <v>11.545858295169971</v>
          </cell>
        </row>
        <row r="34">
          <cell r="E34">
            <v>-16.19335347432024</v>
          </cell>
        </row>
        <row r="35">
          <cell r="E35">
            <v>32.237602340619084</v>
          </cell>
        </row>
        <row r="36">
          <cell r="E36">
            <v>-6.0176585253984634</v>
          </cell>
        </row>
        <row r="37">
          <cell r="E37">
            <v>5.5650786646526704</v>
          </cell>
        </row>
        <row r="38">
          <cell r="E38">
            <v>-16.34605743751343</v>
          </cell>
        </row>
        <row r="39">
          <cell r="E39">
            <v>-1.4452430086102612</v>
          </cell>
        </row>
        <row r="40">
          <cell r="E40">
            <v>4.2887012334473313</v>
          </cell>
        </row>
        <row r="41">
          <cell r="E41">
            <v>4.3095733429411558</v>
          </cell>
        </row>
        <row r="42">
          <cell r="E42">
            <v>-4.989270386266095</v>
          </cell>
        </row>
        <row r="43">
          <cell r="E43">
            <v>-8.6044869339395103</v>
          </cell>
        </row>
        <row r="45">
          <cell r="E45">
            <v>-7.7258354516709034</v>
          </cell>
        </row>
        <row r="46">
          <cell r="E46">
            <v>-3.7472539725110972</v>
          </cell>
        </row>
        <row r="47">
          <cell r="E47">
            <v>-33.82700384167773</v>
          </cell>
        </row>
        <row r="48">
          <cell r="E48">
            <v>-2.9805256491450285</v>
          </cell>
        </row>
        <row r="49">
          <cell r="E49">
            <v>-13.03958280143353</v>
          </cell>
        </row>
        <row r="50">
          <cell r="E50">
            <v>-5.7186248542320177</v>
          </cell>
        </row>
        <row r="51">
          <cell r="E51">
            <v>-6.4388021877556252</v>
          </cell>
        </row>
        <row r="52">
          <cell r="E52">
            <v>1.8324271096459306</v>
          </cell>
        </row>
        <row r="53">
          <cell r="E53">
            <v>1.3653924603460275</v>
          </cell>
        </row>
        <row r="54">
          <cell r="E54">
            <v>-2.8953635878173913</v>
          </cell>
        </row>
        <row r="55">
          <cell r="E55">
            <v>-9.2599712649493089</v>
          </cell>
        </row>
        <row r="56">
          <cell r="E56">
            <v>-6.9042569786708379</v>
          </cell>
        </row>
        <row r="57">
          <cell r="E57">
            <v>2.7155311630536372</v>
          </cell>
        </row>
        <row r="59">
          <cell r="E59">
            <v>5.6239398025314253</v>
          </cell>
        </row>
        <row r="60">
          <cell r="E60">
            <v>2.8842878231575759</v>
          </cell>
        </row>
        <row r="61">
          <cell r="E61">
            <v>2.8102225342470888</v>
          </cell>
        </row>
        <row r="62">
          <cell r="E62">
            <v>110.88966762894236</v>
          </cell>
        </row>
        <row r="63">
          <cell r="E63">
            <v>1.5067694892422259</v>
          </cell>
        </row>
        <row r="64">
          <cell r="E64">
            <v>-0.30842598216564998</v>
          </cell>
        </row>
        <row r="65">
          <cell r="E65">
            <v>-4.69137615448762</v>
          </cell>
        </row>
        <row r="66">
          <cell r="E66">
            <v>1.3357592297778789</v>
          </cell>
        </row>
        <row r="67">
          <cell r="E67">
            <v>1.1392705503837126</v>
          </cell>
        </row>
        <row r="68">
          <cell r="E68">
            <v>6.0587909040488075</v>
          </cell>
        </row>
      </sheetData>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6"/>
      <sheetName val="ALL"/>
      <sheetName val="All 2yr"/>
      <sheetName val="2yr Men"/>
      <sheetName val="2yr Women"/>
      <sheetName val="2yr FTF"/>
      <sheetName val="2yr Public"/>
      <sheetName val="2yr White"/>
      <sheetName val="2yr Black"/>
      <sheetName val="2yr Hispanic"/>
      <sheetName val="All Undergrad "/>
      <sheetName val="Undergrad FTF"/>
    </sheetNames>
    <sheetDataSet>
      <sheetData sheetId="0">
        <row r="8">
          <cell r="E8">
            <v>-11.007633339707992</v>
          </cell>
        </row>
        <row r="9">
          <cell r="E9">
            <v>-10.217090802512001</v>
          </cell>
        </row>
        <row r="11">
          <cell r="E11">
            <v>-6.7548984014873987</v>
          </cell>
        </row>
        <row r="12">
          <cell r="E12">
            <v>-19.127394445549147</v>
          </cell>
        </row>
        <row r="13">
          <cell r="E13">
            <v>-5.3222398309561543</v>
          </cell>
        </row>
        <row r="14">
          <cell r="E14">
            <v>-10.586614901090774</v>
          </cell>
        </row>
        <row r="15">
          <cell r="E15">
            <v>-20.095503382411462</v>
          </cell>
        </row>
        <row r="16">
          <cell r="E16">
            <v>-25.132766368329186</v>
          </cell>
        </row>
        <row r="17">
          <cell r="E17">
            <v>-18.417834741061117</v>
          </cell>
        </row>
        <row r="18">
          <cell r="E18">
            <v>-18.175085172567027</v>
          </cell>
        </row>
        <row r="19">
          <cell r="E19">
            <v>-8.2106320215904098</v>
          </cell>
        </row>
        <row r="20">
          <cell r="E20">
            <v>-9.2544549991695071</v>
          </cell>
        </row>
        <row r="21">
          <cell r="E21">
            <v>-20.183852448430915</v>
          </cell>
        </row>
        <row r="22">
          <cell r="E22">
            <v>-15.628059028867996</v>
          </cell>
        </row>
        <row r="23">
          <cell r="E23">
            <v>-10.050185630865096</v>
          </cell>
        </row>
        <row r="24">
          <cell r="E24">
            <v>1.9947559085824531</v>
          </cell>
        </row>
        <row r="25">
          <cell r="E25">
            <v>-20.846475036737033</v>
          </cell>
        </row>
        <row r="26">
          <cell r="E26">
            <v>-22.616385094449988</v>
          </cell>
        </row>
        <row r="27">
          <cell r="E27">
            <v>-5.6359049389317377</v>
          </cell>
        </row>
        <row r="29">
          <cell r="E29">
            <v>-72.605790645879736</v>
          </cell>
        </row>
        <row r="30">
          <cell r="E30">
            <v>-15.386893053986947</v>
          </cell>
        </row>
        <row r="31">
          <cell r="E31">
            <v>-1.5549536529193724</v>
          </cell>
        </row>
        <row r="32">
          <cell r="E32">
            <v>-14.250832213468245</v>
          </cell>
        </row>
        <row r="33">
          <cell r="E33">
            <v>-20.784169818777169</v>
          </cell>
        </row>
        <row r="34">
          <cell r="E34">
            <v>-9.1103443102542947</v>
          </cell>
        </row>
        <row r="35">
          <cell r="E35">
            <v>0.12436521919369882</v>
          </cell>
        </row>
        <row r="36">
          <cell r="E36">
            <v>-6.7448087707775484</v>
          </cell>
        </row>
        <row r="37">
          <cell r="E37">
            <v>-17.917306515489155</v>
          </cell>
        </row>
        <row r="38">
          <cell r="E38">
            <v>-20.216917451835183</v>
          </cell>
        </row>
        <row r="39">
          <cell r="E39">
            <v>-0.75846833578792339</v>
          </cell>
        </row>
        <row r="40">
          <cell r="E40">
            <v>-2.5590113498280722</v>
          </cell>
        </row>
        <row r="41">
          <cell r="E41">
            <v>-16.742044903892747</v>
          </cell>
        </row>
        <row r="42">
          <cell r="E42">
            <v>-17.899054152804343</v>
          </cell>
        </row>
        <row r="44">
          <cell r="E44">
            <v>-18.493510716124312</v>
          </cell>
        </row>
        <row r="45">
          <cell r="E45">
            <v>-31.210632564829016</v>
          </cell>
        </row>
        <row r="46">
          <cell r="E46">
            <v>-12.827054400368295</v>
          </cell>
        </row>
        <row r="47">
          <cell r="E47">
            <v>-6.3510392609699773</v>
          </cell>
        </row>
        <row r="48">
          <cell r="E48">
            <v>-21.017553039080116</v>
          </cell>
        </row>
        <row r="49">
          <cell r="E49">
            <v>-18.029019216924187</v>
          </cell>
        </row>
        <row r="50">
          <cell r="E50">
            <v>-24.266201927887661</v>
          </cell>
        </row>
        <row r="51">
          <cell r="E51">
            <v>-11.757313109425786</v>
          </cell>
        </row>
        <row r="52">
          <cell r="E52">
            <v>-14.737700059276824</v>
          </cell>
        </row>
        <row r="53">
          <cell r="E53">
            <v>-17.774477923347305</v>
          </cell>
        </row>
        <row r="54">
          <cell r="E54">
            <v>32.19394669477488</v>
          </cell>
        </row>
        <row r="55">
          <cell r="E55">
            <v>-9.9143687049681244</v>
          </cell>
        </row>
        <row r="56">
          <cell r="E56">
            <v>-15.50367373072058</v>
          </cell>
        </row>
        <row r="58">
          <cell r="E58">
            <v>-21.003892516323454</v>
          </cell>
        </row>
        <row r="59">
          <cell r="E59">
            <v>-12.632685760064088</v>
          </cell>
        </row>
        <row r="60">
          <cell r="E60">
            <v>-20.924199291354348</v>
          </cell>
        </row>
        <row r="61">
          <cell r="E61">
            <v>-29.746941511647396</v>
          </cell>
        </row>
        <row r="62">
          <cell r="E62">
            <v>-14.178301677376759</v>
          </cell>
        </row>
        <row r="63">
          <cell r="E63">
            <v>-12.056210754160023</v>
          </cell>
        </row>
        <row r="64">
          <cell r="E64">
            <v>-16.811849970676381</v>
          </cell>
        </row>
        <row r="65">
          <cell r="E65">
            <v>-17.479311116081416</v>
          </cell>
        </row>
        <row r="66">
          <cell r="E66">
            <v>-18.867924528301888</v>
          </cell>
        </row>
        <row r="67">
          <cell r="E67" t="str">
            <v>NA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7"/>
      <sheetName val="All PBI"/>
      <sheetName val="All HBI"/>
    </sheetNames>
    <sheetDataSet>
      <sheetData sheetId="0">
        <row r="7">
          <cell r="D7">
            <v>-27.76900825605987</v>
          </cell>
          <cell r="F7">
            <v>-4.516763245033113</v>
          </cell>
        </row>
        <row r="8">
          <cell r="D8">
            <v>-23.168378225129903</v>
          </cell>
          <cell r="F8">
            <v>-3.9676490514905147</v>
          </cell>
        </row>
        <row r="10">
          <cell r="D10">
            <v>-27.464051780938725</v>
          </cell>
          <cell r="F10">
            <v>-8.6333341296194543</v>
          </cell>
        </row>
        <row r="11">
          <cell r="D11">
            <v>-63.858821352576555</v>
          </cell>
          <cell r="F11">
            <v>-0.23768366464995677</v>
          </cell>
        </row>
        <row r="12">
          <cell r="D12">
            <v>-0.82784971343663771</v>
          </cell>
          <cell r="F12">
            <v>0.6475485661424607</v>
          </cell>
        </row>
        <row r="13">
          <cell r="D13">
            <v>-21.174186215388502</v>
          </cell>
          <cell r="F13">
            <v>3.5627485638532921</v>
          </cell>
        </row>
        <row r="14">
          <cell r="D14">
            <v>-28.105249852532232</v>
          </cell>
          <cell r="F14">
            <v>4.382007415017644</v>
          </cell>
        </row>
        <row r="15">
          <cell r="D15">
            <v>-21.25</v>
          </cell>
          <cell r="F15">
            <v>-15.134706814580031</v>
          </cell>
        </row>
        <row r="16">
          <cell r="D16">
            <v>16.981931112365896</v>
          </cell>
          <cell r="F16">
            <v>-2.9156780434385836</v>
          </cell>
        </row>
        <row r="17">
          <cell r="D17">
            <v>-17.248841395687311</v>
          </cell>
          <cell r="F17">
            <v>-5.4153645225990017</v>
          </cell>
        </row>
        <row r="18">
          <cell r="D18">
            <v>-13.166395615657095</v>
          </cell>
          <cell r="F18">
            <v>-6.0486150367439233</v>
          </cell>
        </row>
        <row r="19">
          <cell r="D19">
            <v>-10.619333730832148</v>
          </cell>
          <cell r="F19">
            <v>-6.1250884599428979</v>
          </cell>
        </row>
        <row r="20">
          <cell r="D20">
            <v>-27.724968314321924</v>
          </cell>
          <cell r="F20">
            <v>-11.87450357426529</v>
          </cell>
        </row>
        <row r="21">
          <cell r="D21">
            <v>-45.284373421255552</v>
          </cell>
          <cell r="F21">
            <v>-25.680455174534828</v>
          </cell>
        </row>
        <row r="22">
          <cell r="D22">
            <v>-24.582176350395557</v>
          </cell>
          <cell r="F22">
            <v>-4.9481621112158338</v>
          </cell>
        </row>
        <row r="23">
          <cell r="D23">
            <v>-21.773878634837164</v>
          </cell>
          <cell r="F23">
            <v>12.476894639556377</v>
          </cell>
        </row>
        <row r="24">
          <cell r="D24">
            <v>-39.950955348932254</v>
          </cell>
          <cell r="F24">
            <v>-18.870873217425281</v>
          </cell>
        </row>
        <row r="25">
          <cell r="D25" t="str">
            <v>NA</v>
          </cell>
          <cell r="F25">
            <v>14.828565188905873</v>
          </cell>
        </row>
        <row r="26">
          <cell r="D26">
            <v>-93.373578548364449</v>
          </cell>
          <cell r="F26" t="str">
            <v>NA</v>
          </cell>
        </row>
        <row r="28">
          <cell r="D28" t="str">
            <v>NA</v>
          </cell>
          <cell r="F28" t="str">
            <v>NA</v>
          </cell>
        </row>
        <row r="29">
          <cell r="D29" t="str">
            <v>NA</v>
          </cell>
          <cell r="F29" t="str">
            <v>NA</v>
          </cell>
        </row>
        <row r="30">
          <cell r="D30">
            <v>-95.472585623989417</v>
          </cell>
          <cell r="F30" t="str">
            <v>NA</v>
          </cell>
        </row>
        <row r="31">
          <cell r="D31" t="str">
            <v>NA</v>
          </cell>
          <cell r="F31" t="str">
            <v>NA</v>
          </cell>
        </row>
        <row r="32">
          <cell r="D32" t="str">
            <v>NA</v>
          </cell>
          <cell r="F32" t="str">
            <v>NA</v>
          </cell>
        </row>
        <row r="33">
          <cell r="D33" t="str">
            <v>NA</v>
          </cell>
          <cell r="F33" t="str">
            <v>NA</v>
          </cell>
        </row>
        <row r="34">
          <cell r="D34" t="str">
            <v>NA</v>
          </cell>
          <cell r="F34" t="str">
            <v>NA</v>
          </cell>
        </row>
        <row r="35">
          <cell r="D35" t="str">
            <v>NA</v>
          </cell>
          <cell r="F35" t="str">
            <v>NA</v>
          </cell>
        </row>
        <row r="36">
          <cell r="D36" t="str">
            <v>NA</v>
          </cell>
          <cell r="F36" t="str">
            <v>NA</v>
          </cell>
        </row>
        <row r="37">
          <cell r="D37" t="str">
            <v>NA</v>
          </cell>
          <cell r="F37" t="str">
            <v>NA</v>
          </cell>
        </row>
        <row r="38">
          <cell r="D38" t="str">
            <v>NA</v>
          </cell>
          <cell r="F38" t="str">
            <v>NA</v>
          </cell>
        </row>
        <row r="39">
          <cell r="D39">
            <v>-100</v>
          </cell>
          <cell r="F39" t="str">
            <v>NA</v>
          </cell>
        </row>
        <row r="40">
          <cell r="D40" t="str">
            <v>NA</v>
          </cell>
          <cell r="F40" t="str">
            <v>NA</v>
          </cell>
        </row>
        <row r="41">
          <cell r="D41">
            <v>-47.087384279425258</v>
          </cell>
          <cell r="F41">
            <v>-12.053268107079766</v>
          </cell>
        </row>
        <row r="43">
          <cell r="D43">
            <v>-52.102180744690983</v>
          </cell>
          <cell r="F43" t="str">
            <v>NA</v>
          </cell>
        </row>
        <row r="44">
          <cell r="D44">
            <v>-72.658610271903328</v>
          </cell>
          <cell r="F44" t="str">
            <v>NA</v>
          </cell>
        </row>
        <row r="45">
          <cell r="D45" t="str">
            <v>NA</v>
          </cell>
          <cell r="F45" t="str">
            <v>NA</v>
          </cell>
        </row>
        <row r="46">
          <cell r="D46" t="str">
            <v>NA</v>
          </cell>
          <cell r="F46" t="str">
            <v>NA</v>
          </cell>
        </row>
        <row r="47">
          <cell r="D47">
            <v>-30.038199944097641</v>
          </cell>
          <cell r="F47" t="str">
            <v>NA</v>
          </cell>
        </row>
        <row r="48">
          <cell r="D48" t="str">
            <v>NA</v>
          </cell>
          <cell r="F48" t="str">
            <v>NA</v>
          </cell>
        </row>
        <row r="49">
          <cell r="D49">
            <v>-45.022999080036797</v>
          </cell>
          <cell r="F49">
            <v>-13.393047558114738</v>
          </cell>
        </row>
        <row r="50">
          <cell r="D50" t="str">
            <v>NA</v>
          </cell>
          <cell r="F50" t="str">
            <v>NA</v>
          </cell>
        </row>
        <row r="51">
          <cell r="D51" t="str">
            <v>NA</v>
          </cell>
          <cell r="F51" t="str">
            <v>NA</v>
          </cell>
        </row>
        <row r="52">
          <cell r="D52">
            <v>-48.290219702338767</v>
          </cell>
          <cell r="F52">
            <v>-9.7003745318352053</v>
          </cell>
        </row>
        <row r="53">
          <cell r="D53" t="str">
            <v>NA</v>
          </cell>
          <cell r="F53" t="str">
            <v>NA</v>
          </cell>
        </row>
        <row r="54">
          <cell r="D54">
            <v>-73.77985462097611</v>
          </cell>
          <cell r="F54" t="str">
            <v>NA</v>
          </cell>
        </row>
        <row r="55">
          <cell r="D55">
            <v>-41.472665260893557</v>
          </cell>
          <cell r="F55">
            <v>-10.753323485967503</v>
          </cell>
        </row>
        <row r="57">
          <cell r="D57">
            <v>-100</v>
          </cell>
          <cell r="F57" t="str">
            <v>NA</v>
          </cell>
        </row>
        <row r="58">
          <cell r="D58" t="str">
            <v>NA</v>
          </cell>
          <cell r="F58" t="str">
            <v>NA</v>
          </cell>
        </row>
        <row r="59">
          <cell r="D59">
            <v>-39.621857469353834</v>
          </cell>
          <cell r="F59" t="str">
            <v>NA</v>
          </cell>
        </row>
        <row r="60">
          <cell r="D60" t="str">
            <v>NA</v>
          </cell>
          <cell r="F60" t="str">
            <v>NA</v>
          </cell>
        </row>
        <row r="61">
          <cell r="D61">
            <v>-13.134973987256679</v>
          </cell>
          <cell r="F61" t="str">
            <v>NA</v>
          </cell>
        </row>
        <row r="62">
          <cell r="D62">
            <v>-10.941340596558826</v>
          </cell>
          <cell r="F62" t="str">
            <v>NA</v>
          </cell>
        </row>
        <row r="63">
          <cell r="D63">
            <v>-69.728315795731518</v>
          </cell>
          <cell r="F63">
            <v>-10.753323485967503</v>
          </cell>
        </row>
        <row r="64">
          <cell r="D64" t="str">
            <v>NA</v>
          </cell>
          <cell r="F64" t="str">
            <v>NA</v>
          </cell>
        </row>
        <row r="65">
          <cell r="D65" t="str">
            <v>NA</v>
          </cell>
          <cell r="F65" t="str">
            <v>NA</v>
          </cell>
        </row>
        <row r="66">
          <cell r="D66">
            <v>-11.401425178147269</v>
          </cell>
          <cell r="F66">
            <v>-9.7472207517204872</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R71"/>
  <sheetViews>
    <sheetView showGridLines="0" view="pageBreakPreview" zoomScaleNormal="80" zoomScaleSheetLayoutView="100" workbookViewId="0">
      <selection activeCell="A2" sqref="A2"/>
    </sheetView>
  </sheetViews>
  <sheetFormatPr defaultColWidth="9.7109375" defaultRowHeight="12.75" x14ac:dyDescent="0.2"/>
  <cols>
    <col min="1" max="1" width="7.140625" style="1" customWidth="1"/>
    <col min="2" max="2" width="12.7109375" style="1" customWidth="1"/>
    <col min="3" max="3" width="10.7109375" style="1" customWidth="1"/>
    <col min="4" max="4" width="14.85546875" style="1" customWidth="1"/>
    <col min="5" max="5" width="13" style="1" customWidth="1"/>
    <col min="6" max="6" width="7.5703125" style="1" customWidth="1"/>
    <col min="7" max="7" width="10" style="1" customWidth="1"/>
    <col min="8" max="8" width="14.7109375" style="1" customWidth="1"/>
    <col min="9" max="9" width="15.28515625" style="1" customWidth="1"/>
    <col min="10" max="10" width="10.42578125" style="1" customWidth="1"/>
    <col min="11" max="11" width="11.28515625" style="1" customWidth="1"/>
    <col min="12" max="14" width="11.5703125" style="1" customWidth="1"/>
    <col min="15" max="15" width="2.140625" style="1" customWidth="1"/>
    <col min="16" max="18" width="10.7109375" style="1" customWidth="1"/>
    <col min="19" max="16384" width="9.7109375" style="1"/>
  </cols>
  <sheetData>
    <row r="1" spans="1:18" x14ac:dyDescent="0.2">
      <c r="A1" s="3" t="s">
        <v>93</v>
      </c>
      <c r="B1" s="3"/>
      <c r="C1" s="2"/>
      <c r="D1" s="2"/>
      <c r="E1" s="2"/>
      <c r="F1" s="2"/>
      <c r="G1" s="2"/>
      <c r="H1" s="2"/>
      <c r="I1" s="2"/>
    </row>
    <row r="2" spans="1:18" ht="14.25" x14ac:dyDescent="0.2">
      <c r="A2" s="3" t="s">
        <v>49</v>
      </c>
      <c r="B2" s="3"/>
      <c r="C2" s="2"/>
      <c r="D2" s="2"/>
      <c r="E2" s="2"/>
    </row>
    <row r="3" spans="1:18" x14ac:dyDescent="0.2">
      <c r="A3" s="12"/>
      <c r="B3" s="4"/>
      <c r="C3" s="6"/>
      <c r="D3" s="6"/>
      <c r="E3" s="6"/>
      <c r="F3" s="6"/>
      <c r="G3" s="10"/>
      <c r="H3" s="10"/>
      <c r="I3" s="10"/>
      <c r="L3" s="133" t="s">
        <v>60</v>
      </c>
      <c r="M3" s="134"/>
      <c r="N3" s="135"/>
      <c r="P3" s="133" t="s">
        <v>61</v>
      </c>
      <c r="Q3" s="134"/>
      <c r="R3" s="135"/>
    </row>
    <row r="4" spans="1:18" ht="12.75" customHeight="1" x14ac:dyDescent="0.2">
      <c r="A4" s="2"/>
      <c r="B4" s="2"/>
      <c r="C4" s="144" t="s">
        <v>87</v>
      </c>
      <c r="D4" s="145"/>
      <c r="E4" s="145"/>
      <c r="F4" s="146"/>
      <c r="G4" s="147" t="s">
        <v>88</v>
      </c>
      <c r="H4" s="145"/>
      <c r="I4" s="145"/>
      <c r="J4" s="145"/>
    </row>
    <row r="5" spans="1:18" s="8" customFormat="1" ht="40.5" customHeight="1" x14ac:dyDescent="0.2">
      <c r="A5" s="19"/>
      <c r="B5" s="19"/>
      <c r="C5" s="119" t="s">
        <v>18</v>
      </c>
      <c r="D5" s="120" t="s">
        <v>22</v>
      </c>
      <c r="E5" s="120" t="s">
        <v>53</v>
      </c>
      <c r="F5" s="121" t="s">
        <v>21</v>
      </c>
      <c r="G5" s="122" t="s">
        <v>18</v>
      </c>
      <c r="H5" s="123" t="s">
        <v>22</v>
      </c>
      <c r="I5" s="120" t="s">
        <v>53</v>
      </c>
      <c r="J5" s="124" t="s">
        <v>21</v>
      </c>
    </row>
    <row r="6" spans="1:18" x14ac:dyDescent="0.2">
      <c r="A6" s="13" t="s">
        <v>50</v>
      </c>
      <c r="B6" s="13"/>
      <c r="C6" s="46">
        <f>(('[1]Undergrad FTF'!AE4-'[1]Undergrad FTF'!Z4)/'[1]Undergrad FTF'!Z4)*100</f>
        <v>-3.3733405645028176</v>
      </c>
      <c r="D6" s="46">
        <f>(('[1]All Undergrad '!AL4-'[1]All Undergrad '!AG4)/'[1]All Undergrad '!AG4)*100</f>
        <v>-5.6736644955628908</v>
      </c>
      <c r="E6" s="46">
        <f>(('[1]All Grad-Prof'!AK4-'[1]All Grad-Prof'!AF4)/'[1]All Grad-Prof'!AF4)*100</f>
        <v>2.4627742721515347</v>
      </c>
      <c r="F6" s="47">
        <f>(('[1]All PT'!AK4-'[1]All PT'!AF4)/'[1]All PT'!AF4)*100</f>
        <v>-2.9435805184456396</v>
      </c>
      <c r="G6" s="48">
        <f>'[1]Undergrad FTF'!AE4-'[1]Undergrad FTF'!Z4</f>
        <v>-100142</v>
      </c>
      <c r="H6" s="13">
        <f>'[1]All Undergrad '!AL4-'[1]All Undergrad '!AG4</f>
        <v>-992221</v>
      </c>
      <c r="I6" s="13">
        <f>'[1]All Grad-Prof'!AK4-'[1]All Grad-Prof'!AF4</f>
        <v>68566</v>
      </c>
      <c r="J6" s="48">
        <f>'[1]All PT'!AK4-'[1]All PT'!AF4</f>
        <v>-226663</v>
      </c>
    </row>
    <row r="7" spans="1:18" x14ac:dyDescent="0.2">
      <c r="A7" s="14" t="s">
        <v>10</v>
      </c>
      <c r="B7" s="14"/>
      <c r="C7" s="49">
        <f>(('[1]Undergrad FTF'!AE5-'[1]Undergrad FTF'!Z5)/'[1]Undergrad FTF'!Z5)*100</f>
        <v>-2.1803971786708409</v>
      </c>
      <c r="D7" s="49">
        <f>(('[1]All Undergrad '!AL5-'[1]All Undergrad '!AG5)/'[1]All Undergrad '!AG5)*100</f>
        <v>-3.8322067012978112</v>
      </c>
      <c r="E7" s="49">
        <f>(('[1]All Grad-Prof'!AK5-'[1]All Grad-Prof'!AF5)/'[1]All Grad-Prof'!AF5)*100</f>
        <v>3.0611073469727699</v>
      </c>
      <c r="F7" s="50">
        <f>(('[1]All PT'!AK5-'[1]All PT'!AF5)/'[1]All PT'!AF5)*100</f>
        <v>-1.1535525835462781</v>
      </c>
      <c r="G7" s="51">
        <f>'[1]Undergrad FTF'!AE5-'[1]Undergrad FTF'!Z5</f>
        <v>-23429</v>
      </c>
      <c r="H7" s="14">
        <f>'[1]All Undergrad '!AL5-'[1]All Undergrad '!AG5</f>
        <v>-232706</v>
      </c>
      <c r="I7" s="52">
        <f>'[1]All Grad-Prof'!AK5-'[1]All Grad-Prof'!AF5</f>
        <v>27198</v>
      </c>
      <c r="J7" s="44">
        <f>'[1]All PT'!AK5-'[1]All PT'!AF5</f>
        <v>-31284</v>
      </c>
    </row>
    <row r="8" spans="1:18" x14ac:dyDescent="0.2">
      <c r="A8" s="14" t="s">
        <v>23</v>
      </c>
      <c r="B8" s="14"/>
      <c r="C8" s="23"/>
      <c r="D8" s="23"/>
      <c r="E8" s="23"/>
      <c r="F8" s="53"/>
      <c r="G8" s="23">
        <f>(G7/G$6)*100</f>
        <v>23.39577799524675</v>
      </c>
      <c r="H8" s="23">
        <f>(H7/H$6)*100</f>
        <v>23.453041207553561</v>
      </c>
      <c r="I8" s="53">
        <f>(I7/I$6)*100</f>
        <v>39.666890295481728</v>
      </c>
      <c r="J8" s="23">
        <f>(J7/J$6)*100</f>
        <v>13.801987973334862</v>
      </c>
    </row>
    <row r="9" spans="1:18" x14ac:dyDescent="0.2">
      <c r="A9" s="15" t="s">
        <v>74</v>
      </c>
      <c r="B9" s="15"/>
      <c r="C9" s="54">
        <f>(('[1]Undergrad FTF'!AE7-'[1]Undergrad FTF'!Z7)/'[1]Undergrad FTF'!Z7)*100</f>
        <v>-4.0038480038480042</v>
      </c>
      <c r="D9" s="54">
        <f>(('[1]All Undergrad '!AL7-'[1]All Undergrad '!AG7)/'[1]All Undergrad '!AG7)*100</f>
        <v>-8.1705945840243395</v>
      </c>
      <c r="E9" s="54">
        <f>(('[1]All Grad-Prof'!AK7-'[1]All Grad-Prof'!AF7)/'[1]All Grad-Prof'!AF7)*100</f>
        <v>-7.3320719016083249</v>
      </c>
      <c r="F9" s="55">
        <f>(('[1]All PT'!AK7-'[1]All PT'!AF7)/'[1]All PT'!AF7)*100</f>
        <v>-13.187263033752766</v>
      </c>
      <c r="G9" s="43">
        <f>'[1]Undergrad FTF'!AE7-'[1]Undergrad FTF'!Z7</f>
        <v>-2081</v>
      </c>
      <c r="H9" s="15">
        <f>'[1]All Undergrad '!AL7-'[1]All Undergrad '!AG7</f>
        <v>-21727</v>
      </c>
      <c r="I9" s="56">
        <f>'[1]All Grad-Prof'!AK7-'[1]All Grad-Prof'!AF7</f>
        <v>-3255</v>
      </c>
      <c r="J9" s="43">
        <f>'[1]All PT'!AK7-'[1]All PT'!AF7</f>
        <v>-13530</v>
      </c>
    </row>
    <row r="10" spans="1:18" x14ac:dyDescent="0.2">
      <c r="A10" s="15" t="s">
        <v>0</v>
      </c>
      <c r="B10" s="15"/>
      <c r="C10" s="54">
        <f>(('[1]Undergrad FTF'!AE8-'[1]Undergrad FTF'!Z8)/'[1]Undergrad FTF'!Z8)*100</f>
        <v>-7.1071800208116542</v>
      </c>
      <c r="D10" s="54">
        <f>(('[1]All Undergrad '!AL8-'[1]All Undergrad '!AG8)/'[1]All Undergrad '!AG8)*100</f>
        <v>-9.1737352702153601</v>
      </c>
      <c r="E10" s="54">
        <f>(('[1]All Grad-Prof'!AK8-'[1]All Grad-Prof'!AF8)/'[1]All Grad-Prof'!AF8)*100</f>
        <v>10.937005381449826</v>
      </c>
      <c r="F10" s="55">
        <f>(('[1]All PT'!AK8-'[1]All PT'!AF8)/'[1]All PT'!AF8)*100</f>
        <v>-4.9716981132075473</v>
      </c>
      <c r="G10" s="43">
        <f>'[1]Undergrad FTF'!AE8-'[1]Undergrad FTF'!Z8</f>
        <v>-2049</v>
      </c>
      <c r="H10" s="15">
        <f>'[1]All Undergrad '!AL8-'[1]All Undergrad '!AG8</f>
        <v>-14449</v>
      </c>
      <c r="I10" s="56">
        <f>'[1]All Grad-Prof'!AK8-'[1]All Grad-Prof'!AF8</f>
        <v>2073</v>
      </c>
      <c r="J10" s="43">
        <f>'[1]All PT'!AK8-'[1]All PT'!AF8</f>
        <v>-3162</v>
      </c>
    </row>
    <row r="11" spans="1:18" x14ac:dyDescent="0.2">
      <c r="A11" s="15" t="s">
        <v>9</v>
      </c>
      <c r="B11" s="15"/>
      <c r="C11" s="54">
        <f>(('[1]Undergrad FTF'!AE9-'[1]Undergrad FTF'!Z9)/'[1]Undergrad FTF'!Z9)*100</f>
        <v>4.1015018125323666</v>
      </c>
      <c r="D11" s="54">
        <f>(('[1]All Undergrad '!AL9-'[1]All Undergrad '!AG9)/'[1]All Undergrad '!AG9)*100</f>
        <v>2.6183704199431155</v>
      </c>
      <c r="E11" s="54">
        <f>(('[1]All Grad-Prof'!AK9-'[1]All Grad-Prof'!AF9)/'[1]All Grad-Prof'!AF9)*100</f>
        <v>9.2901474010861129</v>
      </c>
      <c r="F11" s="55">
        <f>(('[1]All PT'!AK9-'[1]All PT'!AF9)/'[1]All PT'!AF9)*100</f>
        <v>10.59173585448961</v>
      </c>
      <c r="G11" s="43">
        <f>'[1]Undergrad FTF'!AE9-'[1]Undergrad FTF'!Z9</f>
        <v>396</v>
      </c>
      <c r="H11" s="15">
        <f>'[1]All Undergrad '!AL9-'[1]All Undergrad '!AG9</f>
        <v>1252</v>
      </c>
      <c r="I11" s="56">
        <f>'[1]All Grad-Prof'!AK9-'[1]All Grad-Prof'!AF9</f>
        <v>958</v>
      </c>
      <c r="J11" s="43">
        <f>'[1]All PT'!AK9-'[1]All PT'!AF9</f>
        <v>2207</v>
      </c>
    </row>
    <row r="12" spans="1:18" ht="13.5" customHeight="1" x14ac:dyDescent="0.2">
      <c r="A12" s="15" t="s">
        <v>75</v>
      </c>
      <c r="B12" s="15"/>
      <c r="C12" s="54">
        <f>(('[1]Undergrad FTF'!AE10-'[1]Undergrad FTF'!Z10)/'[1]Undergrad FTF'!Z10)*100</f>
        <v>-3.2390207302167413</v>
      </c>
      <c r="D12" s="54">
        <f>(('[1]All Undergrad '!AL10-'[1]All Undergrad '!AG10)/'[1]All Undergrad '!AG10)*100</f>
        <v>-7.890613509564945</v>
      </c>
      <c r="E12" s="54">
        <f>(('[1]All Grad-Prof'!AK10-'[1]All Grad-Prof'!AF10)/'[1]All Grad-Prof'!AF10)*100</f>
        <v>-2.8739787990214936</v>
      </c>
      <c r="F12" s="55">
        <f>(('[1]All PT'!AK10-'[1]All PT'!AF10)/'[1]All PT'!AF10)*100</f>
        <v>-6.3221048632846371</v>
      </c>
      <c r="G12" s="43">
        <f>'[1]Undergrad FTF'!AE10-'[1]Undergrad FTF'!Z10</f>
        <v>-5353</v>
      </c>
      <c r="H12" s="15">
        <f>'[1]All Undergrad '!AL10-'[1]All Undergrad '!AG10</f>
        <v>-80474</v>
      </c>
      <c r="I12" s="56">
        <f>'[1]All Grad-Prof'!AK10-'[1]All Grad-Prof'!AF10</f>
        <v>-3736</v>
      </c>
      <c r="J12" s="43">
        <f>'[1]All PT'!AK10-'[1]All PT'!AF10</f>
        <v>-30622</v>
      </c>
    </row>
    <row r="13" spans="1:18" x14ac:dyDescent="0.2">
      <c r="A13" s="14" t="s">
        <v>76</v>
      </c>
      <c r="B13" s="14"/>
      <c r="C13" s="57">
        <f>(('[1]Undergrad FTF'!AE11-'[1]Undergrad FTF'!Z11)/'[1]Undergrad FTF'!Z11)*100</f>
        <v>-1.8498517820621827</v>
      </c>
      <c r="D13" s="57">
        <f>(('[1]All Undergrad '!AL11-'[1]All Undergrad '!AG11)/'[1]All Undergrad '!AG11)*100</f>
        <v>-2.0498857831749913</v>
      </c>
      <c r="E13" s="57">
        <f>(('[1]All Grad-Prof'!AK11-'[1]All Grad-Prof'!AF11)/'[1]All Grad-Prof'!AF11)*100</f>
        <v>10.486171675215445</v>
      </c>
      <c r="F13" s="50">
        <f>(('[1]All PT'!AK11-'[1]All PT'!AF11)/'[1]All PT'!AF11)*100</f>
        <v>5.4823362578955059</v>
      </c>
      <c r="G13" s="44">
        <f>'[1]Undergrad FTF'!AE11-'[1]Undergrad FTF'!Z11</f>
        <v>-1610</v>
      </c>
      <c r="H13" s="14">
        <f>'[1]All Undergrad '!AL11-'[1]All Undergrad '!AG11</f>
        <v>-9539</v>
      </c>
      <c r="I13" s="58">
        <f>'[1]All Grad-Prof'!AK11-'[1]All Grad-Prof'!AF11</f>
        <v>7094</v>
      </c>
      <c r="J13" s="44">
        <f>'[1]All PT'!AK11-'[1]All PT'!AF11</f>
        <v>10129</v>
      </c>
    </row>
    <row r="14" spans="1:18" x14ac:dyDescent="0.2">
      <c r="A14" s="14" t="s">
        <v>77</v>
      </c>
      <c r="B14" s="14"/>
      <c r="C14" s="57">
        <f>(('[1]Undergrad FTF'!AE12-'[1]Undergrad FTF'!Z12)/'[1]Undergrad FTF'!Z12)*100</f>
        <v>-7.727171409465786</v>
      </c>
      <c r="D14" s="57">
        <f>(('[1]All Undergrad '!AL12-'[1]All Undergrad '!AG12)/'[1]All Undergrad '!AG12)*100</f>
        <v>-12.101848571114395</v>
      </c>
      <c r="E14" s="57">
        <f>(('[1]All Grad-Prof'!AK12-'[1]All Grad-Prof'!AF12)/'[1]All Grad-Prof'!AF12)*100</f>
        <v>16.912462268219063</v>
      </c>
      <c r="F14" s="50">
        <f>(('[1]All PT'!AK12-'[1]All PT'!AF12)/'[1]All PT'!AF12)*100</f>
        <v>-4.2301850705968382</v>
      </c>
      <c r="G14" s="44">
        <f>'[1]Undergrad FTF'!AE12-'[1]Undergrad FTF'!Z12</f>
        <v>-3120</v>
      </c>
      <c r="H14" s="14">
        <f>'[1]All Undergrad '!AL12-'[1]All Undergrad '!AG12</f>
        <v>-29715</v>
      </c>
      <c r="I14" s="58">
        <f>'[1]All Grad-Prof'!AK12-'[1]All Grad-Prof'!AF12</f>
        <v>5883</v>
      </c>
      <c r="J14" s="44">
        <f>'[1]All PT'!AK12-'[1]All PT'!AF12</f>
        <v>-4512</v>
      </c>
    </row>
    <row r="15" spans="1:18" x14ac:dyDescent="0.2">
      <c r="A15" s="14" t="s">
        <v>54</v>
      </c>
      <c r="B15" s="14"/>
      <c r="C15" s="57">
        <f>(('[1]Undergrad FTF'!AE13-'[1]Undergrad FTF'!Z13)/'[1]Undergrad FTF'!Z13)*100</f>
        <v>-5.7606144655429912</v>
      </c>
      <c r="D15" s="57">
        <f>(('[1]All Undergrad '!AL13-'[1]All Undergrad '!AG13)/'[1]All Undergrad '!AG13)*100</f>
        <v>-7.2341586402016986</v>
      </c>
      <c r="E15" s="57">
        <f>(('[1]All Grad-Prof'!AK13-'[1]All Grad-Prof'!AF13)/'[1]All Grad-Prof'!AF13)*100</f>
        <v>-1.0109012549119027</v>
      </c>
      <c r="F15" s="50">
        <f>(('[1]All PT'!AK13-'[1]All PT'!AF13)/'[1]All PT'!AF13)*100</f>
        <v>-5.1054487703482261</v>
      </c>
      <c r="G15" s="44">
        <f>'[1]Undergrad FTF'!AE13-'[1]Undergrad FTF'!Z13</f>
        <v>-2430</v>
      </c>
      <c r="H15" s="14">
        <f>'[1]All Undergrad '!AL13-'[1]All Undergrad '!AG13</f>
        <v>-16441</v>
      </c>
      <c r="I15" s="58">
        <f>'[1]All Grad-Prof'!AK13-'[1]All Grad-Prof'!AF13</f>
        <v>-319</v>
      </c>
      <c r="J15" s="44">
        <f>'[1]All PT'!AK13-'[1]All PT'!AF13</f>
        <v>-4372</v>
      </c>
    </row>
    <row r="16" spans="1:18" x14ac:dyDescent="0.2">
      <c r="A16" s="14" t="s">
        <v>1</v>
      </c>
      <c r="B16" s="14"/>
      <c r="C16" s="57">
        <f>(('[1]Undergrad FTF'!AE14-'[1]Undergrad FTF'!Z14)/'[1]Undergrad FTF'!Z14)*100</f>
        <v>-7.5163534852714475</v>
      </c>
      <c r="D16" s="57">
        <f>(('[1]All Undergrad '!AL14-'[1]All Undergrad '!AG14)/'[1]All Undergrad '!AG14)*100</f>
        <v>-3.6791907036712561</v>
      </c>
      <c r="E16" s="57">
        <f>(('[1]All Grad-Prof'!AK14-'[1]All Grad-Prof'!AF14)/'[1]All Grad-Prof'!AF14)*100</f>
        <v>1.1664884531529907</v>
      </c>
      <c r="F16" s="50">
        <f>(('[1]All PT'!AK14-'[1]All PT'!AF14)/'[1]All PT'!AF14)*100</f>
        <v>-1.3419759963538767</v>
      </c>
      <c r="G16" s="44">
        <f>'[1]Undergrad FTF'!AE14-'[1]Undergrad FTF'!Z14</f>
        <v>-3608</v>
      </c>
      <c r="H16" s="14">
        <f>'[1]All Undergrad '!AL14-'[1]All Undergrad '!AG14</f>
        <v>-11129</v>
      </c>
      <c r="I16" s="58">
        <f>'[1]All Grad-Prof'!AK14-'[1]All Grad-Prof'!AF14</f>
        <v>840</v>
      </c>
      <c r="J16" s="44">
        <f>'[1]All PT'!AK14-'[1]All PT'!AF14</f>
        <v>-2385</v>
      </c>
    </row>
    <row r="17" spans="1:10" x14ac:dyDescent="0.2">
      <c r="A17" s="15" t="s">
        <v>2</v>
      </c>
      <c r="B17" s="15"/>
      <c r="C17" s="54">
        <f>(('[1]Undergrad FTF'!AE15-'[1]Undergrad FTF'!Z15)/'[1]Undergrad FTF'!Z15)*100</f>
        <v>-11.950541495337928</v>
      </c>
      <c r="D17" s="54">
        <f>(('[1]All Undergrad '!AL15-'[1]All Undergrad '!AG15)/'[1]All Undergrad '!AG15)*100</f>
        <v>-2.5632939904495902</v>
      </c>
      <c r="E17" s="54">
        <f>(('[1]All Grad-Prof'!AK15-'[1]All Grad-Prof'!AF15)/'[1]All Grad-Prof'!AF15)*100</f>
        <v>-4.375205601767</v>
      </c>
      <c r="F17" s="55">
        <f>(('[1]All PT'!AK15-'[1]All PT'!AF15)/'[1]All PT'!AF15)*100</f>
        <v>5.0330835847037072</v>
      </c>
      <c r="G17" s="43">
        <f>'[1]Undergrad FTF'!AE15-'[1]Undergrad FTF'!Z15</f>
        <v>-4127</v>
      </c>
      <c r="H17" s="15">
        <f>'[1]All Undergrad '!AL15-'[1]All Undergrad '!AG15</f>
        <v>-3983</v>
      </c>
      <c r="I17" s="56">
        <f>'[1]All Grad-Prof'!AK15-'[1]All Grad-Prof'!AF15</f>
        <v>-931</v>
      </c>
      <c r="J17" s="43">
        <f>'[1]All PT'!AK15-'[1]All PT'!AF15</f>
        <v>2069</v>
      </c>
    </row>
    <row r="18" spans="1:10" x14ac:dyDescent="0.2">
      <c r="A18" s="15" t="s">
        <v>3</v>
      </c>
      <c r="B18" s="15"/>
      <c r="C18" s="54">
        <f>(('[1]Undergrad FTF'!AE16-'[1]Undergrad FTF'!Z16)/'[1]Undergrad FTF'!Z16)*100</f>
        <v>-6.3755078659552131</v>
      </c>
      <c r="D18" s="54">
        <f>(('[1]All Undergrad '!AL16-'[1]All Undergrad '!AG16)/'[1]All Undergrad '!AG16)*100</f>
        <v>-3.6274027583764537</v>
      </c>
      <c r="E18" s="54">
        <f>(('[1]All Grad-Prof'!AK16-'[1]All Grad-Prof'!AF16)/'[1]All Grad-Prof'!AF16)*100</f>
        <v>6.0735941285245332</v>
      </c>
      <c r="F18" s="55">
        <f>(('[1]All PT'!AK16-'[1]All PT'!AF16)/'[1]All PT'!AF16)*100</f>
        <v>-0.44934739957840208</v>
      </c>
      <c r="G18" s="43">
        <f>'[1]Undergrad FTF'!AE16-'[1]Undergrad FTF'!Z16</f>
        <v>-6010</v>
      </c>
      <c r="H18" s="15">
        <f>'[1]All Undergrad '!AL16-'[1]All Undergrad '!AG16</f>
        <v>-18437</v>
      </c>
      <c r="I18" s="56">
        <f>'[1]All Grad-Prof'!AK16-'[1]All Grad-Prof'!AF16</f>
        <v>4237</v>
      </c>
      <c r="J18" s="43">
        <f>'[1]All PT'!AK16-'[1]All PT'!AF16</f>
        <v>-923</v>
      </c>
    </row>
    <row r="19" spans="1:10" x14ac:dyDescent="0.2">
      <c r="A19" s="15" t="s">
        <v>4</v>
      </c>
      <c r="B19" s="15"/>
      <c r="C19" s="54">
        <f>(('[1]Undergrad FTF'!AE17-'[1]Undergrad FTF'!Z17)/'[1]Undergrad FTF'!Z17)*100</f>
        <v>-4.2421444284511551</v>
      </c>
      <c r="D19" s="54">
        <f>(('[1]All Undergrad '!AL17-'[1]All Undergrad '!AG17)/'[1]All Undergrad '!AG17)*100</f>
        <v>-12.335200728482064</v>
      </c>
      <c r="E19" s="54">
        <f>(('[1]All Grad-Prof'!AK17-'[1]All Grad-Prof'!AF17)/'[1]All Grad-Prof'!AF17)*100</f>
        <v>-5.6363636363636367</v>
      </c>
      <c r="F19" s="55">
        <f>(('[1]All PT'!AK17-'[1]All PT'!AF17)/'[1]All PT'!AF17)*100</f>
        <v>-14.514538589191659</v>
      </c>
      <c r="G19" s="43">
        <f>'[1]Undergrad FTF'!AE17-'[1]Undergrad FTF'!Z17</f>
        <v>-1562</v>
      </c>
      <c r="H19" s="15">
        <f>'[1]All Undergrad '!AL17-'[1]All Undergrad '!AG17</f>
        <v>-24925</v>
      </c>
      <c r="I19" s="56">
        <f>'[1]All Grad-Prof'!AK17-'[1]All Grad-Prof'!AF17</f>
        <v>-1488</v>
      </c>
      <c r="J19" s="43">
        <f>'[1]All PT'!AK17-'[1]All PT'!AF17</f>
        <v>-12070</v>
      </c>
    </row>
    <row r="20" spans="1:10" x14ac:dyDescent="0.2">
      <c r="A20" s="15" t="s">
        <v>5</v>
      </c>
      <c r="B20" s="15"/>
      <c r="C20" s="54">
        <f>(('[1]Undergrad FTF'!AE18-'[1]Undergrad FTF'!Z18)/'[1]Undergrad FTF'!Z18)*100</f>
        <v>-3.8483035584904881</v>
      </c>
      <c r="D20" s="54">
        <f>(('[1]All Undergrad '!AL18-'[1]All Undergrad '!AG18)/'[1]All Undergrad '!AG18)*100</f>
        <v>-5.9383753501400554</v>
      </c>
      <c r="E20" s="54">
        <f>(('[1]All Grad-Prof'!AK18-'[1]All Grad-Prof'!AF18)/'[1]All Grad-Prof'!AF18)*100</f>
        <v>2.5482895043053291</v>
      </c>
      <c r="F20" s="55">
        <f>(('[1]All PT'!AK18-'[1]All PT'!AF18)/'[1]All PT'!AF18)*100</f>
        <v>-8.1227877456365185</v>
      </c>
      <c r="G20" s="43">
        <f>'[1]Undergrad FTF'!AE18-'[1]Undergrad FTF'!Z18</f>
        <v>-1859</v>
      </c>
      <c r="H20" s="15">
        <f>'[1]All Undergrad '!AL18-'[1]All Undergrad '!AG18</f>
        <v>-13886</v>
      </c>
      <c r="I20" s="56">
        <f>'[1]All Grad-Prof'!AK18-'[1]All Grad-Prof'!AF18</f>
        <v>657</v>
      </c>
      <c r="J20" s="43">
        <f>'[1]All PT'!AK18-'[1]All PT'!AF18</f>
        <v>-6655</v>
      </c>
    </row>
    <row r="21" spans="1:10" x14ac:dyDescent="0.2">
      <c r="A21" s="14" t="s">
        <v>6</v>
      </c>
      <c r="B21" s="14"/>
      <c r="C21" s="57">
        <f>(('[1]Undergrad FTF'!AE19-'[1]Undergrad FTF'!Z19)/'[1]Undergrad FTF'!Z19)*100</f>
        <v>6.9641352529582008</v>
      </c>
      <c r="D21" s="57">
        <f>(('[1]All Undergrad '!AL19-'[1]All Undergrad '!AG19)/'[1]All Undergrad '!AG19)*100</f>
        <v>-6.8045203173839868</v>
      </c>
      <c r="E21" s="57">
        <f>(('[1]All Grad-Prof'!AK19-'[1]All Grad-Prof'!AF19)/'[1]All Grad-Prof'!AF19)*100</f>
        <v>-1.1519688947716744</v>
      </c>
      <c r="F21" s="50">
        <f>(('[1]All PT'!AK19-'[1]All PT'!AF19)/'[1]All PT'!AF19)*100</f>
        <v>-9.3051597051597046</v>
      </c>
      <c r="G21" s="44">
        <f>'[1]Undergrad FTF'!AE19-'[1]Undergrad FTF'!Z19</f>
        <v>3802</v>
      </c>
      <c r="H21" s="14">
        <f>'[1]All Undergrad '!AL19-'[1]All Undergrad '!AG19</f>
        <v>-20093</v>
      </c>
      <c r="I21" s="58">
        <f>'[1]All Grad-Prof'!AK19-'[1]All Grad-Prof'!AF19</f>
        <v>-557</v>
      </c>
      <c r="J21" s="44">
        <f>'[1]All PT'!AK19-'[1]All PT'!AF19</f>
        <v>-9468</v>
      </c>
    </row>
    <row r="22" spans="1:10" x14ac:dyDescent="0.2">
      <c r="A22" s="14" t="s">
        <v>7</v>
      </c>
      <c r="B22" s="14"/>
      <c r="C22" s="57">
        <f>(('[1]Undergrad FTF'!AE20-'[1]Undergrad FTF'!Z20)/'[1]Undergrad FTF'!Z20)*100</f>
        <v>4.7856572673728728</v>
      </c>
      <c r="D22" s="57">
        <f>(('[1]All Undergrad '!AL20-'[1]All Undergrad '!AG20)/'[1]All Undergrad '!AG20)*100</f>
        <v>5.4275152400994386</v>
      </c>
      <c r="E22" s="57">
        <f>(('[1]All Grad-Prof'!AK20-'[1]All Grad-Prof'!AF20)/'[1]All Grad-Prof'!AF20)*100</f>
        <v>8.8387453084318608</v>
      </c>
      <c r="F22" s="50">
        <f>(('[1]All PT'!AK20-'[1]All PT'!AF20)/'[1]All PT'!AF20)*100</f>
        <v>9.1905875343566805</v>
      </c>
      <c r="G22" s="44">
        <f>'[1]Undergrad FTF'!AE20-'[1]Undergrad FTF'!Z20</f>
        <v>11091</v>
      </c>
      <c r="H22" s="14">
        <f>'[1]All Undergrad '!AL20-'[1]All Undergrad '!AG20</f>
        <v>73969</v>
      </c>
      <c r="I22" s="58">
        <f>'[1]All Grad-Prof'!AK20-'[1]All Grad-Prof'!AF20</f>
        <v>15684</v>
      </c>
      <c r="J22" s="44">
        <f>'[1]All PT'!AK20-'[1]All PT'!AF20</f>
        <v>65405</v>
      </c>
    </row>
    <row r="23" spans="1:10" x14ac:dyDescent="0.2">
      <c r="A23" s="14" t="s">
        <v>8</v>
      </c>
      <c r="B23" s="14"/>
      <c r="C23" s="57">
        <f>(('[1]Undergrad FTF'!AE21-'[1]Undergrad FTF'!Z21)/'[1]Undergrad FTF'!Z21)*100</f>
        <v>-3.5432113771727241</v>
      </c>
      <c r="D23" s="57">
        <f>(('[1]All Undergrad '!AL21-'[1]All Undergrad '!AG21)/'[1]All Undergrad '!AG21)*100</f>
        <v>-7.0741769396936771</v>
      </c>
      <c r="E23" s="57">
        <f>(('[1]All Grad-Prof'!AK21-'[1]All Grad-Prof'!AF21)/'[1]All Grad-Prof'!AF21)*100</f>
        <v>0.37443834248627056</v>
      </c>
      <c r="F23" s="50">
        <f>(('[1]All PT'!AK21-'[1]All PT'!AF21)/'[1]All PT'!AF21)*100</f>
        <v>-9.674297381389998</v>
      </c>
      <c r="G23" s="44">
        <f>'[1]Undergrad FTF'!AE21-'[1]Undergrad FTF'!Z21</f>
        <v>-2915</v>
      </c>
      <c r="H23" s="14">
        <f>'[1]All Undergrad '!AL21-'[1]All Undergrad '!AG21</f>
        <v>-34844</v>
      </c>
      <c r="I23" s="58">
        <f>'[1]All Grad-Prof'!AK21-'[1]All Grad-Prof'!AF21</f>
        <v>360</v>
      </c>
      <c r="J23" s="44">
        <f>'[1]All PT'!AK21-'[1]All PT'!AF21</f>
        <v>-22791</v>
      </c>
    </row>
    <row r="24" spans="1:10" x14ac:dyDescent="0.2">
      <c r="A24" s="13" t="s">
        <v>79</v>
      </c>
      <c r="B24" s="13"/>
      <c r="C24" s="59">
        <f>(('[1]Undergrad FTF'!AE22-'[1]Undergrad FTF'!Z22)/'[1]Undergrad FTF'!Z22)*100</f>
        <v>-10.686531968487058</v>
      </c>
      <c r="D24" s="59">
        <f>(('[1]All Undergrad '!AL22-'[1]All Undergrad '!AG22)/'[1]All Undergrad '!AG22)*100</f>
        <v>-9.166546806368455</v>
      </c>
      <c r="E24" s="59">
        <f>(('[1]All Grad-Prof'!AK22-'[1]All Grad-Prof'!AF22)/'[1]All Grad-Prof'!AF22)*100</f>
        <v>-2.207440976536803</v>
      </c>
      <c r="F24" s="47">
        <f>(('[1]All PT'!AK22-'[1]All PT'!AF22)/'[1]All PT'!AF22)*100</f>
        <v>-2.3964450087287732</v>
      </c>
      <c r="G24" s="45">
        <f>'[1]Undergrad FTF'!AE22-'[1]Undergrad FTF'!Z22</f>
        <v>-1994</v>
      </c>
      <c r="H24" s="13">
        <f>'[1]All Undergrad '!AL22-'[1]All Undergrad '!AG22</f>
        <v>-8285</v>
      </c>
      <c r="I24" s="60">
        <f>'[1]All Grad-Prof'!AK22-'[1]All Grad-Prof'!AF22</f>
        <v>-302</v>
      </c>
      <c r="J24" s="45">
        <f>'[1]All PT'!AK22-'[1]All PT'!AF22</f>
        <v>-604</v>
      </c>
    </row>
    <row r="25" spans="1:10" x14ac:dyDescent="0.2">
      <c r="A25" s="14" t="s">
        <v>24</v>
      </c>
      <c r="B25" s="14"/>
      <c r="C25" s="57">
        <f>(('[1]Undergrad FTF'!AE23-'[1]Undergrad FTF'!Z23)/'[1]Undergrad FTF'!Z23)*100</f>
        <v>1.3356336075968032</v>
      </c>
      <c r="D25" s="57">
        <f>(('[1]All Undergrad '!AL23-'[1]All Undergrad '!AG23)/'[1]All Undergrad '!AG23)*100</f>
        <v>-2.4282168623245046</v>
      </c>
      <c r="E25" s="57">
        <f>(('[1]All Grad-Prof'!AK23-'[1]All Grad-Prof'!AF23)/'[1]All Grad-Prof'!AF23)*100</f>
        <v>3.983053468163404</v>
      </c>
      <c r="F25" s="50">
        <f>(('[1]All PT'!AK23-'[1]All PT'!AF23)/'[1]All PT'!AF23)*100</f>
        <v>1.1349854178066352</v>
      </c>
      <c r="G25" s="44">
        <f>'[1]Undergrad FTF'!AE23-'[1]Undergrad FTF'!Z23</f>
        <v>9058</v>
      </c>
      <c r="H25" s="14">
        <f>'[1]All Undergrad '!AL23-'[1]All Undergrad '!AG23</f>
        <v>-110191</v>
      </c>
      <c r="I25" s="58">
        <f>'[1]All Grad-Prof'!AK23-'[1]All Grad-Prof'!AF23</f>
        <v>21896</v>
      </c>
      <c r="J25" s="44">
        <f>'[1]All PT'!AK23-'[1]All PT'!AF23</f>
        <v>24144</v>
      </c>
    </row>
    <row r="26" spans="1:10" x14ac:dyDescent="0.2">
      <c r="A26" s="14" t="s">
        <v>23</v>
      </c>
      <c r="B26" s="14"/>
      <c r="C26" s="23"/>
      <c r="D26" s="23"/>
      <c r="E26" s="23"/>
      <c r="F26" s="53"/>
      <c r="G26" s="23">
        <f>(G25/G$6)*100</f>
        <v>-9.0451558786523147</v>
      </c>
      <c r="H26" s="23">
        <f>(H25/H$6)*100</f>
        <v>11.105489603626612</v>
      </c>
      <c r="I26" s="53">
        <f>(I25/I$6)*100</f>
        <v>31.934194790420907</v>
      </c>
      <c r="J26" s="23">
        <f>(J25/J$6)*100</f>
        <v>-10.65193701662821</v>
      </c>
    </row>
    <row r="27" spans="1:10" x14ac:dyDescent="0.2">
      <c r="A27" s="15" t="s">
        <v>25</v>
      </c>
      <c r="B27" s="15"/>
      <c r="C27" s="54">
        <f>(('[1]Undergrad FTF'!AE25-'[1]Undergrad FTF'!Z25)/'[1]Undergrad FTF'!Z25)*100</f>
        <v>-27.715690657130089</v>
      </c>
      <c r="D27" s="54">
        <f>(('[1]All Undergrad '!AL25-'[1]All Undergrad '!AG25)/'[1]All Undergrad '!AG25)*100</f>
        <v>-18.025851155973083</v>
      </c>
      <c r="E27" s="54">
        <f>(('[1]All Grad-Prof'!AK25-'[1]All Grad-Prof'!AF25)/'[1]All Grad-Prof'!AF25)*100</f>
        <v>-17.3083843109032</v>
      </c>
      <c r="F27" s="55">
        <f>(('[1]All PT'!AK25-'[1]All PT'!AF25)/'[1]All PT'!AF25)*100</f>
        <v>-14.961858529819693</v>
      </c>
      <c r="G27" s="43">
        <f>'[1]Undergrad FTF'!AE25-'[1]Undergrad FTF'!Z25</f>
        <v>-1240</v>
      </c>
      <c r="H27" s="15">
        <f>'[1]All Undergrad '!AL25-'[1]All Undergrad '!AG25</f>
        <v>-5411</v>
      </c>
      <c r="I27" s="56">
        <f>'[1]All Grad-Prof'!AK25-'[1]All Grad-Prof'!AF25</f>
        <v>-481</v>
      </c>
      <c r="J27" s="43">
        <f>'[1]All PT'!AK25-'[1]All PT'!AF25</f>
        <v>-2589</v>
      </c>
    </row>
    <row r="28" spans="1:10" x14ac:dyDescent="0.2">
      <c r="A28" s="15" t="s">
        <v>73</v>
      </c>
      <c r="B28" s="15"/>
      <c r="C28" s="54">
        <f>(('[1]Undergrad FTF'!AE26-'[1]Undergrad FTF'!Z26)/'[1]Undergrad FTF'!Z26)*100</f>
        <v>-19.938500334517009</v>
      </c>
      <c r="D28" s="54">
        <f>(('[1]All Undergrad '!AL26-'[1]All Undergrad '!AG26)/'[1]All Undergrad '!AG26)*100</f>
        <v>-20.621198560107665</v>
      </c>
      <c r="E28" s="54">
        <f>(('[1]All Grad-Prof'!AK26-'[1]All Grad-Prof'!AF26)/'[1]All Grad-Prof'!AF26)*100</f>
        <v>-5.9904300647377973</v>
      </c>
      <c r="F28" s="55">
        <f>(('[1]All PT'!AK26-'[1]All PT'!AF26)/'[1]All PT'!AF26)*100</f>
        <v>9.3525810040206387</v>
      </c>
      <c r="G28" s="43">
        <f>'[1]Undergrad FTF'!AE26-'[1]Undergrad FTF'!Z26</f>
        <v>-15497</v>
      </c>
      <c r="H28" s="15">
        <f>'[1]All Undergrad '!AL26-'[1]All Undergrad '!AG26</f>
        <v>-126257</v>
      </c>
      <c r="I28" s="56">
        <f>'[1]All Grad-Prof'!AK26-'[1]All Grad-Prof'!AF26</f>
        <v>-6172</v>
      </c>
      <c r="J28" s="43">
        <f>'[1]All PT'!AK26-'[1]All PT'!AF26</f>
        <v>21354</v>
      </c>
    </row>
    <row r="29" spans="1:10" x14ac:dyDescent="0.2">
      <c r="A29" s="15" t="s">
        <v>72</v>
      </c>
      <c r="B29" s="15"/>
      <c r="C29" s="54">
        <f>(('[1]Undergrad FTF'!AE27-'[1]Undergrad FTF'!Z27)/'[1]Undergrad FTF'!Z27)*100</f>
        <v>4.3254891634378207</v>
      </c>
      <c r="D29" s="54">
        <f>(('[1]All Undergrad '!AL27-'[1]All Undergrad '!AG27)/'[1]All Undergrad '!AG27)*100</f>
        <v>2.3512912808264876</v>
      </c>
      <c r="E29" s="54">
        <f>(('[1]All Grad-Prof'!AK27-'[1]All Grad-Prof'!AF27)/'[1]All Grad-Prof'!AF27)*100</f>
        <v>10.245415422789129</v>
      </c>
      <c r="F29" s="55">
        <f>(('[1]All PT'!AK27-'[1]All PT'!AF27)/'[1]All PT'!AF27)*100</f>
        <v>0.44861855879004203</v>
      </c>
      <c r="G29" s="43">
        <f>'[1]Undergrad FTF'!AE27-'[1]Undergrad FTF'!Z27</f>
        <v>16098</v>
      </c>
      <c r="H29" s="15">
        <f>'[1]All Undergrad '!AL27-'[1]All Undergrad '!AG27</f>
        <v>55328</v>
      </c>
      <c r="I29" s="56">
        <f>'[1]All Grad-Prof'!AK27-'[1]All Grad-Prof'!AF27</f>
        <v>26426</v>
      </c>
      <c r="J29" s="43">
        <f>'[1]All PT'!AK27-'[1]All PT'!AF27</f>
        <v>5402</v>
      </c>
    </row>
    <row r="30" spans="1:10" x14ac:dyDescent="0.2">
      <c r="A30" s="15" t="s">
        <v>71</v>
      </c>
      <c r="B30" s="15"/>
      <c r="C30" s="54">
        <f>(('[1]Undergrad FTF'!AE28-'[1]Undergrad FTF'!Z28)/'[1]Undergrad FTF'!Z28)*100</f>
        <v>1.1399056015673701</v>
      </c>
      <c r="D30" s="54">
        <f>(('[1]All Undergrad '!AL28-'[1]All Undergrad '!AG28)/'[1]All Undergrad '!AG28)*100</f>
        <v>2.71998223451161</v>
      </c>
      <c r="E30" s="54">
        <f>(('[1]All Grad-Prof'!AK28-'[1]All Grad-Prof'!AF28)/'[1]All Grad-Prof'!AF28)*100</f>
        <v>2.3615777514517102</v>
      </c>
      <c r="F30" s="55">
        <f>(('[1]All PT'!AK28-'[1]All PT'!AF28)/'[1]All PT'!AF28)*100</f>
        <v>-0.64640361928759593</v>
      </c>
      <c r="G30" s="43">
        <f>'[1]Undergrad FTF'!AE28-'[1]Undergrad FTF'!Z28</f>
        <v>512</v>
      </c>
      <c r="H30" s="15">
        <f>'[1]All Undergrad '!AL28-'[1]All Undergrad '!AG28</f>
        <v>7594</v>
      </c>
      <c r="I30" s="56">
        <f>'[1]All Grad-Prof'!AK28-'[1]All Grad-Prof'!AF28</f>
        <v>1216</v>
      </c>
      <c r="J30" s="43">
        <f>'[1]All PT'!AK28-'[1]All PT'!AF28</f>
        <v>-903</v>
      </c>
    </row>
    <row r="31" spans="1:10" x14ac:dyDescent="0.2">
      <c r="A31" s="14" t="s">
        <v>26</v>
      </c>
      <c r="B31" s="14"/>
      <c r="C31" s="57">
        <f>(('[1]Undergrad FTF'!AE29-'[1]Undergrad FTF'!Z29)/'[1]Undergrad FTF'!Z29)*100</f>
        <v>-15.383117515334439</v>
      </c>
      <c r="D31" s="57">
        <f>(('[1]All Undergrad '!AL29-'[1]All Undergrad '!AG29)/'[1]All Undergrad '!AG29)*100</f>
        <v>-17.761866266312506</v>
      </c>
      <c r="E31" s="57">
        <f>(('[1]All Grad-Prof'!AK29-'[1]All Grad-Prof'!AF29)/'[1]All Grad-Prof'!AF29)*100</f>
        <v>-22.070993031358885</v>
      </c>
      <c r="F31" s="50">
        <f>(('[1]All PT'!AK29-'[1]All PT'!AF29)/'[1]All PT'!AF29)*100</f>
        <v>-20.943524743092368</v>
      </c>
      <c r="G31" s="44">
        <f>'[1]Undergrad FTF'!AE29-'[1]Undergrad FTF'!Z29</f>
        <v>-1580</v>
      </c>
      <c r="H31" s="14">
        <f>'[1]All Undergrad '!AL29-'[1]All Undergrad '!AG29</f>
        <v>-12304</v>
      </c>
      <c r="I31" s="58">
        <f>'[1]All Grad-Prof'!AK29-'[1]All Grad-Prof'!AF29</f>
        <v>-2027</v>
      </c>
      <c r="J31" s="44">
        <f>'[1]All PT'!AK29-'[1]All PT'!AF29</f>
        <v>-7072</v>
      </c>
    </row>
    <row r="32" spans="1:10" x14ac:dyDescent="0.2">
      <c r="A32" s="14" t="s">
        <v>27</v>
      </c>
      <c r="B32" s="14"/>
      <c r="C32" s="57">
        <f>(('[1]Undergrad FTF'!AE30-'[1]Undergrad FTF'!Z30)/'[1]Undergrad FTF'!Z30)*100</f>
        <v>7.0334457560427204</v>
      </c>
      <c r="D32" s="57">
        <f>(('[1]All Undergrad '!AL30-'[1]All Undergrad '!AG30)/'[1]All Undergrad '!AG30)*100</f>
        <v>23.71948228746459</v>
      </c>
      <c r="E32" s="57">
        <f>(('[1]All Grad-Prof'!AK30-'[1]All Grad-Prof'!AF30)/'[1]All Grad-Prof'!AF30)*100</f>
        <v>1.2211668928086838</v>
      </c>
      <c r="F32" s="50">
        <f>(('[1]All PT'!AK30-'[1]All PT'!AF30)/'[1]All PT'!AF30)*100</f>
        <v>70.483442451845519</v>
      </c>
      <c r="G32" s="44">
        <f>'[1]Undergrad FTF'!AE30-'[1]Undergrad FTF'!Z30</f>
        <v>1001</v>
      </c>
      <c r="H32" s="14">
        <f>'[1]All Undergrad '!AL30-'[1]All Undergrad '!AG30</f>
        <v>23696</v>
      </c>
      <c r="I32" s="58">
        <f>'[1]All Grad-Prof'!AK30-'[1]All Grad-Prof'!AF30</f>
        <v>99</v>
      </c>
      <c r="J32" s="44">
        <f>'[1]All PT'!AK30-'[1]All PT'!AF30</f>
        <v>29713</v>
      </c>
    </row>
    <row r="33" spans="1:10" x14ac:dyDescent="0.2">
      <c r="A33" s="14" t="s">
        <v>28</v>
      </c>
      <c r="B33" s="14"/>
      <c r="C33" s="57">
        <f>(('[1]Undergrad FTF'!AE31-'[1]Undergrad FTF'!Z31)/'[1]Undergrad FTF'!Z31)*100</f>
        <v>-1.6595649248710473</v>
      </c>
      <c r="D33" s="57">
        <f>(('[1]All Undergrad '!AL31-'[1]All Undergrad '!AG31)/'[1]All Undergrad '!AG31)*100</f>
        <v>-6.6433999669585324</v>
      </c>
      <c r="E33" s="57">
        <f>(('[1]All Grad-Prof'!AK31-'[1]All Grad-Prof'!AF31)/'[1]All Grad-Prof'!AF31)*100</f>
        <v>12.525879917184266</v>
      </c>
      <c r="F33" s="50">
        <f>(('[1]All PT'!AK31-'[1]All PT'!AF31)/'[1]All PT'!AF31)*100</f>
        <v>5.3904630269523146</v>
      </c>
      <c r="G33" s="44">
        <f>'[1]Undergrad FTF'!AE31-'[1]Undergrad FTF'!Z31</f>
        <v>-148</v>
      </c>
      <c r="H33" s="14">
        <f>'[1]All Undergrad '!AL31-'[1]All Undergrad '!AG31</f>
        <v>-3217</v>
      </c>
      <c r="I33" s="58">
        <f>'[1]All Grad-Prof'!AK31-'[1]All Grad-Prof'!AF31</f>
        <v>605</v>
      </c>
      <c r="J33" s="44">
        <f>'[1]All PT'!AK31-'[1]All PT'!AF31</f>
        <v>780</v>
      </c>
    </row>
    <row r="34" spans="1:10" x14ac:dyDescent="0.2">
      <c r="A34" s="14" t="s">
        <v>29</v>
      </c>
      <c r="B34" s="14"/>
      <c r="C34" s="57">
        <f>(('[1]Undergrad FTF'!AE32-'[1]Undergrad FTF'!Z32)/'[1]Undergrad FTF'!Z32)*100</f>
        <v>8.0490874764002527</v>
      </c>
      <c r="D34" s="57">
        <f>(('[1]All Undergrad '!AL32-'[1]All Undergrad '!AG32)/'[1]All Undergrad '!AG32)*100</f>
        <v>-0.87783330525764125</v>
      </c>
      <c r="E34" s="57">
        <f>(('[1]All Grad-Prof'!AK32-'[1]All Grad-Prof'!AF32)/'[1]All Grad-Prof'!AF32)*100</f>
        <v>1.8521754324654902</v>
      </c>
      <c r="F34" s="50">
        <f>(('[1]All PT'!AK32-'[1]All PT'!AF32)/'[1]All PT'!AF32)*100</f>
        <v>-5.6430990393254543</v>
      </c>
      <c r="G34" s="44">
        <f>'[1]Undergrad FTF'!AE32-'[1]Undergrad FTF'!Z32</f>
        <v>1279</v>
      </c>
      <c r="H34" s="14">
        <f>'[1]All Undergrad '!AL32-'[1]All Undergrad '!AG32</f>
        <v>-938</v>
      </c>
      <c r="I34" s="58">
        <f>'[1]All Grad-Prof'!AK32-'[1]All Grad-Prof'!AF32</f>
        <v>212</v>
      </c>
      <c r="J34" s="44">
        <f>'[1]All PT'!AK32-'[1]All PT'!AF32</f>
        <v>-3266</v>
      </c>
    </row>
    <row r="35" spans="1:10" x14ac:dyDescent="0.2">
      <c r="A35" s="15" t="s">
        <v>30</v>
      </c>
      <c r="B35" s="15"/>
      <c r="C35" s="54">
        <f>(('[1]Undergrad FTF'!AE33-'[1]Undergrad FTF'!Z33)/'[1]Undergrad FTF'!Z33)*100</f>
        <v>-8.5547924753657814</v>
      </c>
      <c r="D35" s="54">
        <f>(('[1]All Undergrad '!AL33-'[1]All Undergrad '!AG33)/'[1]All Undergrad '!AG33)*100</f>
        <v>-18.21150712759129</v>
      </c>
      <c r="E35" s="54">
        <f>(('[1]All Grad-Prof'!AK33-'[1]All Grad-Prof'!AF33)/'[1]All Grad-Prof'!AF33)*100</f>
        <v>-7.5831001296839808</v>
      </c>
      <c r="F35" s="55">
        <f>(('[1]All PT'!AK33-'[1]All PT'!AF33)/'[1]All PT'!AF33)*100</f>
        <v>-11.711566164492373</v>
      </c>
      <c r="G35" s="43">
        <f>'[1]Undergrad FTF'!AE33-'[1]Undergrad FTF'!Z33</f>
        <v>-1719</v>
      </c>
      <c r="H35" s="15">
        <f>'[1]All Undergrad '!AL33-'[1]All Undergrad '!AG33</f>
        <v>-25819</v>
      </c>
      <c r="I35" s="56">
        <f>'[1]All Grad-Prof'!AK33-'[1]All Grad-Prof'!AF33</f>
        <v>-1111</v>
      </c>
      <c r="J35" s="43">
        <f>'[1]All PT'!AK33-'[1]All PT'!AF33</f>
        <v>-8699</v>
      </c>
    </row>
    <row r="36" spans="1:10" x14ac:dyDescent="0.2">
      <c r="A36" s="15" t="s">
        <v>31</v>
      </c>
      <c r="B36" s="15"/>
      <c r="C36" s="54">
        <f>(('[1]Undergrad FTF'!AE34-'[1]Undergrad FTF'!Z34)/'[1]Undergrad FTF'!Z34)*100</f>
        <v>-4.0747754902559716</v>
      </c>
      <c r="D36" s="54">
        <f>(('[1]All Undergrad '!AL34-'[1]All Undergrad '!AG34)/'[1]All Undergrad '!AG34)*100</f>
        <v>-12.044222482133565</v>
      </c>
      <c r="E36" s="54">
        <f>(('[1]All Grad-Prof'!AK34-'[1]All Grad-Prof'!AF34)/'[1]All Grad-Prof'!AF34)*100</f>
        <v>6.9626057127330778</v>
      </c>
      <c r="F36" s="55">
        <f>(('[1]All PT'!AK34-'[1]All PT'!AF34)/'[1]All PT'!AF34)*100</f>
        <v>-10.858847412685918</v>
      </c>
      <c r="G36" s="43">
        <f>'[1]Undergrad FTF'!AE34-'[1]Undergrad FTF'!Z34</f>
        <v>-1334</v>
      </c>
      <c r="H36" s="15">
        <f>'[1]All Undergrad '!AL34-'[1]All Undergrad '!AG34</f>
        <v>-27083</v>
      </c>
      <c r="I36" s="56">
        <f>'[1]All Grad-Prof'!AK34-'[1]All Grad-Prof'!AF34</f>
        <v>2050</v>
      </c>
      <c r="J36" s="43">
        <f>'[1]All PT'!AK34-'[1]All PT'!AF34</f>
        <v>-10484</v>
      </c>
    </row>
    <row r="37" spans="1:10" x14ac:dyDescent="0.2">
      <c r="A37" s="15" t="s">
        <v>70</v>
      </c>
      <c r="B37" s="15"/>
      <c r="C37" s="54">
        <f>(('[1]Undergrad FTF'!AE35-'[1]Undergrad FTF'!Z35)/'[1]Undergrad FTF'!Z35)*100</f>
        <v>16.163398475213903</v>
      </c>
      <c r="D37" s="54">
        <f>(('[1]All Undergrad '!AL35-'[1]All Undergrad '!AG35)/'[1]All Undergrad '!AG35)*100</f>
        <v>3.5064052841787796</v>
      </c>
      <c r="E37" s="54">
        <f>(('[1]All Grad-Prof'!AK35-'[1]All Grad-Prof'!AF35)/'[1]All Grad-Prof'!AF35)*100</f>
        <v>1.9213925990803591</v>
      </c>
      <c r="F37" s="55">
        <f>(('[1]All PT'!AK35-'[1]All PT'!AF35)/'[1]All PT'!AF35)*100</f>
        <v>3.57221253047125</v>
      </c>
      <c r="G37" s="43">
        <f>'[1]Undergrad FTF'!AE35-'[1]Undergrad FTF'!Z35</f>
        <v>4855</v>
      </c>
      <c r="H37" s="15">
        <f>'[1]All Undergrad '!AL35-'[1]All Undergrad '!AG35</f>
        <v>7278</v>
      </c>
      <c r="I37" s="56">
        <f>'[1]All Grad-Prof'!AK35-'[1]All Grad-Prof'!AF35</f>
        <v>351</v>
      </c>
      <c r="J37" s="43">
        <f>'[1]All PT'!AK35-'[1]All PT'!AF35</f>
        <v>3092</v>
      </c>
    </row>
    <row r="38" spans="1:10" x14ac:dyDescent="0.2">
      <c r="A38" s="15" t="s">
        <v>32</v>
      </c>
      <c r="B38" s="15"/>
      <c r="C38" s="54">
        <f>(('[1]Undergrad FTF'!AE36-'[1]Undergrad FTF'!Z36)/'[1]Undergrad FTF'!Z36)*100</f>
        <v>18.27592099802251</v>
      </c>
      <c r="D38" s="54">
        <f>(('[1]All Undergrad '!AL36-'[1]All Undergrad '!AG36)/'[1]All Undergrad '!AG36)*100</f>
        <v>0.49633362356917271</v>
      </c>
      <c r="E38" s="54">
        <f>(('[1]All Grad-Prof'!AK36-'[1]All Grad-Prof'!AF36)/'[1]All Grad-Prof'!AF36)*100</f>
        <v>2.3173452314556608</v>
      </c>
      <c r="F38" s="55">
        <f>(('[1]All PT'!AK36-'[1]All PT'!AF36)/'[1]All PT'!AF36)*100</f>
        <v>-1.2636564790485409</v>
      </c>
      <c r="G38" s="43">
        <f>'[1]Undergrad FTF'!AE36-'[1]Undergrad FTF'!Z36</f>
        <v>7486</v>
      </c>
      <c r="H38" s="15">
        <f>'[1]All Undergrad '!AL36-'[1]All Undergrad '!AG36</f>
        <v>1636</v>
      </c>
      <c r="I38" s="56">
        <f>'[1]All Grad-Prof'!AK36-'[1]All Grad-Prof'!AF36</f>
        <v>831</v>
      </c>
      <c r="J38" s="43">
        <f>'[1]All PT'!AK36-'[1]All PT'!AF36</f>
        <v>-1462</v>
      </c>
    </row>
    <row r="39" spans="1:10" x14ac:dyDescent="0.2">
      <c r="A39" s="16" t="s">
        <v>33</v>
      </c>
      <c r="B39" s="16"/>
      <c r="C39" s="61">
        <f>(('[1]Undergrad FTF'!AE37-'[1]Undergrad FTF'!Z37)/'[1]Undergrad FTF'!Z37)*100</f>
        <v>-11.373502344156972</v>
      </c>
      <c r="D39" s="61">
        <f>(('[1]All Undergrad '!AL37-'[1]All Undergrad '!AG37)/'[1]All Undergrad '!AG37)*100</f>
        <v>-13.372076460701365</v>
      </c>
      <c r="E39" s="61">
        <f>(('[1]All Grad-Prof'!AK37-'[1]All Grad-Prof'!AF37)/'[1]All Grad-Prof'!AF37)*100</f>
        <v>-3.8021410114433372</v>
      </c>
      <c r="F39" s="62">
        <f>(('[1]All PT'!AK37-'[1]All PT'!AF37)/'[1]All PT'!AF37)*100</f>
        <v>-10.473178445444594</v>
      </c>
      <c r="G39" s="63">
        <f>'[1]Undergrad FTF'!AE37-'[1]Undergrad FTF'!Z37</f>
        <v>-655</v>
      </c>
      <c r="H39" s="16">
        <f>'[1]All Undergrad '!AL37-'[1]All Undergrad '!AG37</f>
        <v>-4694</v>
      </c>
      <c r="I39" s="64">
        <f>'[1]All Grad-Prof'!AK37-'[1]All Grad-Prof'!AF37</f>
        <v>-103</v>
      </c>
      <c r="J39" s="63">
        <f>'[1]All PT'!AK37-'[1]All PT'!AF37</f>
        <v>-1722</v>
      </c>
    </row>
    <row r="40" spans="1:10" x14ac:dyDescent="0.2">
      <c r="A40" s="14" t="s">
        <v>34</v>
      </c>
      <c r="B40" s="14"/>
      <c r="C40" s="57">
        <f>(('[1]Undergrad FTF'!AE38-'[1]Undergrad FTF'!Z38)/'[1]Undergrad FTF'!Z38)*100</f>
        <v>-10.902049603493017</v>
      </c>
      <c r="D40" s="57">
        <f>(('[1]All Undergrad '!AL38-'[1]All Undergrad '!AG38)/'[1]All Undergrad '!AG38)*100</f>
        <v>-13.498250950608281</v>
      </c>
      <c r="E40" s="57">
        <f>(('[1]All Grad-Prof'!AK38-'[1]All Grad-Prof'!AF38)/'[1]All Grad-Prof'!AF38)*100</f>
        <v>-2.0437443670502264</v>
      </c>
      <c r="F40" s="50">
        <f>(('[1]All PT'!AK38-'[1]All PT'!AF38)/'[1]All PT'!AF38)*100</f>
        <v>-10.449871335700115</v>
      </c>
      <c r="G40" s="44">
        <f>'[1]Undergrad FTF'!AE38-'[1]Undergrad FTF'!Z38</f>
        <v>-72010</v>
      </c>
      <c r="H40" s="14">
        <f>'[1]All Undergrad '!AL38-'[1]All Undergrad '!AG38</f>
        <v>-541111</v>
      </c>
      <c r="I40" s="58">
        <f>'[1]All Grad-Prof'!AK38-'[1]All Grad-Prof'!AF38</f>
        <v>-13447</v>
      </c>
      <c r="J40" s="44">
        <f>'[1]All PT'!AK38-'[1]All PT'!AF38</f>
        <v>-186558</v>
      </c>
    </row>
    <row r="41" spans="1:10" x14ac:dyDescent="0.2">
      <c r="A41" s="14" t="s">
        <v>23</v>
      </c>
      <c r="B41" s="14"/>
      <c r="C41" s="23"/>
      <c r="D41" s="23"/>
      <c r="E41" s="23"/>
      <c r="F41" s="53"/>
      <c r="G41" s="23">
        <f>(G40/G$6)*100</f>
        <v>71.907890795070998</v>
      </c>
      <c r="H41" s="23">
        <f>(H40/H$6)*100</f>
        <v>54.535330334673425</v>
      </c>
      <c r="I41" s="53">
        <f>(I40/I$6)*100</f>
        <v>-19.611760931073711</v>
      </c>
      <c r="J41" s="23">
        <f>(J40/J$6)*100</f>
        <v>82.306331425949537</v>
      </c>
    </row>
    <row r="42" spans="1:10" x14ac:dyDescent="0.2">
      <c r="A42" s="15" t="s">
        <v>69</v>
      </c>
      <c r="B42" s="15"/>
      <c r="C42" s="54">
        <f>(('[1]Undergrad FTF'!AE40-'[1]Undergrad FTF'!Z40)/'[1]Undergrad FTF'!Z40)*100</f>
        <v>-11.257556620419026</v>
      </c>
      <c r="D42" s="54">
        <f>(('[1]All Undergrad '!AL40-'[1]All Undergrad '!AG40)/'[1]All Undergrad '!AG40)*100</f>
        <v>-14.992729242700731</v>
      </c>
      <c r="E42" s="54">
        <f>(('[1]All Grad-Prof'!AK40-'[1]All Grad-Prof'!AF40)/'[1]All Grad-Prof'!AF40)*100</f>
        <v>-0.31155115511551157</v>
      </c>
      <c r="F42" s="55">
        <f>(('[1]All PT'!AK40-'[1]All PT'!AF40)/'[1]All PT'!AF40)*100</f>
        <v>-14.203398889579722</v>
      </c>
      <c r="G42" s="43">
        <f>'[1]Undergrad FTF'!AE40-'[1]Undergrad FTF'!Z40</f>
        <v>-11676</v>
      </c>
      <c r="H42" s="15">
        <f>'[1]All Undergrad '!AL40-'[1]All Undergrad '!AG40</f>
        <v>-105165</v>
      </c>
      <c r="I42" s="56">
        <f>'[1]All Grad-Prof'!AK40-'[1]All Grad-Prof'!AF40</f>
        <v>-472</v>
      </c>
      <c r="J42" s="43">
        <f>'[1]All PT'!AK40-'[1]All PT'!AF40</f>
        <v>-52085</v>
      </c>
    </row>
    <row r="43" spans="1:10" x14ac:dyDescent="0.2">
      <c r="A43" s="15" t="s">
        <v>35</v>
      </c>
      <c r="B43" s="15"/>
      <c r="C43" s="54">
        <f>(('[1]Undergrad FTF'!AE41-'[1]Undergrad FTF'!Z41)/'[1]Undergrad FTF'!Z41)*100</f>
        <v>-12.947612501909164</v>
      </c>
      <c r="D43" s="54">
        <f>(('[1]All Undergrad '!AL41-'[1]All Undergrad '!AG41)/'[1]All Undergrad '!AG41)*100</f>
        <v>-13.488443170964661</v>
      </c>
      <c r="E43" s="54">
        <f>(('[1]All Grad-Prof'!AK41-'[1]All Grad-Prof'!AF41)/'[1]All Grad-Prof'!AF41)*100</f>
        <v>8.2380072112304852</v>
      </c>
      <c r="F43" s="55">
        <f>(('[1]All PT'!AK41-'[1]All PT'!AF41)/'[1]All PT'!AF41)*100</f>
        <v>-11.835955070829286</v>
      </c>
      <c r="G43" s="43">
        <f>'[1]Undergrad FTF'!AE41-'[1]Undergrad FTF'!Z41</f>
        <v>-9325</v>
      </c>
      <c r="H43" s="15">
        <f>'[1]All Undergrad '!AL41-'[1]All Undergrad '!AG41</f>
        <v>-52959</v>
      </c>
      <c r="I43" s="56">
        <f>'[1]All Grad-Prof'!AK41-'[1]All Grad-Prof'!AF41</f>
        <v>4501</v>
      </c>
      <c r="J43" s="43">
        <f>'[1]All PT'!AK41-'[1]All PT'!AF41</f>
        <v>-18156</v>
      </c>
    </row>
    <row r="44" spans="1:10" x14ac:dyDescent="0.2">
      <c r="A44" s="15" t="s">
        <v>36</v>
      </c>
      <c r="B44" s="15"/>
      <c r="C44" s="54">
        <f>(('[1]Undergrad FTF'!AE42-'[1]Undergrad FTF'!Z42)/'[1]Undergrad FTF'!Z42)*100</f>
        <v>-12.929394779659464</v>
      </c>
      <c r="D44" s="54">
        <f>(('[1]All Undergrad '!AL42-'[1]All Undergrad '!AG42)/'[1]All Undergrad '!AG42)*100</f>
        <v>-28.881357436798154</v>
      </c>
      <c r="E44" s="54">
        <f>(('[1]All Grad-Prof'!AK42-'[1]All Grad-Prof'!AF42)/'[1]All Grad-Prof'!AF42)*100</f>
        <v>-20.069922429804436</v>
      </c>
      <c r="F44" s="55">
        <f>(('[1]All PT'!AK42-'[1]All PT'!AF42)/'[1]All PT'!AF42)*100</f>
        <v>-6.5783767844443286</v>
      </c>
      <c r="G44" s="43">
        <f>'[1]Undergrad FTF'!AE42-'[1]Undergrad FTF'!Z42</f>
        <v>-5642</v>
      </c>
      <c r="H44" s="15">
        <f>'[1]All Undergrad '!AL42-'[1]All Undergrad '!AG42</f>
        <v>-91097</v>
      </c>
      <c r="I44" s="56">
        <f>'[1]All Grad-Prof'!AK42-'[1]All Grad-Prof'!AF42</f>
        <v>-9185</v>
      </c>
      <c r="J44" s="43">
        <f>'[1]All PT'!AK42-'[1]All PT'!AF42</f>
        <v>-7585</v>
      </c>
    </row>
    <row r="45" spans="1:10" x14ac:dyDescent="0.2">
      <c r="A45" s="15" t="s">
        <v>37</v>
      </c>
      <c r="B45" s="15"/>
      <c r="C45" s="54">
        <f>(('[1]Undergrad FTF'!AE43-'[1]Undergrad FTF'!Z43)/'[1]Undergrad FTF'!Z43)*100</f>
        <v>-5.8038305281485778</v>
      </c>
      <c r="D45" s="54">
        <f>(('[1]All Undergrad '!AL43-'[1]All Undergrad '!AG43)/'[1]All Undergrad '!AG43)*100</f>
        <v>-5.1371175506206486</v>
      </c>
      <c r="E45" s="54">
        <f>(('[1]All Grad-Prof'!AK43-'[1]All Grad-Prof'!AF43)/'[1]All Grad-Prof'!AF43)*100</f>
        <v>1.2771047148699746</v>
      </c>
      <c r="F45" s="55">
        <f>(('[1]All PT'!AK43-'[1]All PT'!AF43)/'[1]All PT'!AF43)*100</f>
        <v>-1.0583621143827195</v>
      </c>
      <c r="G45" s="43">
        <f>'[1]Undergrad FTF'!AE43-'[1]Undergrad FTF'!Z43</f>
        <v>-1900</v>
      </c>
      <c r="H45" s="15">
        <f>'[1]All Undergrad '!AL43-'[1]All Undergrad '!AG43</f>
        <v>-9651</v>
      </c>
      <c r="I45" s="56">
        <f>'[1]All Grad-Prof'!AK43-'[1]All Grad-Prof'!AF43</f>
        <v>331</v>
      </c>
      <c r="J45" s="43">
        <f>'[1]All PT'!AK43-'[1]All PT'!AF43</f>
        <v>-904</v>
      </c>
    </row>
    <row r="46" spans="1:10" x14ac:dyDescent="0.2">
      <c r="A46" s="14" t="s">
        <v>38</v>
      </c>
      <c r="B46" s="14"/>
      <c r="C46" s="57">
        <f>(('[1]Undergrad FTF'!AE44-'[1]Undergrad FTF'!Z44)/'[1]Undergrad FTF'!Z44)*100</f>
        <v>-12.897609883483129</v>
      </c>
      <c r="D46" s="57">
        <f>(('[1]All Undergrad '!AL44-'[1]All Undergrad '!AG44)/'[1]All Undergrad '!AG44)*100</f>
        <v>-17.212559295233792</v>
      </c>
      <c r="E46" s="57">
        <f>(('[1]All Grad-Prof'!AK44-'[1]All Grad-Prof'!AF44)/'[1]All Grad-Prof'!AF44)*100</f>
        <v>-7.6000679386287722</v>
      </c>
      <c r="F46" s="50">
        <f>(('[1]All PT'!AK44-'[1]All PT'!AF44)/'[1]All PT'!AF44)*100</f>
        <v>-19.139763203789894</v>
      </c>
      <c r="G46" s="44">
        <f>'[1]Undergrad FTF'!AE44-'[1]Undergrad FTF'!Z44</f>
        <v>-12298</v>
      </c>
      <c r="H46" s="14">
        <f>'[1]All Undergrad '!AL44-'[1]All Undergrad '!AG44</f>
        <v>-99060</v>
      </c>
      <c r="I46" s="58">
        <f>'[1]All Grad-Prof'!AK44-'[1]All Grad-Prof'!AF44</f>
        <v>-6712</v>
      </c>
      <c r="J46" s="44">
        <f>'[1]All PT'!AK44-'[1]All PT'!AF44</f>
        <v>-53007</v>
      </c>
    </row>
    <row r="47" spans="1:10" x14ac:dyDescent="0.2">
      <c r="A47" s="14" t="s">
        <v>68</v>
      </c>
      <c r="B47" s="14"/>
      <c r="C47" s="57">
        <f>(('[1]Undergrad FTF'!AE45-'[1]Undergrad FTF'!Z45)/'[1]Undergrad FTF'!Z45)*100</f>
        <v>-9.8729148509232427</v>
      </c>
      <c r="D47" s="57">
        <f>(('[1]All Undergrad '!AL45-'[1]All Undergrad '!AG45)/'[1]All Undergrad '!AG45)*100</f>
        <v>-11.942727078917997</v>
      </c>
      <c r="E47" s="57">
        <f>(('[1]All Grad-Prof'!AK45-'[1]All Grad-Prof'!AF45)/'[1]All Grad-Prof'!AF45)*100</f>
        <v>-1.2902811657465656</v>
      </c>
      <c r="F47" s="50">
        <f>(('[1]All PT'!AK45-'[1]All PT'!AF45)/'[1]All PT'!AF45)*100</f>
        <v>-10.181001670363372</v>
      </c>
      <c r="G47" s="44">
        <f>'[1]Undergrad FTF'!AE45-'[1]Undergrad FTF'!Z45</f>
        <v>-4871</v>
      </c>
      <c r="H47" s="14">
        <f>'[1]All Undergrad '!AL45-'[1]All Undergrad '!AG45</f>
        <v>-38093</v>
      </c>
      <c r="I47" s="58">
        <f>'[1]All Grad-Prof'!AK45-'[1]All Grad-Prof'!AF45</f>
        <v>-603</v>
      </c>
      <c r="J47" s="44">
        <f>'[1]All PT'!AK45-'[1]All PT'!AF45</f>
        <v>-14872</v>
      </c>
    </row>
    <row r="48" spans="1:10" x14ac:dyDescent="0.2">
      <c r="A48" s="14" t="s">
        <v>67</v>
      </c>
      <c r="B48" s="14"/>
      <c r="C48" s="57">
        <f>(('[1]Undergrad FTF'!AE46-'[1]Undergrad FTF'!Z46)/'[1]Undergrad FTF'!Z46)*100</f>
        <v>-14.061254318363009</v>
      </c>
      <c r="D48" s="57">
        <f>(('[1]All Undergrad '!AL46-'[1]All Undergrad '!AG46)/'[1]All Undergrad '!AG46)*100</f>
        <v>-13.438412438302629</v>
      </c>
      <c r="E48" s="57">
        <f>(('[1]All Grad-Prof'!AK46-'[1]All Grad-Prof'!AF46)/'[1]All Grad-Prof'!AF46)*100</f>
        <v>-1.8889382728960236</v>
      </c>
      <c r="F48" s="50">
        <f>(('[1]All PT'!AK46-'[1]All PT'!AF46)/'[1]All PT'!AF46)*100</f>
        <v>-11.555776391566193</v>
      </c>
      <c r="G48" s="44">
        <f>'[1]Undergrad FTF'!AE46-'[1]Undergrad FTF'!Z46</f>
        <v>-8466</v>
      </c>
      <c r="H48" s="14">
        <f>'[1]All Undergrad '!AL46-'[1]All Undergrad '!AG46</f>
        <v>-47728</v>
      </c>
      <c r="I48" s="58">
        <f>'[1]All Grad-Prof'!AK46-'[1]All Grad-Prof'!AF46</f>
        <v>-1445</v>
      </c>
      <c r="J48" s="44">
        <f>'[1]All PT'!AK46-'[1]All PT'!AF46</f>
        <v>-19303</v>
      </c>
    </row>
    <row r="49" spans="1:10" x14ac:dyDescent="0.2">
      <c r="A49" s="14" t="s">
        <v>39</v>
      </c>
      <c r="B49" s="14"/>
      <c r="C49" s="57">
        <f>(('[1]Undergrad FTF'!AE47-'[1]Undergrad FTF'!Z47)/'[1]Undergrad FTF'!Z47)*100</f>
        <v>-1.7471567496291411</v>
      </c>
      <c r="D49" s="57">
        <f>(('[1]All Undergrad '!AL47-'[1]All Undergrad '!AG47)/'[1]All Undergrad '!AG47)*100</f>
        <v>-4.8418178204474556</v>
      </c>
      <c r="E49" s="57">
        <f>(('[1]All Grad-Prof'!AK47-'[1]All Grad-Prof'!AF47)/'[1]All Grad-Prof'!AF47)*100</f>
        <v>7.918011485098714</v>
      </c>
      <c r="F49" s="50">
        <f>(('[1]All PT'!AK47-'[1]All PT'!AF47)/'[1]All PT'!AF47)*100</f>
        <v>-3.33153681857197</v>
      </c>
      <c r="G49" s="44">
        <f>'[1]Undergrad FTF'!AE47-'[1]Undergrad FTF'!Z47</f>
        <v>-318</v>
      </c>
      <c r="H49" s="14">
        <f>'[1]All Undergrad '!AL47-'[1]All Undergrad '!AG47</f>
        <v>-5603</v>
      </c>
      <c r="I49" s="58">
        <f>'[1]All Grad-Prof'!AK47-'[1]All Grad-Prof'!AF47</f>
        <v>1889</v>
      </c>
      <c r="J49" s="44">
        <f>'[1]All PT'!AK47-'[1]All PT'!AF47</f>
        <v>-1669</v>
      </c>
    </row>
    <row r="50" spans="1:10" x14ac:dyDescent="0.2">
      <c r="A50" s="15" t="s">
        <v>40</v>
      </c>
      <c r="B50" s="15"/>
      <c r="C50" s="54">
        <f>(('[1]Undergrad FTF'!AE48-'[1]Undergrad FTF'!Z48)/'[1]Undergrad FTF'!Z48)*100</f>
        <v>-1.7710870046491034</v>
      </c>
      <c r="D50" s="54">
        <f>(('[1]All Undergrad '!AL48-'[1]All Undergrad '!AG48)/'[1]All Undergrad '!AG48)*100</f>
        <v>-4.2786193711946465</v>
      </c>
      <c r="E50" s="54">
        <f>(('[1]All Grad-Prof'!AK48-'[1]All Grad-Prof'!AF48)/'[1]All Grad-Prof'!AF48)*100</f>
        <v>9.0689753051376663</v>
      </c>
      <c r="F50" s="55">
        <f>(('[1]All PT'!AK48-'[1]All PT'!AF48)/'[1]All PT'!AF48)*100</f>
        <v>0.95589569846935685</v>
      </c>
      <c r="G50" s="43">
        <f>'[1]Undergrad FTF'!AE48-'[1]Undergrad FTF'!Z48</f>
        <v>-160</v>
      </c>
      <c r="H50" s="15">
        <f>'[1]All Undergrad '!AL48-'[1]All Undergrad '!AG48</f>
        <v>-2059</v>
      </c>
      <c r="I50" s="56">
        <f>'[1]All Grad-Prof'!AK48-'[1]All Grad-Prof'!AF48</f>
        <v>639</v>
      </c>
      <c r="J50" s="43">
        <f>'[1]All PT'!AK48-'[1]All PT'!AF48</f>
        <v>158</v>
      </c>
    </row>
    <row r="51" spans="1:10" x14ac:dyDescent="0.2">
      <c r="A51" s="15" t="s">
        <v>41</v>
      </c>
      <c r="B51" s="15"/>
      <c r="C51" s="54">
        <f>(('[1]Undergrad FTF'!AE49-'[1]Undergrad FTF'!Z49)/'[1]Undergrad FTF'!Z49)*100</f>
        <v>-9.8411289446034562</v>
      </c>
      <c r="D51" s="54">
        <f>(('[1]All Undergrad '!AL49-'[1]All Undergrad '!AG49)/'[1]All Undergrad '!AG49)*100</f>
        <v>-9.3787718921224705</v>
      </c>
      <c r="E51" s="54">
        <f>(('[1]All Grad-Prof'!AK49-'[1]All Grad-Prof'!AF49)/'[1]All Grad-Prof'!AF49)*100</f>
        <v>-2.2951468696044253</v>
      </c>
      <c r="F51" s="55">
        <f>(('[1]All PT'!AK49-'[1]All PT'!AF49)/'[1]All PT'!AF49)*100</f>
        <v>-5.7016584255896383</v>
      </c>
      <c r="G51" s="43">
        <f>'[1]Undergrad FTF'!AE49-'[1]Undergrad FTF'!Z49</f>
        <v>-10865</v>
      </c>
      <c r="H51" s="15">
        <f>'[1]All Undergrad '!AL49-'[1]All Undergrad '!AG49</f>
        <v>-58044</v>
      </c>
      <c r="I51" s="56">
        <f>'[1]All Grad-Prof'!AK49-'[1]All Grad-Prof'!AF49</f>
        <v>-2087</v>
      </c>
      <c r="J51" s="43">
        <f>'[1]All PT'!AK49-'[1]All PT'!AF49</f>
        <v>-14333</v>
      </c>
    </row>
    <row r="52" spans="1:10" x14ac:dyDescent="0.2">
      <c r="A52" s="15" t="s">
        <v>42</v>
      </c>
      <c r="B52" s="15"/>
      <c r="C52" s="54">
        <f>(('[1]Undergrad FTF'!AE50-'[1]Undergrad FTF'!Z50)/'[1]Undergrad FTF'!Z50)*100</f>
        <v>-7.3002902913665197</v>
      </c>
      <c r="D52" s="54">
        <f>(('[1]All Undergrad '!AL50-'[1]All Undergrad '!AG50)/'[1]All Undergrad '!AG50)*100</f>
        <v>-4.97371038794941</v>
      </c>
      <c r="E52" s="54">
        <f>(('[1]All Grad-Prof'!AK50-'[1]All Grad-Prof'!AF50)/'[1]All Grad-Prof'!AF50)*100</f>
        <v>0.17649654360935429</v>
      </c>
      <c r="F52" s="55">
        <f>(('[1]All PT'!AK50-'[1]All PT'!AF50)/'[1]All PT'!AF50)*100</f>
        <v>-5.5948846768668643</v>
      </c>
      <c r="G52" s="43">
        <f>'[1]Undergrad FTF'!AE50-'[1]Undergrad FTF'!Z50</f>
        <v>-679</v>
      </c>
      <c r="H52" s="15">
        <f>'[1]All Undergrad '!AL50-'[1]All Undergrad '!AG50</f>
        <v>-2450</v>
      </c>
      <c r="I52" s="56">
        <f>'[1]All Grad-Prof'!AK50-'[1]All Grad-Prof'!AF50</f>
        <v>12</v>
      </c>
      <c r="J52" s="43">
        <f>'[1]All PT'!AK50-'[1]All PT'!AF50</f>
        <v>-1225</v>
      </c>
    </row>
    <row r="53" spans="1:10" x14ac:dyDescent="0.2">
      <c r="A53" s="15" t="s">
        <v>43</v>
      </c>
      <c r="B53" s="15"/>
      <c r="C53" s="61">
        <f>(('[1]Undergrad FTF'!AE51-'[1]Undergrad FTF'!Z51)/'[1]Undergrad FTF'!Z51)*100</f>
        <v>-10.270461375287255</v>
      </c>
      <c r="D53" s="61">
        <f>(('[1]All Undergrad '!AL51-'[1]All Undergrad '!AG51)/'[1]All Undergrad '!AG51)*100</f>
        <v>-8.8551822010898409</v>
      </c>
      <c r="E53" s="61">
        <f>(('[1]All Grad-Prof'!AK51-'[1]All Grad-Prof'!AF51)/'[1]All Grad-Prof'!AF51)*100</f>
        <v>-0.78830801571610909</v>
      </c>
      <c r="F53" s="62">
        <f>(('[1]All PT'!AK51-'[1]All PT'!AF51)/'[1]All PT'!AF51)*100</f>
        <v>-2.6599739728574083</v>
      </c>
      <c r="G53" s="63">
        <f>'[1]Undergrad FTF'!AE51-'[1]Undergrad FTF'!Z51</f>
        <v>-5810</v>
      </c>
      <c r="H53" s="16">
        <f>'[1]All Undergrad '!AL51-'[1]All Undergrad '!AG51</f>
        <v>-29202</v>
      </c>
      <c r="I53" s="64">
        <f>'[1]All Grad-Prof'!AK51-'[1]All Grad-Prof'!AF51</f>
        <v>-315</v>
      </c>
      <c r="J53" s="63">
        <f>'[1]All PT'!AK51-'[1]All PT'!AF51</f>
        <v>-3577</v>
      </c>
    </row>
    <row r="54" spans="1:10" x14ac:dyDescent="0.2">
      <c r="A54" s="17" t="s">
        <v>44</v>
      </c>
      <c r="B54" s="17"/>
      <c r="C54" s="57">
        <f>(('[1]Undergrad FTF'!AE52-'[1]Undergrad FTF'!Z52)/'[1]Undergrad FTF'!Z52)*100</f>
        <v>-2.7171951628356878</v>
      </c>
      <c r="D54" s="57">
        <f>(('[1]All Undergrad '!AL52-'[1]All Undergrad '!AG52)/'[1]All Undergrad '!AG52)*100</f>
        <v>-3.9369849894893463</v>
      </c>
      <c r="E54" s="57">
        <f>(('[1]All Grad-Prof'!AK52-'[1]All Grad-Prof'!AF52)/'[1]All Grad-Prof'!AF52)*100</f>
        <v>4.6379685648108699</v>
      </c>
      <c r="F54" s="50">
        <f>(('[1]All PT'!AK52-'[1]All PT'!AF52)/'[1]All PT'!AF52)*100</f>
        <v>-3.5720553840753615</v>
      </c>
      <c r="G54" s="44">
        <f>'[1]Undergrad FTF'!AE52-'[1]Undergrad FTF'!Z52</f>
        <v>-14832</v>
      </c>
      <c r="H54" s="14">
        <f>'[1]All Undergrad '!AL52-'[1]All Undergrad '!AG52</f>
        <v>-111079</v>
      </c>
      <c r="I54" s="58">
        <f>'[1]All Grad-Prof'!AK52-'[1]All Grad-Prof'!AF52</f>
        <v>29936</v>
      </c>
      <c r="J54" s="44">
        <f>'[1]All PT'!AK52-'[1]All PT'!AF52</f>
        <v>-37449</v>
      </c>
    </row>
    <row r="55" spans="1:10" x14ac:dyDescent="0.2">
      <c r="A55" s="14" t="s">
        <v>23</v>
      </c>
      <c r="B55" s="14"/>
      <c r="C55" s="23"/>
      <c r="D55" s="23"/>
      <c r="E55" s="23"/>
      <c r="F55" s="53"/>
      <c r="G55" s="23">
        <f>(G54/G$6)*100</f>
        <v>14.810968424836732</v>
      </c>
      <c r="H55" s="23">
        <f>(H54/H$6)*100</f>
        <v>11.194985794495379</v>
      </c>
      <c r="I55" s="53">
        <f>(I54/I$6)*100</f>
        <v>43.660123093078198</v>
      </c>
      <c r="J55" s="23">
        <f>(J54/J$6)*100</f>
        <v>16.521884912844179</v>
      </c>
    </row>
    <row r="56" spans="1:10" x14ac:dyDescent="0.2">
      <c r="A56" s="15" t="s">
        <v>66</v>
      </c>
      <c r="B56" s="15"/>
      <c r="C56" s="54">
        <f>(('[1]Undergrad FTF'!AE54-'[1]Undergrad FTF'!Z54)/'[1]Undergrad FTF'!Z54)*100</f>
        <v>-1.2425061348740409</v>
      </c>
      <c r="D56" s="54">
        <f>(('[1]All Undergrad '!AL54-'[1]All Undergrad '!AG54)/'[1]All Undergrad '!AG54)*100</f>
        <v>-4.5919957796801194</v>
      </c>
      <c r="E56" s="54">
        <f>(('[1]All Grad-Prof'!AK54-'[1]All Grad-Prof'!AF54)/'[1]All Grad-Prof'!AF54)*100</f>
        <v>5.8428514033174537</v>
      </c>
      <c r="F56" s="55">
        <f>(('[1]All PT'!AK54-'[1]All PT'!AF54)/'[1]All PT'!AF54)*100</f>
        <v>-10.437029697667569</v>
      </c>
      <c r="G56" s="43">
        <f>'[1]Undergrad FTF'!AE54-'[1]Undergrad FTF'!Z54</f>
        <v>-400</v>
      </c>
      <c r="H56" s="15">
        <f>'[1]All Undergrad '!AL54-'[1]All Undergrad '!AG54</f>
        <v>-7660</v>
      </c>
      <c r="I56" s="56">
        <f>'[1]All Grad-Prof'!AK54-'[1]All Grad-Prof'!AF54</f>
        <v>2036</v>
      </c>
      <c r="J56" s="43">
        <f>'[1]All PT'!AK54-'[1]All PT'!AF54</f>
        <v>-7795</v>
      </c>
    </row>
    <row r="57" spans="1:10" x14ac:dyDescent="0.2">
      <c r="A57" s="15" t="s">
        <v>45</v>
      </c>
      <c r="B57" s="15"/>
      <c r="C57" s="54">
        <f>(('[1]Undergrad FTF'!AE55-'[1]Undergrad FTF'!Z55)/'[1]Undergrad FTF'!Z55)*100</f>
        <v>-6.7240408590042628</v>
      </c>
      <c r="D57" s="54">
        <f>(('[1]All Undergrad '!AL55-'[1]All Undergrad '!AG55)/'[1]All Undergrad '!AG55)*100</f>
        <v>-1.8467440238412274</v>
      </c>
      <c r="E57" s="54">
        <f>(('[1]All Grad-Prof'!AK55-'[1]All Grad-Prof'!AF55)/'[1]All Grad-Prof'!AF55)*100</f>
        <v>1.7067653711700597</v>
      </c>
      <c r="F57" s="55">
        <f>(('[1]All PT'!AK55-'[1]All PT'!AF55)/'[1]All PT'!AF55)*100</f>
        <v>3.9615625345164025</v>
      </c>
      <c r="G57" s="43">
        <f>'[1]Undergrad FTF'!AE55-'[1]Undergrad FTF'!Z55</f>
        <v>-836</v>
      </c>
      <c r="H57" s="15">
        <f>'[1]All Undergrad '!AL55-'[1]All Undergrad '!AG55</f>
        <v>-1165</v>
      </c>
      <c r="I57" s="56">
        <f>'[1]All Grad-Prof'!AK55-'[1]All Grad-Prof'!AF55</f>
        <v>166</v>
      </c>
      <c r="J57" s="43">
        <f>'[1]All PT'!AK55-'[1]All PT'!AF55</f>
        <v>1076</v>
      </c>
    </row>
    <row r="58" spans="1:10" x14ac:dyDescent="0.2">
      <c r="A58" s="15" t="s">
        <v>65</v>
      </c>
      <c r="B58" s="15"/>
      <c r="C58" s="54">
        <f>(('[1]Undergrad FTF'!AE56-'[1]Undergrad FTF'!Z56)/'[1]Undergrad FTF'!Z56)*100</f>
        <v>-3.5809123176022082</v>
      </c>
      <c r="D58" s="54">
        <f>(('[1]All Undergrad '!AL56-'[1]All Undergrad '!AG56)/'[1]All Undergrad '!AG56)*100</f>
        <v>-4.9992253944580254</v>
      </c>
      <c r="E58" s="54">
        <f>(('[1]All Grad-Prof'!AK56-'[1]All Grad-Prof'!AF56)/'[1]All Grad-Prof'!AF56)*100</f>
        <v>4.6559081329450924</v>
      </c>
      <c r="F58" s="55">
        <f>(('[1]All PT'!AK56-'[1]All PT'!AF56)/'[1]All PT'!AF56)*100</f>
        <v>-7.0759456541411563</v>
      </c>
      <c r="G58" s="43">
        <f>'[1]Undergrad FTF'!AE56-'[1]Undergrad FTF'!Z56</f>
        <v>-2724</v>
      </c>
      <c r="H58" s="15">
        <f>'[1]All Undergrad '!AL56-'[1]All Undergrad '!AG56</f>
        <v>-19039</v>
      </c>
      <c r="I58" s="56">
        <f>'[1]All Grad-Prof'!AK56-'[1]All Grad-Prof'!AF56</f>
        <v>6252</v>
      </c>
      <c r="J58" s="43">
        <f>'[1]All PT'!AK56-'[1]All PT'!AF56</f>
        <v>-11338</v>
      </c>
    </row>
    <row r="59" spans="1:10" x14ac:dyDescent="0.2">
      <c r="A59" s="15" t="s">
        <v>46</v>
      </c>
      <c r="B59" s="15"/>
      <c r="C59" s="54">
        <f>(('[1]Undergrad FTF'!AE57-'[1]Undergrad FTF'!Z57)/'[1]Undergrad FTF'!Z57)*100</f>
        <v>33.624009883002685</v>
      </c>
      <c r="D59" s="54">
        <f>(('[1]All Undergrad '!AL57-'[1]All Undergrad '!AG57)/'[1]All Undergrad '!AG57)*100</f>
        <v>78.93215515950277</v>
      </c>
      <c r="E59" s="54">
        <f>(('[1]All Grad-Prof'!AK57-'[1]All Grad-Prof'!AF57)/'[1]All Grad-Prof'!AF57)*100</f>
        <v>86.767664068393259</v>
      </c>
      <c r="F59" s="55">
        <f>(('[1]All PT'!AK57-'[1]All PT'!AF57)/'[1]All PT'!AF57)*100</f>
        <v>202.01134413015899</v>
      </c>
      <c r="G59" s="43">
        <f>'[1]Undergrad FTF'!AE57-'[1]Undergrad FTF'!Z57</f>
        <v>4627</v>
      </c>
      <c r="H59" s="15">
        <f>'[1]All Undergrad '!AL57-'[1]All Undergrad '!AG57</f>
        <v>52703</v>
      </c>
      <c r="I59" s="56">
        <f>'[1]All Grad-Prof'!AK57-'[1]All Grad-Prof'!AF57</f>
        <v>13803</v>
      </c>
      <c r="J59" s="43">
        <f>'[1]All PT'!AK57-'[1]All PT'!AF57</f>
        <v>54135</v>
      </c>
    </row>
    <row r="60" spans="1:10" x14ac:dyDescent="0.2">
      <c r="A60" s="14" t="s">
        <v>47</v>
      </c>
      <c r="B60" s="14"/>
      <c r="C60" s="57">
        <f>(('[1]Undergrad FTF'!AE58-'[1]Undergrad FTF'!Z58)/'[1]Undergrad FTF'!Z58)*100</f>
        <v>-0.75906534363711187</v>
      </c>
      <c r="D60" s="57">
        <f>(('[1]All Undergrad '!AL58-'[1]All Undergrad '!AG58)/'[1]All Undergrad '!AG58)*100</f>
        <v>-5.6481675559364399</v>
      </c>
      <c r="E60" s="57">
        <f>(('[1]All Grad-Prof'!AK58-'[1]All Grad-Prof'!AF58)/'[1]All Grad-Prof'!AF58)*100</f>
        <v>0.57084866167702653</v>
      </c>
      <c r="F60" s="50">
        <f>(('[1]All PT'!AK58-'[1]All PT'!AF58)/'[1]All PT'!AF58)*100</f>
        <v>-11.779646494320408</v>
      </c>
      <c r="G60" s="44">
        <f>'[1]Undergrad FTF'!AE58-'[1]Undergrad FTF'!Z58</f>
        <v>-498</v>
      </c>
      <c r="H60" s="14">
        <f>'[1]All Undergrad '!AL58-'[1]All Undergrad '!AG58</f>
        <v>-21288</v>
      </c>
      <c r="I60" s="58">
        <f>'[1]All Grad-Prof'!AK58-'[1]All Grad-Prof'!AF58</f>
        <v>360</v>
      </c>
      <c r="J60" s="44">
        <f>'[1]All PT'!AK58-'[1]All PT'!AF58</f>
        <v>-19247</v>
      </c>
    </row>
    <row r="61" spans="1:10" x14ac:dyDescent="0.2">
      <c r="A61" s="14" t="s">
        <v>64</v>
      </c>
      <c r="B61" s="14"/>
      <c r="C61" s="57">
        <f>(('[1]Undergrad FTF'!AE59-'[1]Undergrad FTF'!Z59)/'[1]Undergrad FTF'!Z59)*100</f>
        <v>-2.3627055376562711</v>
      </c>
      <c r="D61" s="57">
        <f>(('[1]All Undergrad '!AL59-'[1]All Undergrad '!AG59)/'[1]All Undergrad '!AG59)*100</f>
        <v>-4.7232352105588236</v>
      </c>
      <c r="E61" s="57">
        <f>(('[1]All Grad-Prof'!AK59-'[1]All Grad-Prof'!AF59)/'[1]All Grad-Prof'!AF59)*100</f>
        <v>1.0868922900292934</v>
      </c>
      <c r="F61" s="50">
        <f>(('[1]All PT'!AK59-'[1]All PT'!AF59)/'[1]All PT'!AF59)*100</f>
        <v>-8.1070207201770277</v>
      </c>
      <c r="G61" s="44">
        <f>'[1]Undergrad FTF'!AE59-'[1]Undergrad FTF'!Z59</f>
        <v>-4532</v>
      </c>
      <c r="H61" s="14">
        <f>'[1]All Undergrad '!AL59-'[1]All Undergrad '!AG59</f>
        <v>-48712</v>
      </c>
      <c r="I61" s="58">
        <f>'[1]All Grad-Prof'!AK59-'[1]All Grad-Prof'!AF59</f>
        <v>2575</v>
      </c>
      <c r="J61" s="44">
        <f>'[1]All PT'!AK59-'[1]All PT'!AF59</f>
        <v>-29016</v>
      </c>
    </row>
    <row r="62" spans="1:10" x14ac:dyDescent="0.2">
      <c r="A62" s="14" t="s">
        <v>63</v>
      </c>
      <c r="B62" s="14"/>
      <c r="C62" s="57">
        <f>(('[1]Undergrad FTF'!AE60-'[1]Undergrad FTF'!Z60)/'[1]Undergrad FTF'!Z60)*100</f>
        <v>-6.9716175254891155</v>
      </c>
      <c r="D62" s="57">
        <f>(('[1]All Undergrad '!AL60-'[1]All Undergrad '!AG60)/'[1]All Undergrad '!AG60)*100</f>
        <v>-10.059919925336219</v>
      </c>
      <c r="E62" s="57">
        <f>(('[1]All Grad-Prof'!AK60-'[1]All Grad-Prof'!AF60)/'[1]All Grad-Prof'!AF60)*100</f>
        <v>3.5736540612776562</v>
      </c>
      <c r="F62" s="50">
        <f>(('[1]All PT'!AK60-'[1]All PT'!AF60)/'[1]All PT'!AF60)*100</f>
        <v>-11.695100207527499</v>
      </c>
      <c r="G62" s="44">
        <f>'[1]Undergrad FTF'!AE60-'[1]Undergrad FTF'!Z60</f>
        <v>-9108</v>
      </c>
      <c r="H62" s="14">
        <f>'[1]All Undergrad '!AL60-'[1]All Undergrad '!AG60</f>
        <v>-62841</v>
      </c>
      <c r="I62" s="58">
        <f>'[1]All Grad-Prof'!AK60-'[1]All Grad-Prof'!AF60</f>
        <v>4760</v>
      </c>
      <c r="J62" s="44">
        <f>'[1]All PT'!AK60-'[1]All PT'!AF60</f>
        <v>-24007</v>
      </c>
    </row>
    <row r="63" spans="1:10" x14ac:dyDescent="0.2">
      <c r="A63" s="14" t="s">
        <v>62</v>
      </c>
      <c r="B63" s="14"/>
      <c r="C63" s="57">
        <f>(('[1]Undergrad FTF'!AE61-'[1]Undergrad FTF'!Z61)/'[1]Undergrad FTF'!Z61)*100</f>
        <v>-5.6490229066908242</v>
      </c>
      <c r="D63" s="57">
        <f>(('[1]All Undergrad '!AL61-'[1]All Undergrad '!AG61)/'[1]All Undergrad '!AG61)*100</f>
        <v>-3.4305223625810859</v>
      </c>
      <c r="E63" s="57">
        <f>(('[1]All Grad-Prof'!AK61-'[1]All Grad-Prof'!AF61)/'[1]All Grad-Prof'!AF61)*100</f>
        <v>2.5155455059355569</v>
      </c>
      <c r="F63" s="50">
        <f>(('[1]All PT'!AK61-'[1]All PT'!AF61)/'[1]All PT'!AF61)*100</f>
        <v>-10.031635413323553</v>
      </c>
      <c r="G63" s="44">
        <f>'[1]Undergrad FTF'!AE61-'[1]Undergrad FTF'!Z61</f>
        <v>-873</v>
      </c>
      <c r="H63" s="14">
        <f>'[1]All Undergrad '!AL61-'[1]All Undergrad '!AG61</f>
        <v>-2512</v>
      </c>
      <c r="I63" s="58">
        <f>'[1]All Grad-Prof'!AK61-'[1]All Grad-Prof'!AF61</f>
        <v>267</v>
      </c>
      <c r="J63" s="44">
        <f>'[1]All PT'!AK61-'[1]All PT'!AF61</f>
        <v>-2188</v>
      </c>
    </row>
    <row r="64" spans="1:10" x14ac:dyDescent="0.2">
      <c r="A64" s="13" t="s">
        <v>48</v>
      </c>
      <c r="B64" s="13"/>
      <c r="C64" s="59">
        <f>(('[1]Undergrad FTF'!AE62-'[1]Undergrad FTF'!Z62)/'[1]Undergrad FTF'!Z62)*100</f>
        <v>-6.1921076005583044</v>
      </c>
      <c r="D64" s="59">
        <f>(('[1]All Undergrad '!AL62-'[1]All Undergrad '!AG62)/'[1]All Undergrad '!AG62)*100</f>
        <v>-1.4947880840256098</v>
      </c>
      <c r="E64" s="59">
        <f>(('[1]All Grad-Prof'!AK62-'[1]All Grad-Prof'!AF62)/'[1]All Grad-Prof'!AF62)*100</f>
        <v>-4.0984793627805942</v>
      </c>
      <c r="F64" s="47">
        <f>(('[1]All PT'!AK62-'[1]All PT'!AF62)/'[1]All PT'!AF62)*100</f>
        <v>8.3715493211042169</v>
      </c>
      <c r="G64" s="45">
        <f>'[1]Undergrad FTF'!AE62-'[1]Undergrad FTF'!Z62</f>
        <v>-488</v>
      </c>
      <c r="H64" s="13">
        <f>'[1]All Undergrad '!AL62-'[1]All Undergrad '!AG62</f>
        <v>-565</v>
      </c>
      <c r="I64" s="60">
        <f>'[1]All Grad-Prof'!AK62-'[1]All Grad-Prof'!AF62</f>
        <v>-283</v>
      </c>
      <c r="J64" s="48">
        <f>'[1]All PT'!AK62-'[1]All PT'!AF62</f>
        <v>931</v>
      </c>
    </row>
    <row r="65" spans="1:14" x14ac:dyDescent="0.2">
      <c r="A65" s="18" t="s">
        <v>78</v>
      </c>
      <c r="B65" s="18"/>
      <c r="C65" s="65">
        <f>(('[1]Undergrad FTF'!AE63-'[1]Undergrad FTF'!Z63)/'[1]Undergrad FTF'!Z63)*100</f>
        <v>11.219358893777498</v>
      </c>
      <c r="D65" s="65">
        <f>(('[1]All Undergrad '!AL63-'[1]All Undergrad '!AG63)/'[1]All Undergrad '!AG63)*100</f>
        <v>6.0085117088408557</v>
      </c>
      <c r="E65" s="54">
        <f>(('[1]All Grad-Prof'!AK63-'[1]All Grad-Prof'!AF63)/'[1]All Grad-Prof'!AF63)*100</f>
        <v>7.0269251607735974</v>
      </c>
      <c r="F65" s="62">
        <f>(('[1]All PT'!AK63-'[1]All PT'!AF63)/'[1]All PT'!AF63)*100</f>
        <v>16.381703931024404</v>
      </c>
      <c r="G65" s="43">
        <f>'[1]Undergrad FTF'!AE63-'[1]Undergrad FTF'!Z63</f>
        <v>1071</v>
      </c>
      <c r="H65" s="16">
        <f>'[1]All Undergrad '!AL63-'[1]All Undergrad '!AG63</f>
        <v>2866</v>
      </c>
      <c r="I65" s="56">
        <f>'[1]All Grad-Prof'!AK63-'[1]All Grad-Prof'!AF63</f>
        <v>2983</v>
      </c>
      <c r="J65" s="66">
        <f>'[1]All PT'!AK63-'[1]All PT'!AF63</f>
        <v>4484</v>
      </c>
    </row>
    <row r="66" spans="1:14" s="9" customFormat="1" ht="33.75" customHeight="1" x14ac:dyDescent="0.2">
      <c r="A66" s="136" t="s">
        <v>91</v>
      </c>
      <c r="B66" s="137"/>
      <c r="C66" s="137"/>
      <c r="D66" s="137"/>
      <c r="E66" s="137"/>
      <c r="F66" s="137"/>
      <c r="G66" s="138"/>
      <c r="H66" s="138"/>
      <c r="I66" s="138"/>
      <c r="J66" s="138"/>
    </row>
    <row r="67" spans="1:14" s="5" customFormat="1" ht="50.25" customHeight="1" x14ac:dyDescent="0.2">
      <c r="A67" s="142"/>
      <c r="B67" s="143"/>
      <c r="C67" s="143"/>
      <c r="D67" s="143"/>
      <c r="E67" s="143"/>
      <c r="F67" s="143"/>
      <c r="G67" s="141"/>
      <c r="H67" s="141"/>
      <c r="I67" s="141"/>
      <c r="J67" s="141"/>
    </row>
    <row r="68" spans="1:14" s="32" customFormat="1" ht="34.5" customHeight="1" x14ac:dyDescent="0.2">
      <c r="A68" s="142"/>
      <c r="B68" s="143"/>
      <c r="C68" s="143"/>
      <c r="D68" s="143"/>
      <c r="E68" s="143"/>
      <c r="F68" s="143"/>
      <c r="G68" s="141"/>
      <c r="H68" s="141"/>
      <c r="I68" s="141"/>
      <c r="J68" s="141"/>
      <c r="K68" s="142"/>
      <c r="L68" s="143"/>
      <c r="M68" s="143"/>
      <c r="N68" s="143"/>
    </row>
    <row r="69" spans="1:14" ht="18" customHeight="1" x14ac:dyDescent="0.2">
      <c r="A69" s="5" t="s">
        <v>11</v>
      </c>
      <c r="B69" s="139" t="s">
        <v>56</v>
      </c>
      <c r="C69" s="140"/>
      <c r="D69" s="140"/>
      <c r="E69" s="140"/>
      <c r="F69" s="140"/>
      <c r="G69" s="141"/>
      <c r="H69" s="141"/>
      <c r="I69" s="141"/>
      <c r="J69" s="141"/>
    </row>
    <row r="70" spans="1:14" x14ac:dyDescent="0.2">
      <c r="A70" s="2"/>
      <c r="C70" s="2"/>
      <c r="D70" s="2"/>
      <c r="E70" s="2"/>
      <c r="F70" s="2"/>
      <c r="G70" s="2"/>
      <c r="H70" s="2"/>
      <c r="I70" s="2"/>
      <c r="J70" s="115" t="s">
        <v>92</v>
      </c>
    </row>
    <row r="71" spans="1:14" x14ac:dyDescent="0.2">
      <c r="A71" s="10"/>
      <c r="B71" s="2"/>
      <c r="C71" s="2"/>
      <c r="D71" s="2"/>
      <c r="E71" s="2"/>
      <c r="F71" s="2"/>
      <c r="G71" s="2"/>
      <c r="H71" s="2"/>
      <c r="I71" s="2"/>
    </row>
  </sheetData>
  <mergeCells count="9">
    <mergeCell ref="L3:N3"/>
    <mergeCell ref="P3:R3"/>
    <mergeCell ref="A66:J66"/>
    <mergeCell ref="B69:J69"/>
    <mergeCell ref="A67:J67"/>
    <mergeCell ref="A68:J68"/>
    <mergeCell ref="K68:N68"/>
    <mergeCell ref="C4:F4"/>
    <mergeCell ref="G4:J4"/>
  </mergeCells>
  <pageMargins left="0.7" right="0.7" top="0.75" bottom="0.75" header="0.3" footer="0.3"/>
  <pageSetup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1">
    <tabColor indexed="16"/>
  </sheetPr>
  <dimension ref="A1:W73"/>
  <sheetViews>
    <sheetView showGridLines="0" view="pageBreakPreview" zoomScaleNormal="80" zoomScaleSheetLayoutView="100" workbookViewId="0">
      <selection activeCell="A2" sqref="A2"/>
    </sheetView>
  </sheetViews>
  <sheetFormatPr defaultColWidth="9.7109375" defaultRowHeight="12.75" x14ac:dyDescent="0.2"/>
  <cols>
    <col min="1" max="1" width="7.42578125" style="1" customWidth="1"/>
    <col min="2" max="2" width="12.140625" style="1" customWidth="1"/>
    <col min="3" max="3" width="8" style="1" customWidth="1"/>
    <col min="4" max="4" width="6.7109375" style="1" customWidth="1"/>
    <col min="5" max="5" width="7.28515625" style="1" customWidth="1"/>
    <col min="6" max="6" width="6.7109375" style="1" customWidth="1"/>
    <col min="7" max="7" width="8" style="1" customWidth="1"/>
    <col min="8" max="8" width="9.28515625" style="1" customWidth="1"/>
    <col min="9" max="9" width="10.140625" style="1" bestFit="1" customWidth="1"/>
    <col min="10" max="10" width="9.7109375" style="1" customWidth="1"/>
    <col min="11" max="11" width="10.42578125" style="1" customWidth="1"/>
    <col min="12" max="12" width="8.5703125" style="1" customWidth="1"/>
    <col min="13" max="13" width="9" style="1" bestFit="1" customWidth="1"/>
    <col min="14" max="14" width="9" style="1" customWidth="1"/>
    <col min="15" max="16" width="10.5703125" style="1" bestFit="1" customWidth="1"/>
    <col min="17" max="17" width="10.5703125" style="1" customWidth="1"/>
    <col min="18" max="19" width="11.5703125" style="1" customWidth="1"/>
    <col min="20" max="20" width="2.140625" style="1" customWidth="1"/>
    <col min="21" max="23" width="15" style="1" customWidth="1"/>
    <col min="24" max="26" width="9.7109375" style="1"/>
    <col min="27" max="27" width="9.85546875" style="1" bestFit="1" customWidth="1"/>
    <col min="28" max="16384" width="9.7109375" style="1"/>
  </cols>
  <sheetData>
    <row r="1" spans="1:23" x14ac:dyDescent="0.2">
      <c r="A1" s="3" t="s">
        <v>94</v>
      </c>
      <c r="B1" s="3"/>
      <c r="C1" s="2"/>
      <c r="D1" s="2"/>
      <c r="E1" s="2"/>
      <c r="F1" s="2"/>
      <c r="G1" s="2"/>
      <c r="H1" s="2"/>
      <c r="I1" s="2"/>
      <c r="J1" s="2"/>
      <c r="K1" s="2"/>
      <c r="L1" s="2"/>
      <c r="M1" s="2"/>
    </row>
    <row r="2" spans="1:23" ht="14.25" x14ac:dyDescent="0.2">
      <c r="A2" s="3" t="s">
        <v>59</v>
      </c>
      <c r="B2" s="3"/>
      <c r="C2" s="2"/>
      <c r="D2" s="2"/>
      <c r="E2" s="2"/>
      <c r="F2" s="2"/>
    </row>
    <row r="3" spans="1:23" x14ac:dyDescent="0.2">
      <c r="A3" s="4"/>
      <c r="B3" s="4"/>
      <c r="C3" s="6"/>
      <c r="D3" s="6"/>
      <c r="E3" s="6"/>
      <c r="F3" s="6"/>
      <c r="G3" s="6"/>
      <c r="H3" s="6"/>
      <c r="I3" s="10"/>
      <c r="J3" s="10"/>
      <c r="K3" s="10"/>
      <c r="L3" s="10"/>
      <c r="M3" s="10"/>
      <c r="P3" s="11" t="s">
        <v>57</v>
      </c>
      <c r="Q3" s="33"/>
      <c r="R3" s="30"/>
      <c r="S3" s="31"/>
      <c r="U3" s="11" t="s">
        <v>58</v>
      </c>
      <c r="V3" s="30"/>
      <c r="W3" s="31"/>
    </row>
    <row r="4" spans="1:23" ht="12.75" customHeight="1" x14ac:dyDescent="0.2">
      <c r="A4" s="2"/>
      <c r="B4" s="2"/>
      <c r="C4" s="144" t="s">
        <v>87</v>
      </c>
      <c r="D4" s="145"/>
      <c r="E4" s="145"/>
      <c r="F4" s="145"/>
      <c r="G4" s="145"/>
      <c r="H4" s="146"/>
      <c r="I4" s="147" t="s">
        <v>88</v>
      </c>
      <c r="J4" s="145"/>
      <c r="K4" s="145"/>
      <c r="L4" s="145"/>
      <c r="M4" s="145"/>
      <c r="N4" s="145"/>
    </row>
    <row r="5" spans="1:23" s="8" customFormat="1" ht="18.75" customHeight="1" x14ac:dyDescent="0.2">
      <c r="A5" s="19"/>
      <c r="B5" s="19"/>
      <c r="C5" s="125" t="s">
        <v>12</v>
      </c>
      <c r="D5" s="126" t="s">
        <v>13</v>
      </c>
      <c r="E5" s="127" t="s">
        <v>14</v>
      </c>
      <c r="F5" s="126" t="s">
        <v>15</v>
      </c>
      <c r="G5" s="126" t="s">
        <v>17</v>
      </c>
      <c r="H5" s="126" t="s">
        <v>16</v>
      </c>
      <c r="I5" s="122" t="s">
        <v>12</v>
      </c>
      <c r="J5" s="126" t="s">
        <v>13</v>
      </c>
      <c r="K5" s="127" t="s">
        <v>14</v>
      </c>
      <c r="L5" s="126" t="s">
        <v>15</v>
      </c>
      <c r="M5" s="126" t="s">
        <v>17</v>
      </c>
      <c r="N5" s="126" t="s">
        <v>16</v>
      </c>
    </row>
    <row r="6" spans="1:23" x14ac:dyDescent="0.2">
      <c r="A6" s="13" t="s">
        <v>50</v>
      </c>
      <c r="B6" s="13"/>
      <c r="C6" s="25">
        <f>+'[2]TABLE 30'!E9</f>
        <v>-4.8670944326972467</v>
      </c>
      <c r="D6" s="25">
        <f>+'[3]TABLE 31'!E9</f>
        <v>-4.1482241827279793</v>
      </c>
      <c r="E6" s="38">
        <f>+'[4]TABLE 34'!D8</f>
        <v>-11.44879064428471</v>
      </c>
      <c r="F6" s="25">
        <f>+'[5]Table 32'!D9</f>
        <v>-12.565382924823384</v>
      </c>
      <c r="G6" s="25">
        <f>+'[6]TABLE 33'!D9</f>
        <v>21.031795210255627</v>
      </c>
      <c r="H6" s="25">
        <f>(('[1]All Other Races'!AI4-'[1]All Other Races'!AD4)/'[1]All Other Races'!AD4)*100</f>
        <v>4.0595069339753547</v>
      </c>
      <c r="I6" s="20">
        <f>'[2]All Women'!$AK4-'[2]All Women'!$AF4</f>
        <v>-560022</v>
      </c>
      <c r="J6" s="13">
        <f>'[3]All Men'!$AK4-'[3]All Men'!$AF4</f>
        <v>-363633</v>
      </c>
      <c r="K6" s="20">
        <f>'[4]All White'!$AI4-'[4]All White'!$AD4</f>
        <v>-1261794</v>
      </c>
      <c r="L6" s="13">
        <f>'[5]All Black'!$AI4-'[5]All Black'!$AD4</f>
        <v>-334756</v>
      </c>
      <c r="M6" s="37">
        <f>'[6]All Hispanic'!$AI4-'[6]All Hispanic'!$AD4</f>
        <v>583793</v>
      </c>
      <c r="N6" s="13">
        <f>('[1]All Other Races'!AI4-'[1]All Other Races'!AD4)</f>
        <v>54125</v>
      </c>
      <c r="O6" s="8"/>
      <c r="P6" s="8"/>
      <c r="Q6" s="8"/>
    </row>
    <row r="7" spans="1:23" x14ac:dyDescent="0.2">
      <c r="A7" s="14" t="s">
        <v>10</v>
      </c>
      <c r="B7" s="14"/>
      <c r="C7" s="23">
        <f>+'[2]TABLE 30'!E10</f>
        <v>-3.3106237284771494</v>
      </c>
      <c r="D7" s="39">
        <f>+'[3]TABLE 31'!E10</f>
        <v>-2.459493604361088</v>
      </c>
      <c r="E7" s="23">
        <f>+'[4]TABLE 34'!D9</f>
        <v>-8.9051974609265656</v>
      </c>
      <c r="F7" s="23">
        <f>+'[5]Table 32'!D10</f>
        <v>-11.407450984511842</v>
      </c>
      <c r="G7" s="23">
        <f>+'[6]TABLE 33'!D10</f>
        <v>21.968257793019468</v>
      </c>
      <c r="H7" s="23">
        <f>(('[1]All Other Races'!AI5-'[1]All Other Races'!AD5)/'[1]All Other Races'!AD5)*100</f>
        <v>11.57967965812532</v>
      </c>
      <c r="I7" s="21">
        <f>'[2]All Women'!$AK5-'[2]All Women'!$AF5</f>
        <v>-133438</v>
      </c>
      <c r="J7" s="14">
        <f>'[3]All Men'!$AK5-'[3]All Men'!$AF5</f>
        <v>-72070</v>
      </c>
      <c r="K7" s="21">
        <f>'[4]All White'!$AI5-'[4]All White'!$AD5</f>
        <v>-324520</v>
      </c>
      <c r="L7" s="14">
        <f>'[5]All Black'!$AI5-'[5]All Black'!$AD5</f>
        <v>-162883</v>
      </c>
      <c r="M7" s="14">
        <f>'[6]All Hispanic'!$AI5-'[6]All Hispanic'!$AD5</f>
        <v>204220</v>
      </c>
      <c r="N7" s="14">
        <f>('[1]All Other Races'!AI5-'[1]All Other Races'!AD5)</f>
        <v>34955</v>
      </c>
      <c r="O7" s="8"/>
      <c r="P7" s="8"/>
      <c r="Q7" s="8"/>
    </row>
    <row r="8" spans="1:23" x14ac:dyDescent="0.2">
      <c r="A8" s="14" t="s">
        <v>23</v>
      </c>
      <c r="B8" s="14"/>
      <c r="C8" s="23"/>
      <c r="D8" s="23"/>
      <c r="E8" s="24"/>
      <c r="F8" s="23"/>
      <c r="G8" s="23"/>
      <c r="H8" s="23"/>
      <c r="I8" s="24">
        <f>(I7/I$6)*100</f>
        <v>23.827278214070162</v>
      </c>
      <c r="J8" s="23">
        <f t="shared" ref="J8:N8" si="0">(J7/J$6)*100</f>
        <v>19.819433329758301</v>
      </c>
      <c r="K8" s="24">
        <f t="shared" si="0"/>
        <v>25.718936688556138</v>
      </c>
      <c r="L8" s="23">
        <f t="shared" si="0"/>
        <v>48.657230938355099</v>
      </c>
      <c r="M8" s="23">
        <f t="shared" si="0"/>
        <v>34.981577374172005</v>
      </c>
      <c r="N8" s="23">
        <f t="shared" si="0"/>
        <v>64.581986143187066</v>
      </c>
      <c r="O8" s="8"/>
      <c r="P8" s="8"/>
      <c r="Q8" s="8"/>
    </row>
    <row r="9" spans="1:23" x14ac:dyDescent="0.2">
      <c r="A9" s="15" t="s">
        <v>74</v>
      </c>
      <c r="B9" s="15"/>
      <c r="C9" s="26">
        <f>+'[2]TABLE 30'!E12</f>
        <v>-6.8143938970234563</v>
      </c>
      <c r="D9" s="26">
        <f>+'[3]TABLE 31'!E12</f>
        <v>-9.7313573563069813</v>
      </c>
      <c r="E9" s="27">
        <f>+'[4]TABLE 34'!D11</f>
        <v>-5.1954073144789596</v>
      </c>
      <c r="F9" s="26">
        <f>+'[5]Table 32'!D12</f>
        <v>-17.191399720651205</v>
      </c>
      <c r="G9" s="26">
        <f>+'[6]TABLE 33'!D12</f>
        <v>23.15541601255887</v>
      </c>
      <c r="H9" s="26">
        <f>(('[1]All Other Races'!AI7-'[1]All Other Races'!AD7)/'[1]All Other Races'!AD7)*100</f>
        <v>-5.1348055818994718</v>
      </c>
      <c r="I9" s="22">
        <f>'[2]All Women'!$AK7-'[2]All Women'!$AF7</f>
        <v>-12184</v>
      </c>
      <c r="J9" s="15">
        <f>'[3]All Men'!$AK7-'[3]All Men'!$AF7</f>
        <v>-12798</v>
      </c>
      <c r="K9" s="22">
        <f>'[4]All White'!$AI7-'[4]All White'!$AD7</f>
        <v>-9525</v>
      </c>
      <c r="L9" s="15">
        <f>'[5]All Black'!$AI7-'[5]All Black'!$AD7</f>
        <v>-15016</v>
      </c>
      <c r="M9" s="15">
        <f>'[6]All Hispanic'!$AI7-'[6]All Hispanic'!$AD7</f>
        <v>1770</v>
      </c>
      <c r="N9" s="15">
        <f>('[1]All Other Races'!AI7-'[1]All Other Races'!AD7)</f>
        <v>-379</v>
      </c>
      <c r="O9" s="8"/>
      <c r="P9" s="8"/>
      <c r="Q9" s="8"/>
    </row>
    <row r="10" spans="1:23" x14ac:dyDescent="0.2">
      <c r="A10" s="15" t="s">
        <v>0</v>
      </c>
      <c r="B10" s="15"/>
      <c r="C10" s="26">
        <f>+'[2]TABLE 30'!E13</f>
        <v>-7.6579746469369061</v>
      </c>
      <c r="D10" s="26">
        <f>+'[3]TABLE 31'!E13</f>
        <v>-6.0943580435350579</v>
      </c>
      <c r="E10" s="27">
        <f>+'[4]TABLE 34'!D12</f>
        <v>-8.4193588315385561</v>
      </c>
      <c r="F10" s="26">
        <f>+'[5]Table 32'!D13</f>
        <v>-20.114710897535264</v>
      </c>
      <c r="G10" s="26">
        <f>+'[6]TABLE 33'!D13</f>
        <v>31.756666220018758</v>
      </c>
      <c r="H10" s="26">
        <f>(('[1]All Other Races'!AI8-'[1]All Other Races'!AD8)/'[1]All Other Races'!AD8)*100</f>
        <v>-4.8467087466185754</v>
      </c>
      <c r="I10" s="22">
        <f>'[2]All Women'!$AK8-'[2]All Women'!$AF8</f>
        <v>-7944</v>
      </c>
      <c r="J10" s="15">
        <f>'[3]All Men'!$AK8-'[3]All Men'!$AF8</f>
        <v>-4432</v>
      </c>
      <c r="K10" s="22">
        <f>'[4]All White'!$AI8-'[4]All White'!$AD8</f>
        <v>-10203</v>
      </c>
      <c r="L10" s="15">
        <f>'[5]All Black'!$AI8-'[5]All Black'!$AD8</f>
        <v>-6488</v>
      </c>
      <c r="M10" s="15">
        <f>'[6]All Hispanic'!$AI8-'[6]All Hispanic'!$AD8</f>
        <v>2370</v>
      </c>
      <c r="N10" s="15">
        <f>('[1]All Other Races'!AI8-'[1]All Other Races'!AD8)</f>
        <v>-215</v>
      </c>
    </row>
    <row r="11" spans="1:23" x14ac:dyDescent="0.2">
      <c r="A11" s="15" t="s">
        <v>9</v>
      </c>
      <c r="B11" s="15"/>
      <c r="C11" s="26">
        <f>+'[2]TABLE 30'!E14</f>
        <v>5.8231008156985693</v>
      </c>
      <c r="D11" s="26">
        <f>+'[3]TABLE 31'!E14</f>
        <v>0.86152286836437342</v>
      </c>
      <c r="E11" s="27">
        <f>+'[4]TABLE 34'!D13</f>
        <v>-7.0664072001945994</v>
      </c>
      <c r="F11" s="26">
        <f>+'[5]Table 32'!D14</f>
        <v>0.93876118617301285</v>
      </c>
      <c r="G11" s="26">
        <f>+'[6]TABLE 33'!D14</f>
        <v>51.481958762886592</v>
      </c>
      <c r="H11" s="26">
        <f>(('[1]All Other Races'!AI9-'[1]All Other Races'!AD9)/'[1]All Other Races'!AD9)*100</f>
        <v>4.6846846846846848</v>
      </c>
      <c r="I11" s="22">
        <f>'[2]All Women'!$AK9-'[2]All Women'!$AF9</f>
        <v>2006</v>
      </c>
      <c r="J11" s="15">
        <f>'[3]All Men'!$AK9-'[3]All Men'!$AF9</f>
        <v>204</v>
      </c>
      <c r="K11" s="22">
        <f>'[4]All White'!$AI9-'[4]All White'!$AD9</f>
        <v>-2324</v>
      </c>
      <c r="L11" s="15">
        <f>'[5]All Black'!$AI9-'[5]All Black'!$AD9</f>
        <v>107</v>
      </c>
      <c r="M11" s="15">
        <f>'[6]All Hispanic'!$AI9-'[6]All Hispanic'!$AD9</f>
        <v>1598</v>
      </c>
      <c r="N11" s="15">
        <f>('[1]All Other Races'!AI9-'[1]All Other Races'!AD9)</f>
        <v>104</v>
      </c>
    </row>
    <row r="12" spans="1:23" ht="13.5" customHeight="1" x14ac:dyDescent="0.2">
      <c r="A12" s="15" t="s">
        <v>75</v>
      </c>
      <c r="B12" s="15"/>
      <c r="C12" s="26">
        <f>+'[2]TABLE 30'!E15</f>
        <v>-7.459331585180677</v>
      </c>
      <c r="D12" s="26">
        <f>+'[3]TABLE 31'!E15</f>
        <v>-7.1335010282787072</v>
      </c>
      <c r="E12" s="27">
        <f>+'[4]TABLE 34'!D14</f>
        <v>-13.273009448272365</v>
      </c>
      <c r="F12" s="26">
        <f>+'[5]Table 32'!D15</f>
        <v>-15.051252659336098</v>
      </c>
      <c r="G12" s="26">
        <f>+'[6]TABLE 33'!D15</f>
        <v>10.954191923827462</v>
      </c>
      <c r="H12" s="26">
        <f>(('[1]All Other Races'!AI10-'[1]All Other Races'!AD10)/'[1]All Other Races'!AD10)*100</f>
        <v>3.7137272590587882</v>
      </c>
      <c r="I12" s="22">
        <f>'[2]All Women'!$AK10-'[2]All Women'!$AF10</f>
        <v>-50009</v>
      </c>
      <c r="J12" s="15">
        <f>'[3]All Men'!$AK10-'[3]All Men'!$AF10</f>
        <v>-34201</v>
      </c>
      <c r="K12" s="22">
        <f>'[4]All White'!$AI10-'[4]All White'!$AD10</f>
        <v>-68077</v>
      </c>
      <c r="L12" s="15">
        <f>'[5]All Black'!$AI10-'[5]All Black'!$AD10</f>
        <v>-31907</v>
      </c>
      <c r="M12" s="15">
        <f>'[6]All Hispanic'!$AI10-'[6]All Hispanic'!$AD10</f>
        <v>27450</v>
      </c>
      <c r="N12" s="15">
        <f>('[1]All Other Races'!AI10-'[1]All Other Races'!AD10)</f>
        <v>1482</v>
      </c>
    </row>
    <row r="13" spans="1:23" x14ac:dyDescent="0.2">
      <c r="A13" s="14" t="s">
        <v>76</v>
      </c>
      <c r="B13" s="14"/>
      <c r="C13" s="23">
        <f>+'[2]TABLE 30'!E16</f>
        <v>-1.2294459423537007</v>
      </c>
      <c r="D13" s="23">
        <f>+'[3]TABLE 31'!E16</f>
        <v>0.66360058618051776</v>
      </c>
      <c r="E13" s="24">
        <f>+'[4]TABLE 34'!D15</f>
        <v>-4.8002144320422744</v>
      </c>
      <c r="F13" s="23">
        <f>+'[5]Table 32'!D16</f>
        <v>-7.0994630026763161</v>
      </c>
      <c r="G13" s="23">
        <f>+'[6]TABLE 33'!D16</f>
        <v>50.506827831541898</v>
      </c>
      <c r="H13" s="23">
        <f>(('[1]All Other Races'!AI11-'[1]All Other Races'!AD11)/'[1]All Other Races'!AD11)*100</f>
        <v>25.109070511488763</v>
      </c>
      <c r="I13" s="21">
        <f>'[2]All Women'!$AK11-'[2]All Women'!$AF11</f>
        <v>-3885</v>
      </c>
      <c r="J13" s="14">
        <f>'[3]All Men'!$AK11-'[3]All Men'!$AF11</f>
        <v>1440</v>
      </c>
      <c r="K13" s="21">
        <f>'[4]All White'!$AI11-'[4]All White'!$AD11</f>
        <v>-12536</v>
      </c>
      <c r="L13" s="14">
        <f>'[5]All Black'!$AI11-'[5]All Black'!$AD11</f>
        <v>-12282</v>
      </c>
      <c r="M13" s="14">
        <f>'[6]All Hispanic'!$AI11-'[6]All Hispanic'!$AD11</f>
        <v>13204</v>
      </c>
      <c r="N13" s="14">
        <f>('[1]All Other Races'!AI11-'[1]All Other Races'!AD11)</f>
        <v>6043</v>
      </c>
    </row>
    <row r="14" spans="1:23" x14ac:dyDescent="0.2">
      <c r="A14" s="14" t="s">
        <v>77</v>
      </c>
      <c r="B14" s="14"/>
      <c r="C14" s="23">
        <f>+'[2]TABLE 30'!E17</f>
        <v>-8.8441385490435227</v>
      </c>
      <c r="D14" s="23">
        <f>+'[3]TABLE 31'!E17</f>
        <v>-8.041326735321654</v>
      </c>
      <c r="E14" s="24">
        <f>+'[4]TABLE 34'!D16</f>
        <v>-12.939800599645993</v>
      </c>
      <c r="F14" s="23">
        <f>+'[5]Table 32'!D17</f>
        <v>-23.625562689100434</v>
      </c>
      <c r="G14" s="23">
        <f>+'[6]TABLE 33'!D17</f>
        <v>43.43608199029886</v>
      </c>
      <c r="H14" s="23">
        <f>(('[1]All Other Races'!AI12-'[1]All Other Races'!AD12)/'[1]All Other Races'!AD12)*100</f>
        <v>6.7011375387797303</v>
      </c>
      <c r="I14" s="21">
        <f>'[2]All Women'!$AK12-'[2]All Women'!$AF12</f>
        <v>-14212</v>
      </c>
      <c r="J14" s="14">
        <f>'[3]All Men'!$AK12-'[3]All Men'!$AF12</f>
        <v>-9620</v>
      </c>
      <c r="K14" s="21">
        <f>'[4]All White'!$AI12-'[4]All White'!$AD12</f>
        <v>-28657</v>
      </c>
      <c r="L14" s="14">
        <f>'[5]All Black'!$AI12-'[5]All Black'!$AD12</f>
        <v>-6403</v>
      </c>
      <c r="M14" s="14">
        <f>'[6]All Hispanic'!$AI12-'[6]All Hispanic'!$AD12</f>
        <v>2776</v>
      </c>
      <c r="N14" s="14">
        <f>('[1]All Other Races'!AI12-'[1]All Other Races'!AD12)</f>
        <v>324</v>
      </c>
    </row>
    <row r="15" spans="1:23" x14ac:dyDescent="0.2">
      <c r="A15" s="14" t="s">
        <v>54</v>
      </c>
      <c r="B15" s="14"/>
      <c r="C15" s="23">
        <f>+'[2]TABLE 30'!E18</f>
        <v>-5.1658743148104849</v>
      </c>
      <c r="D15" s="23">
        <f>+'[3]TABLE 31'!E18</f>
        <v>-8.3984244609119436</v>
      </c>
      <c r="E15" s="24">
        <f>+'[4]TABLE 34'!D17</f>
        <v>-9.8058778256036021</v>
      </c>
      <c r="F15" s="23">
        <f>+'[5]Table 32'!D18</f>
        <v>-7.9381999383540531</v>
      </c>
      <c r="G15" s="23">
        <f>+'[6]TABLE 33'!D18</f>
        <v>19.172716851356515</v>
      </c>
      <c r="H15" s="23">
        <f>(('[1]All Other Races'!AI13-'[1]All Other Races'!AD13)/'[1]All Other Races'!AD13)*100</f>
        <v>6.3317274604267029</v>
      </c>
      <c r="I15" s="21">
        <f>'[2]All Women'!$AK13-'[2]All Women'!$AF13</f>
        <v>-7954</v>
      </c>
      <c r="J15" s="14">
        <f>'[3]All Men'!$AK13-'[3]All Men'!$AF13</f>
        <v>-8806</v>
      </c>
      <c r="K15" s="21">
        <f>'[4]All White'!$AI13-'[4]All White'!$AD13</f>
        <v>-13760</v>
      </c>
      <c r="L15" s="14">
        <f>'[5]All Black'!$AI13-'[5]All Black'!$AD13</f>
        <v>-6181</v>
      </c>
      <c r="M15" s="14">
        <f>'[6]All Hispanic'!$AI13-'[6]All Hispanic'!$AD13</f>
        <v>2007</v>
      </c>
      <c r="N15" s="14">
        <f>('[1]All Other Races'!AI13-'[1]All Other Races'!AD13)</f>
        <v>460</v>
      </c>
    </row>
    <row r="16" spans="1:23" x14ac:dyDescent="0.2">
      <c r="A16" s="14" t="s">
        <v>1</v>
      </c>
      <c r="B16" s="14"/>
      <c r="C16" s="23">
        <f>+'[2]TABLE 30'!E19</f>
        <v>-5.2950252478025064</v>
      </c>
      <c r="D16" s="23">
        <f>+'[3]TABLE 31'!E19</f>
        <v>0.64501668575982474</v>
      </c>
      <c r="E16" s="24">
        <f>+'[4]TABLE 34'!D18</f>
        <v>-13.147505218802083</v>
      </c>
      <c r="F16" s="23">
        <f>+'[5]Table 32'!D19</f>
        <v>-5.8241461201320641</v>
      </c>
      <c r="G16" s="23">
        <f>+'[6]TABLE 33'!D19</f>
        <v>36.901156094023293</v>
      </c>
      <c r="H16" s="23">
        <f>(('[1]All Other Races'!AI14-'[1]All Other Races'!AD14)/'[1]All Other Races'!AD14)*100</f>
        <v>12.562455389007852</v>
      </c>
      <c r="I16" s="21">
        <f>'[2]All Women'!$AK14-'[2]All Women'!$AF14</f>
        <v>-11325</v>
      </c>
      <c r="J16" s="14">
        <f>'[3]All Men'!$AK14-'[3]All Men'!$AF14</f>
        <v>1036</v>
      </c>
      <c r="K16" s="21">
        <f>'[4]All White'!$AI14-'[4]All White'!$AD14</f>
        <v>-23744</v>
      </c>
      <c r="L16" s="14">
        <f>'[5]All Black'!$AI14-'[5]All Black'!$AD14</f>
        <v>-6033</v>
      </c>
      <c r="M16" s="14">
        <f>'[6]All Hispanic'!$AI14-'[6]All Hispanic'!$AD14</f>
        <v>8650</v>
      </c>
      <c r="N16" s="14">
        <f>('[1]All Other Races'!AI14-'[1]All Other Races'!AD14)</f>
        <v>3168</v>
      </c>
    </row>
    <row r="17" spans="1:14" x14ac:dyDescent="0.2">
      <c r="A17" s="15" t="s">
        <v>2</v>
      </c>
      <c r="B17" s="15"/>
      <c r="C17" s="26">
        <f>+'[2]TABLE 30'!E20</f>
        <v>-4.0733481342486364</v>
      </c>
      <c r="D17" s="26">
        <f>+'[3]TABLE 31'!E20</f>
        <v>-0.76651114266670528</v>
      </c>
      <c r="E17" s="27">
        <f>+'[4]TABLE 34'!D19</f>
        <v>-1.8527405120073441</v>
      </c>
      <c r="F17" s="26">
        <f>+'[5]Table 32'!D20</f>
        <v>-9.2230744553646939</v>
      </c>
      <c r="G17" s="26">
        <f>+'[6]TABLE 33'!D20</f>
        <v>47.518248175182478</v>
      </c>
      <c r="H17" s="26">
        <f>(('[1]All Other Races'!AI15-'[1]All Other Races'!AD15)/'[1]All Other Races'!AD15)*100</f>
        <v>11.197339246119734</v>
      </c>
      <c r="I17" s="22">
        <f>'[2]All Women'!$AK15-'[2]All Women'!$AF15</f>
        <v>-4385</v>
      </c>
      <c r="J17" s="15">
        <f>'[3]All Men'!$AK15-'[3]All Men'!$AF15</f>
        <v>-529</v>
      </c>
      <c r="K17" s="22">
        <f>'[4]All White'!$AI15-'[4]All White'!$AD15</f>
        <v>-1776</v>
      </c>
      <c r="L17" s="15">
        <f>'[5]All Black'!$AI15-'[5]All Black'!$AD15</f>
        <v>-6325</v>
      </c>
      <c r="M17" s="15">
        <f>'[6]All Hispanic'!$AI15-'[6]All Hispanic'!$AD15</f>
        <v>1302</v>
      </c>
      <c r="N17" s="15">
        <f>('[1]All Other Races'!AI15-'[1]All Other Races'!AD15)</f>
        <v>303</v>
      </c>
    </row>
    <row r="18" spans="1:14" x14ac:dyDescent="0.2">
      <c r="A18" s="15" t="s">
        <v>3</v>
      </c>
      <c r="B18" s="15"/>
      <c r="C18" s="26">
        <f>+'[2]TABLE 30'!E21</f>
        <v>-3.6364327018884901</v>
      </c>
      <c r="D18" s="26">
        <f>+'[3]TABLE 31'!E21</f>
        <v>-0.74427480916030531</v>
      </c>
      <c r="E18" s="27">
        <f>+'[4]TABLE 34'!D20</f>
        <v>-6.0005927841996067</v>
      </c>
      <c r="F18" s="26">
        <f>+'[5]Table 32'!D21</f>
        <v>-12.616842589663205</v>
      </c>
      <c r="G18" s="26">
        <f>+'[6]TABLE 33'!D21</f>
        <v>58.365053471089354</v>
      </c>
      <c r="H18" s="26">
        <f>(('[1]All Other Races'!AI16-'[1]All Other Races'!AD16)/'[1]All Other Races'!AD16)*100</f>
        <v>16.839982070820263</v>
      </c>
      <c r="I18" s="22">
        <f>'[2]All Women'!$AK16-'[2]All Women'!$AF16</f>
        <v>-12445</v>
      </c>
      <c r="J18" s="15">
        <f>'[3]All Men'!$AK16-'[3]All Men'!$AF16</f>
        <v>-1755</v>
      </c>
      <c r="K18" s="22">
        <f>'[4]All White'!$AI16-'[4]All White'!$AD16</f>
        <v>-20043</v>
      </c>
      <c r="L18" s="15">
        <f>'[5]All Black'!$AI16-'[5]All Black'!$AD16</f>
        <v>-17547</v>
      </c>
      <c r="M18" s="15">
        <f>'[6]All Hispanic'!$AI16-'[6]All Hispanic'!$AD16</f>
        <v>16100</v>
      </c>
      <c r="N18" s="15">
        <f>('[1]All Other Races'!AI16-'[1]All Other Races'!AD16)</f>
        <v>3757</v>
      </c>
    </row>
    <row r="19" spans="1:14" x14ac:dyDescent="0.2">
      <c r="A19" s="15" t="s">
        <v>4</v>
      </c>
      <c r="B19" s="15"/>
      <c r="C19" s="26">
        <f>+'[2]TABLE 30'!E22</f>
        <v>-10.711346911906459</v>
      </c>
      <c r="D19" s="26">
        <f>+'[3]TABLE 31'!E22</f>
        <v>-12.636202298212391</v>
      </c>
      <c r="E19" s="27">
        <f>+'[4]TABLE 34'!D21</f>
        <v>-18.494608091481506</v>
      </c>
      <c r="F19" s="26">
        <f>+'[5]Table 32'!D22</f>
        <v>-27.024957203351651</v>
      </c>
      <c r="G19" s="26">
        <f>+'[6]TABLE 33'!D22</f>
        <v>31.773436316825688</v>
      </c>
      <c r="H19" s="26">
        <f>(('[1]All Other Races'!AI17-'[1]All Other Races'!AD17)/'[1]All Other Races'!AD17)*100</f>
        <v>-17.308387200385432</v>
      </c>
      <c r="I19" s="22">
        <f>'[2]All Women'!$AK17-'[2]All Women'!$AF17</f>
        <v>-13668</v>
      </c>
      <c r="J19" s="15">
        <f>'[3]All Men'!$AK17-'[3]All Men'!$AF17</f>
        <v>-12745</v>
      </c>
      <c r="K19" s="22">
        <f>'[4]All White'!$AI17-'[4]All White'!$AD17</f>
        <v>-25554</v>
      </c>
      <c r="L19" s="15">
        <f>'[5]All Black'!$AI17-'[5]All Black'!$AD17</f>
        <v>-5999</v>
      </c>
      <c r="M19" s="15">
        <f>'[6]All Hispanic'!$AI17-'[6]All Hispanic'!$AD17</f>
        <v>4196</v>
      </c>
      <c r="N19" s="15">
        <f>('[1]All Other Races'!AI17-'[1]All Other Races'!AD17)</f>
        <v>-4311</v>
      </c>
    </row>
    <row r="20" spans="1:14" x14ac:dyDescent="0.2">
      <c r="A20" s="15" t="s">
        <v>5</v>
      </c>
      <c r="B20" s="15"/>
      <c r="C20" s="26">
        <f>+'[2]TABLE 30'!E23</f>
        <v>-6.0010473709050709</v>
      </c>
      <c r="D20" s="26">
        <f>+'[3]TABLE 31'!E23</f>
        <v>-3.7610535142552219</v>
      </c>
      <c r="E20" s="27">
        <f>+'[4]TABLE 34'!D22</f>
        <v>-4.2904855156504489</v>
      </c>
      <c r="F20" s="26">
        <f>+'[5]Table 32'!D23</f>
        <v>-17.557315664193542</v>
      </c>
      <c r="G20" s="26">
        <f>+'[6]TABLE 33'!D23</f>
        <v>43.588456712672524</v>
      </c>
      <c r="H20" s="26">
        <f>(('[1]All Other Races'!AI18-'[1]All Other Races'!AD18)/'[1]All Other Races'!AD18)*100</f>
        <v>7.0131855532199499</v>
      </c>
      <c r="I20" s="22">
        <f>'[2]All Women'!$AK18-'[2]All Women'!$AF18</f>
        <v>-9282</v>
      </c>
      <c r="J20" s="15">
        <f>'[3]All Men'!$AK18-'[3]All Men'!$AF18</f>
        <v>-3947</v>
      </c>
      <c r="K20" s="22">
        <f>'[4]All White'!$AI18-'[4]All White'!$AD18</f>
        <v>-6770</v>
      </c>
      <c r="L20" s="15">
        <f>'[5]All Black'!$AI18-'[5]All Black'!$AD18</f>
        <v>-12613</v>
      </c>
      <c r="M20" s="15">
        <f>'[6]All Hispanic'!$AI18-'[6]All Hispanic'!$AD18</f>
        <v>3474</v>
      </c>
      <c r="N20" s="15">
        <f>('[1]All Other Races'!AI18-'[1]All Other Races'!AD18)</f>
        <v>367</v>
      </c>
    </row>
    <row r="21" spans="1:14" x14ac:dyDescent="0.2">
      <c r="A21" s="14" t="s">
        <v>6</v>
      </c>
      <c r="B21" s="14"/>
      <c r="C21" s="23">
        <f>+'[2]TABLE 30'!E24</f>
        <v>-6.0336270941739105</v>
      </c>
      <c r="D21" s="23">
        <f>+'[3]TABLE 31'!E24</f>
        <v>-5.9753466658342527</v>
      </c>
      <c r="E21" s="24">
        <f>+'[4]TABLE 34'!D23</f>
        <v>-7.4207286986781629</v>
      </c>
      <c r="F21" s="23">
        <f>+'[5]Table 32'!D24</f>
        <v>-12.762946474637735</v>
      </c>
      <c r="G21" s="23">
        <f>+'[6]TABLE 33'!D24</f>
        <v>40.499226006191954</v>
      </c>
      <c r="H21" s="23">
        <f>(('[1]All Other Races'!AI19-'[1]All Other Races'!AD19)/'[1]All Other Races'!AD19)*100</f>
        <v>21.542755645775184</v>
      </c>
      <c r="I21" s="21">
        <f>'[2]All Women'!$AK19-'[2]All Women'!$AF19</f>
        <v>-12036</v>
      </c>
      <c r="J21" s="14">
        <f>'[3]All Men'!$AK19-'[3]All Men'!$AF19</f>
        <v>-8614</v>
      </c>
      <c r="K21" s="21">
        <f>'[4]All White'!$AI19-'[4]All White'!$AD19</f>
        <v>-17145</v>
      </c>
      <c r="L21" s="14">
        <f>'[5]All Black'!$AI19-'[5]All Black'!$AD19</f>
        <v>-8658</v>
      </c>
      <c r="M21" s="14">
        <f>'[6]All Hispanic'!$AI19-'[6]All Hispanic'!$AD19</f>
        <v>4186</v>
      </c>
      <c r="N21" s="14">
        <f>('[1]All Other Races'!AI19-'[1]All Other Races'!AD19)</f>
        <v>1698</v>
      </c>
    </row>
    <row r="22" spans="1:14" x14ac:dyDescent="0.2">
      <c r="A22" s="14" t="s">
        <v>7</v>
      </c>
      <c r="B22" s="14"/>
      <c r="C22" s="23">
        <f>+'[2]TABLE 30'!E25</f>
        <v>5.6791100870303399</v>
      </c>
      <c r="D22" s="23">
        <f>+'[3]TABLE 31'!E25</f>
        <v>6.0059888777983748</v>
      </c>
      <c r="E22" s="24">
        <f>+'[4]TABLE 34'!D24</f>
        <v>-6.8489308712333692</v>
      </c>
      <c r="F22" s="23">
        <f>+'[5]Table 32'!D25</f>
        <v>-2.3966408900272755</v>
      </c>
      <c r="G22" s="23">
        <f>+'[6]TABLE 33'!D25</f>
        <v>21.176112065259726</v>
      </c>
      <c r="H22" s="23">
        <f>(('[1]All Other Races'!AI20-'[1]All Other Races'!AD20)/'[1]All Other Races'!AD20)*100</f>
        <v>21.170660157906195</v>
      </c>
      <c r="I22" s="21">
        <f>'[2]All Women'!$AK20-'[2]All Women'!$AF20</f>
        <v>49639</v>
      </c>
      <c r="J22" s="14">
        <f>'[3]All Men'!$AK20-'[3]All Men'!$AF20</f>
        <v>40014</v>
      </c>
      <c r="K22" s="21">
        <f>'[4]All White'!$AI20-'[4]All White'!$AD20</f>
        <v>-42735</v>
      </c>
      <c r="L22" s="14">
        <f>'[5]All Black'!$AI20-'[5]All Black'!$AD20</f>
        <v>-4903</v>
      </c>
      <c r="M22" s="14">
        <f>'[6]All Hispanic'!$AI20-'[6]All Hispanic'!$AD20</f>
        <v>104927</v>
      </c>
      <c r="N22" s="14">
        <f>('[1]All Other Races'!AI20-'[1]All Other Races'!AD20)</f>
        <v>18475</v>
      </c>
    </row>
    <row r="23" spans="1:14" x14ac:dyDescent="0.2">
      <c r="A23" s="14" t="s">
        <v>8</v>
      </c>
      <c r="B23" s="14"/>
      <c r="C23" s="23">
        <f>+'[2]TABLE 30'!E26</f>
        <v>-6.1929173471550856</v>
      </c>
      <c r="D23" s="23">
        <f>+'[3]TABLE 31'!E26</f>
        <v>-5.415246389375997</v>
      </c>
      <c r="E23" s="24">
        <f>+'[4]TABLE 34'!D25</f>
        <v>-9.5580096832237835</v>
      </c>
      <c r="F23" s="23">
        <f>+'[5]Table 32'!D26</f>
        <v>-17.612157121987448</v>
      </c>
      <c r="G23" s="23">
        <f>+'[6]TABLE 33'!D26</f>
        <v>27.866560127846583</v>
      </c>
      <c r="H23" s="23">
        <f>(('[1]All Other Races'!AI21-'[1]All Other Races'!AD21)/'[1]All Other Races'!AD21)*100</f>
        <v>10.814492753623188</v>
      </c>
      <c r="I23" s="21">
        <f>'[2]All Women'!$AK21-'[2]All Women'!$AF21</f>
        <v>-20742</v>
      </c>
      <c r="J23" s="14">
        <f>'[3]All Men'!$AK21-'[3]All Men'!$AF21</f>
        <v>-13742</v>
      </c>
      <c r="K23" s="21">
        <f>'[4]All White'!$AI21-'[4]All White'!$AD21</f>
        <v>-30915</v>
      </c>
      <c r="L23" s="14">
        <f>'[5]All Black'!$AI21-'[5]All Black'!$AD21</f>
        <v>-21580</v>
      </c>
      <c r="M23" s="14">
        <f>'[6]All Hispanic'!$AI21-'[6]All Hispanic'!$AD21</f>
        <v>9765</v>
      </c>
      <c r="N23" s="14">
        <f>('[1]All Other Races'!AI21-'[1]All Other Races'!AD21)</f>
        <v>3731</v>
      </c>
    </row>
    <row r="24" spans="1:14" x14ac:dyDescent="0.2">
      <c r="A24" s="13" t="s">
        <v>79</v>
      </c>
      <c r="B24" s="13"/>
      <c r="C24" s="25">
        <f>+'[2]TABLE 30'!E27</f>
        <v>-8.6384005515339535</v>
      </c>
      <c r="D24" s="35">
        <f>+'[3]TABLE 31'!E27</f>
        <v>-7.7643123968378065</v>
      </c>
      <c r="E24" s="40">
        <f>+'[4]TABLE 34'!D26</f>
        <v>-12.502906030594691</v>
      </c>
      <c r="F24" s="25">
        <f>+'[5]Table 32'!D27</f>
        <v>-15.767448811836795</v>
      </c>
      <c r="G24" s="25">
        <f>+'[6]TABLE 33'!D27</f>
        <v>22.305764411027567</v>
      </c>
      <c r="H24" s="35">
        <f>(('[1]All Other Races'!AI22-'[1]All Other Races'!AD22)/'[1]All Other Races'!AD22)*100</f>
        <v>-3.0023094688221708</v>
      </c>
      <c r="I24" s="20">
        <f>'[2]All Women'!$AK22-'[2]All Women'!$AF22</f>
        <v>-5012</v>
      </c>
      <c r="J24" s="13">
        <f>'[3]All Men'!$AK22-'[3]All Men'!$AF22</f>
        <v>-3575</v>
      </c>
      <c r="K24" s="20">
        <f>'[4]All White'!$AI22-'[4]All White'!$AD22</f>
        <v>-10756</v>
      </c>
      <c r="L24" s="13">
        <f>'[5]All Black'!$AI22-'[5]All Black'!$AD22</f>
        <v>-1055</v>
      </c>
      <c r="M24" s="13">
        <f>'[6]All Hispanic'!$AI22-'[6]All Hispanic'!$AD22</f>
        <v>445</v>
      </c>
      <c r="N24" s="13">
        <f>('[1]All Other Races'!AI22-'[1]All Other Races'!AD22)</f>
        <v>-52</v>
      </c>
    </row>
    <row r="25" spans="1:14" x14ac:dyDescent="0.2">
      <c r="A25" s="14" t="s">
        <v>24</v>
      </c>
      <c r="B25" s="14"/>
      <c r="C25" s="23">
        <f>+'[2]TABLE 30'!E28</f>
        <v>-1.4949918145634269</v>
      </c>
      <c r="D25" s="23">
        <f>+'[3]TABLE 31'!E28</f>
        <v>-2.0361870857470441</v>
      </c>
      <c r="E25" s="24">
        <f>+'[4]TABLE 34'!D27</f>
        <v>-12.902666192036119</v>
      </c>
      <c r="F25" s="23">
        <f>+'[5]Table 32'!D28</f>
        <v>-11.937950208517629</v>
      </c>
      <c r="G25" s="23">
        <f>+'[6]TABLE 33'!D28</f>
        <v>20.599951699016348</v>
      </c>
      <c r="H25" s="23">
        <f>(('[1]All Other Races'!AI23-'[1]All Other Races'!AD23)/'[1]All Other Races'!AD23)*100</f>
        <v>-2.6957395691386581</v>
      </c>
      <c r="I25" s="21">
        <f>'[2]All Women'!$AK23-'[2]All Women'!$AF23</f>
        <v>-42263</v>
      </c>
      <c r="J25" s="14">
        <f>'[3]All Men'!$AK23-'[3]All Men'!$AF23</f>
        <v>-46032</v>
      </c>
      <c r="K25" s="21">
        <f>'[4]All White'!$AI23-'[4]All White'!$AD23</f>
        <v>-286345</v>
      </c>
      <c r="L25" s="14">
        <f>'[5]All Black'!$AI23-'[5]All Black'!$AD23</f>
        <v>-37786</v>
      </c>
      <c r="M25" s="14">
        <f>'[6]All Hispanic'!$AI23-'[6]All Hispanic'!$AD23</f>
        <v>246512</v>
      </c>
      <c r="N25" s="14">
        <f>('[1]All Other Races'!AI23-'[1]All Other Races'!AD23)</f>
        <v>-16281</v>
      </c>
    </row>
    <row r="26" spans="1:14" x14ac:dyDescent="0.2">
      <c r="A26" s="14" t="s">
        <v>23</v>
      </c>
      <c r="B26" s="14"/>
      <c r="C26" s="23"/>
      <c r="D26" s="23"/>
      <c r="E26" s="24"/>
      <c r="F26" s="23"/>
      <c r="G26" s="23"/>
      <c r="H26" s="23"/>
      <c r="I26" s="24">
        <f>(I25/I$6)*100</f>
        <v>7.5466678094789135</v>
      </c>
      <c r="J26" s="23">
        <f t="shared" ref="J26" si="1">(J25/J$6)*100</f>
        <v>12.65891709498313</v>
      </c>
      <c r="K26" s="24">
        <f t="shared" ref="K26" si="2">(K25/K$6)*100</f>
        <v>22.693482454346746</v>
      </c>
      <c r="L26" s="23">
        <f t="shared" ref="L26" si="3">(L25/L$6)*100</f>
        <v>11.287624418979794</v>
      </c>
      <c r="M26" s="23">
        <f t="shared" ref="M26:N26" si="4">(M25/M$6)*100</f>
        <v>42.225925970335375</v>
      </c>
      <c r="N26" s="23">
        <f t="shared" si="4"/>
        <v>-30.080369515011547</v>
      </c>
    </row>
    <row r="27" spans="1:14" x14ac:dyDescent="0.2">
      <c r="A27" s="15" t="s">
        <v>25</v>
      </c>
      <c r="B27" s="15"/>
      <c r="C27" s="26">
        <f>+'[2]TABLE 30'!E30</f>
        <v>-18.206896551724139</v>
      </c>
      <c r="D27" s="26">
        <f>+'[3]TABLE 31'!E30</f>
        <v>-17.607018605354714</v>
      </c>
      <c r="E27" s="27">
        <f>+'[4]TABLE 34'!D29</f>
        <v>-18.977489080524133</v>
      </c>
      <c r="F27" s="26">
        <f>+'[5]Table 32'!D30</f>
        <v>-25.179119754350047</v>
      </c>
      <c r="G27" s="26">
        <f>+'[6]TABLE 33'!D30</f>
        <v>-8.9416058394160594</v>
      </c>
      <c r="H27" s="26">
        <f>(('[1]All Other Races'!AI25-'[1]All Other Races'!AD25)/'[1]All Other Races'!AD25)*100</f>
        <v>-11.313258051024675</v>
      </c>
      <c r="I27" s="22">
        <f>'[2]All Women'!$AK25-'[2]All Women'!$AF25</f>
        <v>-3564</v>
      </c>
      <c r="J27" s="15">
        <f>'[3]All Men'!$AK25-'[3]All Men'!$AF25</f>
        <v>-2328</v>
      </c>
      <c r="K27" s="22">
        <f>'[4]All White'!$AI25-'[4]All White'!$AD25</f>
        <v>-3389</v>
      </c>
      <c r="L27" s="15">
        <f>'[5]All Black'!$AI25-'[5]All Black'!$AD25</f>
        <v>-246</v>
      </c>
      <c r="M27" s="15">
        <f>'[6]All Hispanic'!$AI25-'[6]All Hispanic'!$AD25</f>
        <v>-196</v>
      </c>
      <c r="N27" s="15">
        <f>('[1]All Other Races'!AI25-'[1]All Other Races'!AD25)</f>
        <v>-541</v>
      </c>
    </row>
    <row r="28" spans="1:14" x14ac:dyDescent="0.2">
      <c r="A28" s="15" t="s">
        <v>73</v>
      </c>
      <c r="B28" s="15"/>
      <c r="C28" s="26">
        <f>+'[2]TABLE 30'!E31</f>
        <v>-20.744248402868834</v>
      </c>
      <c r="D28" s="26">
        <f>+'[3]TABLE 31'!E31</f>
        <v>-14.91564557257988</v>
      </c>
      <c r="E28" s="27">
        <f>+'[4]TABLE 34'!D30</f>
        <v>-22.804884670845826</v>
      </c>
      <c r="F28" s="26">
        <f>+'[5]Table 32'!D31</f>
        <v>-28.812178849908371</v>
      </c>
      <c r="G28" s="26">
        <f>+'[6]TABLE 33'!D31</f>
        <v>13.751417977413949</v>
      </c>
      <c r="H28" s="26">
        <f>(('[1]All Other Races'!AI26-'[1]All Other Races'!AD26)/'[1]All Other Races'!AD26)*100</f>
        <v>-8.9728721258572008</v>
      </c>
      <c r="I28" s="22">
        <f>'[2]All Women'!$AK26-'[2]All Women'!$AF26</f>
        <v>-91601</v>
      </c>
      <c r="J28" s="15">
        <f>'[3]All Men'!$AK26-'[3]All Men'!$AF26</f>
        <v>-40828</v>
      </c>
      <c r="K28" s="22">
        <f>'[4]All White'!$AI26-'[4]All White'!$AD26</f>
        <v>-75595</v>
      </c>
      <c r="L28" s="15">
        <f>'[5]All Black'!$AI26-'[5]All Black'!$AD26</f>
        <v>-24055</v>
      </c>
      <c r="M28" s="15">
        <f>'[6]All Hispanic'!$AI26-'[6]All Hispanic'!$AD26</f>
        <v>16244</v>
      </c>
      <c r="N28" s="15">
        <f>('[1]All Other Races'!AI26-'[1]All Other Races'!AD26)</f>
        <v>-3559</v>
      </c>
    </row>
    <row r="29" spans="1:14" x14ac:dyDescent="0.2">
      <c r="A29" s="15" t="s">
        <v>72</v>
      </c>
      <c r="B29" s="15"/>
      <c r="C29" s="26">
        <f>+'[2]TABLE 30'!E32</f>
        <v>4.166704770480214</v>
      </c>
      <c r="D29" s="26">
        <f>+'[3]TABLE 31'!E32</f>
        <v>1.8934563017827342</v>
      </c>
      <c r="E29" s="27">
        <f>+'[4]TABLE 34'!D31</f>
        <v>-13.016802966792698</v>
      </c>
      <c r="F29" s="26">
        <f>+'[5]Table 32'!D32</f>
        <v>-9.1103095533570713</v>
      </c>
      <c r="G29" s="26">
        <f>+'[6]TABLE 33'!D32</f>
        <v>22.265893427901201</v>
      </c>
      <c r="H29" s="26">
        <f>(('[1]All Other Races'!AI27-'[1]All Other Races'!AD27)/'[1]All Other Races'!AD27)*100</f>
        <v>-1.3259789065341254</v>
      </c>
      <c r="I29" s="22">
        <f>'[2]All Women'!$AK27-'[2]All Women'!$AF27</f>
        <v>59232</v>
      </c>
      <c r="J29" s="15">
        <f>'[3]All Men'!$AK27-'[3]All Men'!$AF27</f>
        <v>22522</v>
      </c>
      <c r="K29" s="22">
        <f>'[4]All White'!$AI27-'[4]All White'!$AD27</f>
        <v>-107757</v>
      </c>
      <c r="L29" s="15">
        <f>'[5]All Black'!$AI27-'[5]All Black'!$AD27</f>
        <v>-15710</v>
      </c>
      <c r="M29" s="15">
        <f>'[6]All Hispanic'!$AI27-'[6]All Hispanic'!$AD27</f>
        <v>189552</v>
      </c>
      <c r="N29" s="15">
        <f>('[1]All Other Races'!AI27-'[1]All Other Races'!AD27)</f>
        <v>-5469</v>
      </c>
    </row>
    <row r="30" spans="1:14" x14ac:dyDescent="0.2">
      <c r="A30" s="15" t="s">
        <v>71</v>
      </c>
      <c r="B30" s="15"/>
      <c r="C30" s="26">
        <f>+'[2]TABLE 30'!E33</f>
        <v>2.9130127454661925</v>
      </c>
      <c r="D30" s="26">
        <f>+'[3]TABLE 31'!E33</f>
        <v>2.3629679144385025</v>
      </c>
      <c r="E30" s="27">
        <f>+'[4]TABLE 34'!D32</f>
        <v>-4.5897902267491206</v>
      </c>
      <c r="F30" s="26">
        <f>+'[5]Table 32'!D33</f>
        <v>30.409501422739083</v>
      </c>
      <c r="G30" s="26">
        <f>+'[6]TABLE 33'!D33</f>
        <v>23.613374177149186</v>
      </c>
      <c r="H30" s="26">
        <f>(('[1]All Other Races'!AI28-'[1]All Other Races'!AD28)/'[1]All Other Races'!AD28)*100</f>
        <v>7.4445838561271431</v>
      </c>
      <c r="I30" s="22">
        <f>'[2]All Women'!$AK28-'[2]All Women'!$AF28</f>
        <v>5275</v>
      </c>
      <c r="J30" s="15">
        <f>'[3]All Men'!$AK28-'[3]All Men'!$AF28</f>
        <v>3535</v>
      </c>
      <c r="K30" s="22">
        <f>'[4]All White'!$AI28-'[4]All White'!$AD28</f>
        <v>-9463</v>
      </c>
      <c r="L30" s="15">
        <f>'[5]All Black'!$AI28-'[5]All Black'!$AD28</f>
        <v>4916</v>
      </c>
      <c r="M30" s="15">
        <f>'[6]All Hispanic'!$AI28-'[6]All Hispanic'!$AD28</f>
        <v>10869</v>
      </c>
      <c r="N30" s="15">
        <f>('[1]All Other Races'!AI28-'[1]All Other Races'!AD28)</f>
        <v>1068</v>
      </c>
    </row>
    <row r="31" spans="1:14" x14ac:dyDescent="0.2">
      <c r="A31" s="14" t="s">
        <v>26</v>
      </c>
      <c r="B31" s="14"/>
      <c r="C31" s="23">
        <f>+'[2]TABLE 30'!E34</f>
        <v>-15.455130623931815</v>
      </c>
      <c r="D31" s="23">
        <f>+'[3]TABLE 31'!E34</f>
        <v>-22.057898991108583</v>
      </c>
      <c r="E31" s="24">
        <f>+'[4]TABLE 34'!D33</f>
        <v>-29.755332924419005</v>
      </c>
      <c r="F31" s="23">
        <f>+'[5]Table 32'!D34</f>
        <v>-18.518518518518519</v>
      </c>
      <c r="G31" s="23">
        <f>+'[6]TABLE 33'!D34</f>
        <v>-1.8418201516793065</v>
      </c>
      <c r="H31" s="23">
        <f>(('[1]All Other Races'!AI29-'[1]All Other Races'!AD29)/'[1]All Other Races'!AD29)*100</f>
        <v>-23.746958637469586</v>
      </c>
      <c r="I31" s="21">
        <f>'[2]All Women'!$AK29-'[2]All Women'!$AF29</f>
        <v>-6963</v>
      </c>
      <c r="J31" s="14">
        <f>'[3]All Men'!$AK29-'[3]All Men'!$AF29</f>
        <v>-7368</v>
      </c>
      <c r="K31" s="21">
        <f>'[4]All White'!$AI29-'[4]All White'!$AD29</f>
        <v>-4366</v>
      </c>
      <c r="L31" s="14">
        <f>'[5]All Black'!$AI29-'[5]All Black'!$AD29</f>
        <v>-300</v>
      </c>
      <c r="M31" s="14">
        <f>'[6]All Hispanic'!$AI29-'[6]All Hispanic'!$AD29</f>
        <v>-136</v>
      </c>
      <c r="N31" s="14">
        <f>('[1]All Other Races'!AI29-'[1]All Other Races'!AD29)</f>
        <v>-7320</v>
      </c>
    </row>
    <row r="32" spans="1:14" x14ac:dyDescent="0.2">
      <c r="A32" s="14" t="s">
        <v>27</v>
      </c>
      <c r="B32" s="14"/>
      <c r="C32" s="23">
        <f>+'[2]TABLE 30'!E35</f>
        <v>24.534810441474011</v>
      </c>
      <c r="D32" s="23">
        <f>+'[3]TABLE 31'!E35</f>
        <v>18.866065814294696</v>
      </c>
      <c r="E32" s="24">
        <f>+'[4]TABLE 34'!D34</f>
        <v>0.52378509300466514</v>
      </c>
      <c r="F32" s="23">
        <f>+'[5]Table 32'!D35</f>
        <v>11.092715231788079</v>
      </c>
      <c r="G32" s="23">
        <f>+'[6]TABLE 33'!D35</f>
        <v>22.50441696113074</v>
      </c>
      <c r="H32" s="23">
        <f>(('[1]All Other Races'!AI30-'[1]All Other Races'!AD30)/'[1]All Other Races'!AD30)*100</f>
        <v>-7.1349250416435321</v>
      </c>
      <c r="I32" s="21">
        <f>'[2]All Women'!$AK30-'[2]All Women'!$AF30</f>
        <v>14794</v>
      </c>
      <c r="J32" s="14">
        <f>'[3]All Men'!$AK30-'[3]All Men'!$AF30</f>
        <v>9001</v>
      </c>
      <c r="K32" s="21">
        <f>'[4]All White'!$AI30-'[4]All White'!$AD30</f>
        <v>439</v>
      </c>
      <c r="L32" s="14">
        <f>'[5]All Black'!$AI30-'[5]All Black'!$AD30</f>
        <v>134</v>
      </c>
      <c r="M32" s="14">
        <f>'[6]All Hispanic'!$AI30-'[6]All Hispanic'!$AD30</f>
        <v>2038</v>
      </c>
      <c r="N32" s="14">
        <f>('[1]All Other Races'!AI30-'[1]All Other Races'!AD30)</f>
        <v>-257</v>
      </c>
    </row>
    <row r="33" spans="1:14" x14ac:dyDescent="0.2">
      <c r="A33" s="14" t="s">
        <v>28</v>
      </c>
      <c r="B33" s="14"/>
      <c r="C33" s="23">
        <f>+'[2]TABLE 30'!E36</f>
        <v>-4.3555773062537142</v>
      </c>
      <c r="D33" s="23">
        <f>+'[3]TABLE 31'!E36</f>
        <v>-5.5422566640970503</v>
      </c>
      <c r="E33" s="24">
        <f>+'[4]TABLE 34'!D35</f>
        <v>-8.4258731966590741</v>
      </c>
      <c r="F33" s="23">
        <f>+'[5]Table 32'!D36</f>
        <v>10.591133004926109</v>
      </c>
      <c r="G33" s="23">
        <f>+'[6]TABLE 33'!D36</f>
        <v>22.639149468417759</v>
      </c>
      <c r="H33" s="23">
        <f>(('[1]All Other Races'!AI31-'[1]All Other Races'!AD31)/'[1]All Other Races'!AD31)*100</f>
        <v>-13.642645607107601</v>
      </c>
      <c r="I33" s="21">
        <f>'[2]All Women'!$AK31-'[2]All Women'!$AF31</f>
        <v>-1246</v>
      </c>
      <c r="J33" s="14">
        <f>'[3]All Men'!$AK31-'[3]All Men'!$AF31</f>
        <v>-1366</v>
      </c>
      <c r="K33" s="21">
        <f>'[4]All White'!$AI31-'[4]All White'!$AD31</f>
        <v>-3551</v>
      </c>
      <c r="L33" s="14">
        <f>'[5]All Black'!$AI31-'[5]All Black'!$AD31</f>
        <v>43</v>
      </c>
      <c r="M33" s="14">
        <f>'[6]All Hispanic'!$AI31-'[6]All Hispanic'!$AD31</f>
        <v>362</v>
      </c>
      <c r="N33" s="14">
        <f>('[1]All Other Races'!AI31-'[1]All Other Races'!AD31)</f>
        <v>-691</v>
      </c>
    </row>
    <row r="34" spans="1:14" x14ac:dyDescent="0.2">
      <c r="A34" s="14" t="s">
        <v>29</v>
      </c>
      <c r="B34" s="14"/>
      <c r="C34" s="23">
        <f>+'[2]TABLE 30'!E37</f>
        <v>2.3900472574094485</v>
      </c>
      <c r="D34" s="23">
        <f>+'[3]TABLE 31'!E37</f>
        <v>-4.4346707127355138</v>
      </c>
      <c r="E34" s="24">
        <f>+'[4]TABLE 34'!D36</f>
        <v>-15.196663724930351</v>
      </c>
      <c r="F34" s="23">
        <f>+'[5]Table 32'!D37</f>
        <v>-8.2612456747404845</v>
      </c>
      <c r="G34" s="23">
        <f>+'[6]TABLE 33'!D37</f>
        <v>35.595295352192736</v>
      </c>
      <c r="H34" s="23">
        <f>(('[1]All Other Races'!AI32-'[1]All Other Races'!AD32)/'[1]All Other Races'!AD32)*100</f>
        <v>1.8095306755100571</v>
      </c>
      <c r="I34" s="21">
        <f>'[2]All Women'!$AK32-'[2]All Women'!$AF32</f>
        <v>1583</v>
      </c>
      <c r="J34" s="14">
        <f>'[3]All Men'!$AK32-'[3]All Men'!$AF32</f>
        <v>-2309</v>
      </c>
      <c r="K34" s="21">
        <f>'[4]All White'!$AI32-'[4]All White'!$AD32</f>
        <v>-8782</v>
      </c>
      <c r="L34" s="14">
        <f>'[5]All Black'!$AI32-'[5]All Black'!$AD32</f>
        <v>-764</v>
      </c>
      <c r="M34" s="14">
        <f>'[6]All Hispanic'!$AI32-'[6]All Hispanic'!$AD32</f>
        <v>8141</v>
      </c>
      <c r="N34" s="14">
        <f>('[1]All Other Races'!AI32-'[1]All Other Races'!AD32)</f>
        <v>251</v>
      </c>
    </row>
    <row r="35" spans="1:14" x14ac:dyDescent="0.2">
      <c r="A35" s="15" t="s">
        <v>30</v>
      </c>
      <c r="B35" s="15"/>
      <c r="C35" s="26">
        <f>+'[2]TABLE 30'!E38</f>
        <v>-15.746807701768903</v>
      </c>
      <c r="D35" s="26">
        <f>+'[3]TABLE 31'!E38</f>
        <v>-19.177489177489175</v>
      </c>
      <c r="E35" s="27">
        <f>+'[4]TABLE 34'!D37</f>
        <v>-26.209126177720304</v>
      </c>
      <c r="F35" s="26">
        <f>+'[5]Table 32'!D38</f>
        <v>-20.278022947925862</v>
      </c>
      <c r="G35" s="26">
        <f>+'[6]TABLE 33'!D38</f>
        <v>-9.3740495163939404</v>
      </c>
      <c r="H35" s="26">
        <f>(('[1]All Other Races'!AI33-'[1]All Other Races'!AD33)/'[1]All Other Races'!AD33)*100</f>
        <v>-12.246351014595943</v>
      </c>
      <c r="I35" s="22">
        <f>'[2]All Women'!$AK33-'[2]All Women'!$AF33</f>
        <v>-14083</v>
      </c>
      <c r="J35" s="15">
        <f>'[3]All Men'!$AK33-'[3]All Men'!$AF33</f>
        <v>-12847</v>
      </c>
      <c r="K35" s="22">
        <f>'[4]All White'!$AI33-'[4]All White'!$AD33</f>
        <v>-14187</v>
      </c>
      <c r="L35" s="15">
        <f>'[5]All Black'!$AI33-'[5]All Black'!$AD33</f>
        <v>-919</v>
      </c>
      <c r="M35" s="15">
        <f>'[6]All Hispanic'!$AI33-'[6]All Hispanic'!$AD33</f>
        <v>-6164</v>
      </c>
      <c r="N35" s="15">
        <f>('[1]All Other Races'!AI33-'[1]All Other Races'!AD33)</f>
        <v>-2064</v>
      </c>
    </row>
    <row r="36" spans="1:14" x14ac:dyDescent="0.2">
      <c r="A36" s="15" t="s">
        <v>31</v>
      </c>
      <c r="B36" s="15"/>
      <c r="C36" s="26">
        <f>+'[2]TABLE 30'!E39</f>
        <v>-9.6031768828632167</v>
      </c>
      <c r="D36" s="26">
        <f>+'[3]TABLE 31'!E39</f>
        <v>-10.134724033029118</v>
      </c>
      <c r="E36" s="27">
        <f>+'[4]TABLE 34'!D38</f>
        <v>-19.574490556295508</v>
      </c>
      <c r="F36" s="26">
        <f>+'[5]Table 32'!D39</f>
        <v>-11.845651865512838</v>
      </c>
      <c r="G36" s="26">
        <f>+'[6]TABLE 33'!D39</f>
        <v>29.816513761467888</v>
      </c>
      <c r="H36" s="26">
        <f>(('[1]All Other Races'!AI34-'[1]All Other Races'!AD34)/'[1]All Other Races'!AD34)*100</f>
        <v>-3.5281909373919063</v>
      </c>
      <c r="I36" s="22">
        <f>'[2]All Women'!$AK34-'[2]All Women'!$AF34</f>
        <v>-13373</v>
      </c>
      <c r="J36" s="15">
        <f>'[3]All Men'!$AK34-'[3]All Men'!$AF34</f>
        <v>-11660</v>
      </c>
      <c r="K36" s="22">
        <f>'[4]All White'!$AI34-'[4]All White'!$AD34</f>
        <v>-33361</v>
      </c>
      <c r="L36" s="15">
        <f>'[5]All Black'!$AI34-'[5]All Black'!$AD34</f>
        <v>-835</v>
      </c>
      <c r="M36" s="15">
        <f>'[6]All Hispanic'!$AI34-'[6]All Hispanic'!$AD34</f>
        <v>6435</v>
      </c>
      <c r="N36" s="15">
        <f>('[1]All Other Races'!AI34-'[1]All Other Races'!AD34)</f>
        <v>-612</v>
      </c>
    </row>
    <row r="37" spans="1:14" x14ac:dyDescent="0.2">
      <c r="A37" s="15" t="s">
        <v>70</v>
      </c>
      <c r="B37" s="15"/>
      <c r="C37" s="26">
        <f>+'[2]TABLE 30'!E40</f>
        <v>6.847912437108306</v>
      </c>
      <c r="D37" s="26">
        <f>+'[3]TABLE 31'!E40</f>
        <v>-0.11462489226148692</v>
      </c>
      <c r="E37" s="27">
        <f>+'[4]TABLE 34'!D39</f>
        <v>3.311878079412617</v>
      </c>
      <c r="F37" s="26">
        <f>+'[5]Table 32'!D40</f>
        <v>20.104943385805026</v>
      </c>
      <c r="G37" s="26">
        <f>+'[6]TABLE 33'!D40</f>
        <v>39.936496736637856</v>
      </c>
      <c r="H37" s="26">
        <f>(('[1]All Other Races'!AI35-'[1]All Other Races'!AD35)/'[1]All Other Races'!AD35)*100</f>
        <v>7.2145246058289541</v>
      </c>
      <c r="I37" s="22">
        <f>'[2]All Women'!$AK35-'[2]All Women'!$AF35</f>
        <v>7758</v>
      </c>
      <c r="J37" s="15">
        <f>'[3]All Men'!$AK35-'[3]All Men'!$AF35</f>
        <v>-129</v>
      </c>
      <c r="K37" s="22">
        <f>'[4]All White'!$AI35-'[4]All White'!$AD35</f>
        <v>5485</v>
      </c>
      <c r="L37" s="15">
        <f>'[5]All Black'!$AI35-'[5]All Black'!$AD35</f>
        <v>728</v>
      </c>
      <c r="M37" s="15">
        <f>'[6]All Hispanic'!$AI35-'[6]All Hispanic'!$AD35</f>
        <v>6792</v>
      </c>
      <c r="N37" s="15">
        <f>('[1]All Other Races'!AI35-'[1]All Other Races'!AD35)</f>
        <v>604</v>
      </c>
    </row>
    <row r="38" spans="1:14" x14ac:dyDescent="0.2">
      <c r="A38" s="15" t="s">
        <v>32</v>
      </c>
      <c r="B38" s="15"/>
      <c r="C38" s="26">
        <f>+'[2]TABLE 30'!E41</f>
        <v>1.1625884983231896</v>
      </c>
      <c r="D38" s="26">
        <f>+'[3]TABLE 31'!E41</f>
        <v>7.7343759515718452E-2</v>
      </c>
      <c r="E38" s="27">
        <f>+'[4]TABLE 34'!D40</f>
        <v>-11.98754636622737</v>
      </c>
      <c r="F38" s="26">
        <f>+'[5]Table 32'!D41</f>
        <v>-3.9548022598870061</v>
      </c>
      <c r="G38" s="26">
        <f>+'[6]TABLE 33'!D41</f>
        <v>39.574509048902577</v>
      </c>
      <c r="H38" s="26">
        <f>(('[1]All Other Races'!AI36-'[1]All Other Races'!AD36)/'[1]All Other Races'!AD36)*100</f>
        <v>7.1054913699051676</v>
      </c>
      <c r="I38" s="22">
        <f>'[2]All Women'!$AK36-'[2]All Women'!$AF36</f>
        <v>2340</v>
      </c>
      <c r="J38" s="15">
        <f>'[3]All Men'!$AK36-'[3]All Men'!$AF36</f>
        <v>127</v>
      </c>
      <c r="K38" s="22">
        <f>'[4]All White'!$AI36-'[4]All White'!$AD36</f>
        <v>-25951</v>
      </c>
      <c r="L38" s="15">
        <f>'[5]All Black'!$AI36-'[5]All Black'!$AD36</f>
        <v>-602</v>
      </c>
      <c r="M38" s="15">
        <f>'[6]All Hispanic'!$AI36-'[6]All Hispanic'!$AD36</f>
        <v>12333</v>
      </c>
      <c r="N38" s="15">
        <f>('[1]All Other Races'!AI36-'[1]All Other Races'!AD36)</f>
        <v>2540</v>
      </c>
    </row>
    <row r="39" spans="1:14" x14ac:dyDescent="0.2">
      <c r="A39" s="16" t="s">
        <v>33</v>
      </c>
      <c r="B39" s="16"/>
      <c r="C39" s="28">
        <f>+'[2]TABLE 30'!E42</f>
        <v>-12.234662343583768</v>
      </c>
      <c r="D39" s="36">
        <f>+'[3]TABLE 31'!E42</f>
        <v>-13.179881591324074</v>
      </c>
      <c r="E39" s="41">
        <f>+'[4]TABLE 34'!D41</f>
        <v>-19.022761169833345</v>
      </c>
      <c r="F39" s="28">
        <f>+'[5]Table 32'!D42</f>
        <v>-32.592592592592595</v>
      </c>
      <c r="G39" s="28">
        <f>+'[6]TABLE 33'!D42</f>
        <v>9.3580819798917254</v>
      </c>
      <c r="H39" s="36">
        <f>(('[1]All Other Races'!AI37-'[1]All Other Races'!AD37)/'[1]All Other Races'!AD37)*100</f>
        <v>-22.448979591836736</v>
      </c>
      <c r="I39" s="42">
        <f>'[2]All Women'!$AK37-'[2]All Women'!$AF37</f>
        <v>-2415</v>
      </c>
      <c r="J39" s="16">
        <f>'[3]All Men'!$AK37-'[3]All Men'!$AF37</f>
        <v>-2382</v>
      </c>
      <c r="K39" s="42">
        <f>'[4]All White'!$AI37-'[4]All White'!$AD37</f>
        <v>-5867</v>
      </c>
      <c r="L39" s="16">
        <f>'[5]All Black'!$AI37-'[5]All Black'!$AD37</f>
        <v>-176</v>
      </c>
      <c r="M39" s="16">
        <f>'[6]All Hispanic'!$AI37-'[6]All Hispanic'!$AD37</f>
        <v>242</v>
      </c>
      <c r="N39" s="16">
        <f>('[1]All Other Races'!AI37-'[1]All Other Races'!AD37)</f>
        <v>-231</v>
      </c>
    </row>
    <row r="40" spans="1:14" x14ac:dyDescent="0.2">
      <c r="A40" s="14" t="s">
        <v>34</v>
      </c>
      <c r="B40" s="14"/>
      <c r="C40" s="23">
        <f>+'[2]TABLE 30'!E43</f>
        <v>-13.108511324362251</v>
      </c>
      <c r="D40" s="23">
        <f>+'[3]TABLE 31'!E43</f>
        <v>-10.284127956373121</v>
      </c>
      <c r="E40" s="24">
        <f>+'[4]TABLE 34'!D42</f>
        <v>-14.639368143612449</v>
      </c>
      <c r="F40" s="23">
        <f>+'[5]Table 32'!D43</f>
        <v>-25.638164744992025</v>
      </c>
      <c r="G40" s="23">
        <f>+'[6]TABLE 33'!D43</f>
        <v>19.428157322616773</v>
      </c>
      <c r="H40" s="23">
        <f>(('[1]All Other Races'!AI38-'[1]All Other Races'!AD38)/'[1]All Other Races'!AD38)*100</f>
        <v>4.2355355166176194</v>
      </c>
      <c r="I40" s="21">
        <f>'[2]All Women'!$AK38-'[2]All Women'!$AF38</f>
        <v>-346362</v>
      </c>
      <c r="J40" s="14">
        <f>'[3]All Men'!$AK38-'[3]All Men'!$AF38</f>
        <v>-208196</v>
      </c>
      <c r="K40" s="21">
        <f>'[4]All White'!$AI38-'[4]All White'!$AD38</f>
        <v>-463673</v>
      </c>
      <c r="L40" s="14">
        <f>'[5]All Black'!$AI38-'[5]All Black'!$AD38</f>
        <v>-134194</v>
      </c>
      <c r="M40" s="14">
        <f>'[6]All Hispanic'!$AI38-'[6]All Hispanic'!$AD38</f>
        <v>53082</v>
      </c>
      <c r="N40" s="14">
        <f>('[1]All Other Races'!AI38-'[1]All Other Races'!AD38)</f>
        <v>7844</v>
      </c>
    </row>
    <row r="41" spans="1:14" x14ac:dyDescent="0.2">
      <c r="A41" s="14" t="s">
        <v>23</v>
      </c>
      <c r="B41" s="14"/>
      <c r="C41" s="23"/>
      <c r="D41" s="23"/>
      <c r="E41" s="24"/>
      <c r="F41" s="23"/>
      <c r="G41" s="23"/>
      <c r="H41" s="23"/>
      <c r="I41" s="24">
        <f>(I40/I$6)*100</f>
        <v>61.847927402852029</v>
      </c>
      <c r="J41" s="23">
        <f t="shared" ref="J41" si="5">(J40/J$6)*100</f>
        <v>57.254429603473831</v>
      </c>
      <c r="K41" s="24">
        <f t="shared" ref="K41" si="6">(K40/K$6)*100</f>
        <v>36.747123539975625</v>
      </c>
      <c r="L41" s="23">
        <f t="shared" ref="L41" si="7">(L40/L$6)*100</f>
        <v>40.087108222108043</v>
      </c>
      <c r="M41" s="23">
        <f t="shared" ref="M41:N41" si="8">(M40/M$6)*100</f>
        <v>9.0926064546851375</v>
      </c>
      <c r="N41" s="23">
        <f t="shared" si="8"/>
        <v>14.492378752886836</v>
      </c>
    </row>
    <row r="42" spans="1:14" x14ac:dyDescent="0.2">
      <c r="A42" s="15" t="s">
        <v>69</v>
      </c>
      <c r="B42" s="15"/>
      <c r="C42" s="26">
        <f>+'[2]TABLE 30'!E45</f>
        <v>-11.959314420215984</v>
      </c>
      <c r="D42" s="26">
        <f>+'[3]TABLE 31'!E45</f>
        <v>-12.939899328134114</v>
      </c>
      <c r="E42" s="27">
        <f>+'[4]TABLE 34'!D44</f>
        <v>-19.404449984313128</v>
      </c>
      <c r="F42" s="26">
        <f>+'[5]Table 32'!D45</f>
        <v>-26.318938781014023</v>
      </c>
      <c r="G42" s="26">
        <f>+'[6]TABLE 33'!D45</f>
        <v>14.084936073716186</v>
      </c>
      <c r="H42" s="26">
        <f>(('[1]All Other Races'!AI40-'[1]All Other Races'!AD40)/'[1]All Other Races'!AD40)*100</f>
        <v>3.9840085498842202</v>
      </c>
      <c r="I42" s="22">
        <f>'[2]All Women'!$AK40-'[2]All Women'!$AF40</f>
        <v>-57719</v>
      </c>
      <c r="J42" s="15">
        <f>'[3]All Men'!$AK40-'[3]All Men'!$AF40</f>
        <v>-47918</v>
      </c>
      <c r="K42" s="22">
        <f>'[4]All White'!$AI40-'[4]All White'!$AD40</f>
        <v>-91537</v>
      </c>
      <c r="L42" s="15">
        <f>'[5]All Black'!$AI40-'[5]All Black'!$AD40</f>
        <v>-31229</v>
      </c>
      <c r="M42" s="15">
        <f>'[6]All Hispanic'!$AI40-'[6]All Hispanic'!$AD40</f>
        <v>16646</v>
      </c>
      <c r="N42" s="15">
        <f>('[1]All Other Races'!AI40-'[1]All Other Races'!AD40)</f>
        <v>2013</v>
      </c>
    </row>
    <row r="43" spans="1:14" x14ac:dyDescent="0.2">
      <c r="A43" s="15" t="s">
        <v>35</v>
      </c>
      <c r="B43" s="15"/>
      <c r="C43" s="26">
        <f>+'[2]TABLE 30'!E46</f>
        <v>-12.590997560131029</v>
      </c>
      <c r="D43" s="26">
        <f>+'[3]TABLE 31'!E46</f>
        <v>-8.582841459246298</v>
      </c>
      <c r="E43" s="27">
        <f>+'[4]TABLE 34'!D45</f>
        <v>-14.146355221018196</v>
      </c>
      <c r="F43" s="26">
        <f>+'[5]Table 32'!D46</f>
        <v>-18.438419691429591</v>
      </c>
      <c r="G43" s="26">
        <f>+'[6]TABLE 33'!D46</f>
        <v>19.971356610202974</v>
      </c>
      <c r="H43" s="26">
        <f>(('[1]All Other Races'!AI41-'[1]All Other Races'!AD41)/'[1]All Other Races'!AD41)*100</f>
        <v>24.189139941690961</v>
      </c>
      <c r="I43" s="22">
        <f>'[2]All Women'!$AK41-'[2]All Women'!$AF41</f>
        <v>-31634</v>
      </c>
      <c r="J43" s="15">
        <f>'[3]All Men'!$AK41-'[3]All Men'!$AF41</f>
        <v>-16824</v>
      </c>
      <c r="K43" s="22">
        <f>'[4]All White'!$AI41-'[4]All White'!$AD41</f>
        <v>-45143</v>
      </c>
      <c r="L43" s="15">
        <f>'[5]All Black'!$AI41-'[5]All Black'!$AD41</f>
        <v>-8270</v>
      </c>
      <c r="M43" s="15">
        <f>'[6]All Hispanic'!$AI41-'[6]All Hispanic'!$AD41</f>
        <v>4044</v>
      </c>
      <c r="N43" s="15">
        <f>('[1]All Other Races'!AI41-'[1]All Other Races'!AD41)</f>
        <v>2655</v>
      </c>
    </row>
    <row r="44" spans="1:14" x14ac:dyDescent="0.2">
      <c r="A44" s="15" t="s">
        <v>36</v>
      </c>
      <c r="B44" s="15"/>
      <c r="C44" s="26">
        <f>+'[2]TABLE 30'!E47</f>
        <v>-33.47311072377007</v>
      </c>
      <c r="D44" s="26">
        <f>+'[3]TABLE 31'!E47</f>
        <v>-18.956521739130437</v>
      </c>
      <c r="E44" s="27">
        <f>+'[4]TABLE 34'!D46</f>
        <v>-24.47365857583933</v>
      </c>
      <c r="F44" s="26">
        <f>+'[5]Table 32'!D47</f>
        <v>-55.294283300478739</v>
      </c>
      <c r="G44" s="26">
        <f>+'[6]TABLE 33'!D47</f>
        <v>-8.9558114358822944</v>
      </c>
      <c r="H44" s="26">
        <f>(('[1]All Other Races'!AI42-'[1]All Other Races'!AD42)/'[1]All Other Races'!AD42)*100</f>
        <v>-13.319386331938631</v>
      </c>
      <c r="I44" s="22">
        <f>'[2]All Women'!$AK42-'[2]All Women'!$AF42</f>
        <v>-73359</v>
      </c>
      <c r="J44" s="15">
        <f>'[3]All Men'!$AK42-'[3]All Men'!$AF42</f>
        <v>-26923</v>
      </c>
      <c r="K44" s="22">
        <f>'[4]All White'!$AI42-'[4]All White'!$AD42</f>
        <v>-57785</v>
      </c>
      <c r="L44" s="15">
        <f>'[5]All Black'!$AI42-'[5]All Black'!$AD42</f>
        <v>-27489</v>
      </c>
      <c r="M44" s="15">
        <f>'[6]All Hispanic'!$AI42-'[6]All Hispanic'!$AD42</f>
        <v>-1820</v>
      </c>
      <c r="N44" s="15">
        <f>('[1]All Other Races'!AI42-'[1]All Other Races'!AD42)</f>
        <v>-1337</v>
      </c>
    </row>
    <row r="45" spans="1:14" x14ac:dyDescent="0.2">
      <c r="A45" s="15" t="s">
        <v>37</v>
      </c>
      <c r="B45" s="15"/>
      <c r="C45" s="26">
        <f>+'[2]TABLE 30'!E48</f>
        <v>-5.5852503382949932</v>
      </c>
      <c r="D45" s="26">
        <f>+'[3]TABLE 31'!E48</f>
        <v>-2.8426098423795865</v>
      </c>
      <c r="E45" s="27">
        <f>+'[4]TABLE 34'!D47</f>
        <v>-9.4776405408494657</v>
      </c>
      <c r="F45" s="26">
        <f>+'[5]Table 32'!D48</f>
        <v>-11.737755694650577</v>
      </c>
      <c r="G45" s="26">
        <f>+'[6]TABLE 33'!D48</f>
        <v>33.957254745785207</v>
      </c>
      <c r="H45" s="26">
        <f>(('[1]All Other Races'!AI43-'[1]All Other Races'!AD43)/'[1]All Other Races'!AD43)*100</f>
        <v>3.925594878608528</v>
      </c>
      <c r="I45" s="22">
        <f>'[2]All Women'!$AK43-'[2]All Women'!$AF43</f>
        <v>-6604</v>
      </c>
      <c r="J45" s="15">
        <f>'[3]All Men'!$AK43-'[3]All Men'!$AF43</f>
        <v>-2716</v>
      </c>
      <c r="K45" s="22">
        <f>'[4]All White'!$AI43-'[4]All White'!$AD43</f>
        <v>-14096</v>
      </c>
      <c r="L45" s="15">
        <f>'[5]All Black'!$AI43-'[5]All Black'!$AD43</f>
        <v>-1819</v>
      </c>
      <c r="M45" s="15">
        <f>'[6]All Hispanic'!$AI43-'[6]All Hispanic'!$AD43</f>
        <v>5116</v>
      </c>
      <c r="N45" s="15">
        <f>('[1]All Other Races'!AI43-'[1]All Other Races'!AD43)</f>
        <v>325</v>
      </c>
    </row>
    <row r="46" spans="1:14" x14ac:dyDescent="0.2">
      <c r="A46" s="14" t="s">
        <v>38</v>
      </c>
      <c r="B46" s="14"/>
      <c r="C46" s="23">
        <f>+'[2]TABLE 30'!E49</f>
        <v>-17.825587000487428</v>
      </c>
      <c r="D46" s="23">
        <f>+'[3]TABLE 31'!E49</f>
        <v>-13.531837203577583</v>
      </c>
      <c r="E46" s="24">
        <f>+'[4]TABLE 34'!D48</f>
        <v>-16.308567709627997</v>
      </c>
      <c r="F46" s="23">
        <f>+'[5]Table 32'!D49</f>
        <v>-30.079658798573817</v>
      </c>
      <c r="G46" s="23">
        <f>+'[6]TABLE 33'!D49</f>
        <v>23.676703645007922</v>
      </c>
      <c r="H46" s="23">
        <f>(('[1]All Other Races'!AI44-'[1]All Other Races'!AD44)/'[1]All Other Races'!AD44)*100</f>
        <v>-1.1965025310630464</v>
      </c>
      <c r="I46" s="21">
        <f>'[2]All Women'!$AK44-'[2]All Women'!$AF44</f>
        <v>-66193</v>
      </c>
      <c r="J46" s="14">
        <f>'[3]All Men'!$AK44-'[3]All Men'!$AF44</f>
        <v>-39579</v>
      </c>
      <c r="K46" s="21">
        <f>'[4]All White'!$AI44-'[4]All White'!$AD44</f>
        <v>-72169</v>
      </c>
      <c r="L46" s="14">
        <f>'[5]All Black'!$AI44-'[5]All Black'!$AD44</f>
        <v>-26659</v>
      </c>
      <c r="M46" s="14">
        <f>'[6]All Hispanic'!$AI44-'[6]All Hispanic'!$AD44</f>
        <v>5229</v>
      </c>
      <c r="N46" s="14">
        <f>('[1]All Other Races'!AI44-'[1]All Other Races'!AD44)</f>
        <v>-312</v>
      </c>
    </row>
    <row r="47" spans="1:14" x14ac:dyDescent="0.2">
      <c r="A47" s="14" t="s">
        <v>68</v>
      </c>
      <c r="B47" s="14"/>
      <c r="C47" s="23">
        <f>+'[2]TABLE 30'!E50</f>
        <v>-9.2676277901812973</v>
      </c>
      <c r="D47" s="23">
        <f>+'[3]TABLE 31'!E50</f>
        <v>-12.25164123298987</v>
      </c>
      <c r="E47" s="24">
        <f>+'[4]TABLE 34'!D49</f>
        <v>-16.135567339564663</v>
      </c>
      <c r="F47" s="23">
        <f>+'[5]Table 32'!D50</f>
        <v>-0.36959228135698724</v>
      </c>
      <c r="G47" s="23">
        <f>+'[6]TABLE 33'!D50</f>
        <v>28.095418402120409</v>
      </c>
      <c r="H47" s="23">
        <f>(('[1]All Other Races'!AI45-'[1]All Other Races'!AD45)/'[1]All Other Races'!AD45)*100</f>
        <v>4.832998373050053</v>
      </c>
      <c r="I47" s="21">
        <f>'[2]All Women'!$AK45-'[2]All Women'!$AF45</f>
        <v>-18970</v>
      </c>
      <c r="J47" s="14">
        <f>'[3]All Men'!$AK45-'[3]All Men'!$AF45</f>
        <v>-19726</v>
      </c>
      <c r="K47" s="21">
        <f>'[4]All White'!$AI45-'[4]All White'!$AD45</f>
        <v>-42691</v>
      </c>
      <c r="L47" s="14">
        <f>'[5]All Black'!$AI45-'[5]All Black'!$AD45</f>
        <v>-95</v>
      </c>
      <c r="M47" s="14">
        <f>'[6]All Hispanic'!$AI45-'[6]All Hispanic'!$AD45</f>
        <v>3710</v>
      </c>
      <c r="N47" s="14">
        <f>('[1]All Other Races'!AI45-'[1]All Other Races'!AD45)</f>
        <v>1010</v>
      </c>
    </row>
    <row r="48" spans="1:14" x14ac:dyDescent="0.2">
      <c r="A48" s="14" t="s">
        <v>67</v>
      </c>
      <c r="B48" s="14"/>
      <c r="C48" s="23">
        <f>+'[2]TABLE 30'!E51</f>
        <v>-11.732347116123035</v>
      </c>
      <c r="D48" s="23">
        <f>+'[3]TABLE 31'!E51</f>
        <v>-10.934116331703294</v>
      </c>
      <c r="E48" s="24">
        <f>+'[4]TABLE 34'!D50</f>
        <v>-13.526374472377817</v>
      </c>
      <c r="F48" s="23">
        <f>+'[5]Table 32'!D51</f>
        <v>-23.378137308582229</v>
      </c>
      <c r="G48" s="23">
        <f>+'[6]TABLE 33'!D51</f>
        <v>22.828464805044398</v>
      </c>
      <c r="H48" s="23">
        <f>(('[1]All Other Races'!AI46-'[1]All Other Races'!AD46)/'[1]All Other Races'!AD46)*100</f>
        <v>4.5306270387821677</v>
      </c>
      <c r="I48" s="21">
        <f>'[2]All Women'!$AK46-'[2]All Women'!$AF46</f>
        <v>-29027</v>
      </c>
      <c r="J48" s="14">
        <f>'[3]All Men'!$AK46-'[3]All Men'!$AF46</f>
        <v>-20146</v>
      </c>
      <c r="K48" s="21">
        <f>'[4]All White'!$AI46-'[4]All White'!$AD46</f>
        <v>-40762</v>
      </c>
      <c r="L48" s="14">
        <f>'[5]All Black'!$AI46-'[5]All Black'!$AD46</f>
        <v>-13236</v>
      </c>
      <c r="M48" s="14">
        <f>'[6]All Hispanic'!$AI46-'[6]All Hispanic'!$AD46</f>
        <v>3548</v>
      </c>
      <c r="N48" s="14">
        <f>('[1]All Other Races'!AI46-'[1]All Other Races'!AD46)</f>
        <v>625</v>
      </c>
    </row>
    <row r="49" spans="1:14" x14ac:dyDescent="0.2">
      <c r="A49" s="14" t="s">
        <v>39</v>
      </c>
      <c r="B49" s="14"/>
      <c r="C49" s="23">
        <f>+'[2]TABLE 30'!E52</f>
        <v>-2.0995505588871479</v>
      </c>
      <c r="D49" s="23">
        <f>+'[3]TABLE 31'!E52</f>
        <v>-3.3557262189158421</v>
      </c>
      <c r="E49" s="24">
        <f>+'[4]TABLE 34'!D51</f>
        <v>-9.4401694050027416</v>
      </c>
      <c r="F49" s="23">
        <f>+'[5]Table 32'!D52</f>
        <v>-11.537454164484023</v>
      </c>
      <c r="G49" s="23">
        <f>+'[6]TABLE 33'!D52</f>
        <v>55.139856013218456</v>
      </c>
      <c r="H49" s="23">
        <f>(('[1]All Other Races'!AI47-'[1]All Other Races'!AD47)/'[1]All Other Races'!AD47)*100</f>
        <v>11.803628601921025</v>
      </c>
      <c r="I49" s="21">
        <f>'[2]All Women'!$AK47-'[2]All Women'!$AF47</f>
        <v>-1621</v>
      </c>
      <c r="J49" s="14">
        <f>'[3]All Men'!$AK47-'[3]All Men'!$AF47</f>
        <v>-2093</v>
      </c>
      <c r="K49" s="21">
        <f>'[4]All White'!$AI47-'[4]All White'!$AD47</f>
        <v>-9986</v>
      </c>
      <c r="L49" s="14">
        <f>'[5]All Black'!$AI47-'[5]All Black'!$AD47</f>
        <v>-881</v>
      </c>
      <c r="M49" s="14">
        <f>'[6]All Hispanic'!$AI47-'[6]All Hispanic'!$AD47</f>
        <v>4672</v>
      </c>
      <c r="N49" s="14">
        <f>('[1]All Other Races'!AI47-'[1]All Other Races'!AD47)</f>
        <v>553</v>
      </c>
    </row>
    <row r="50" spans="1:14" x14ac:dyDescent="0.2">
      <c r="A50" s="15" t="s">
        <v>40</v>
      </c>
      <c r="B50" s="15"/>
      <c r="C50" s="26">
        <f>+'[2]TABLE 30'!E53</f>
        <v>-2.5647392692444129</v>
      </c>
      <c r="D50" s="26">
        <f>+'[3]TABLE 31'!E53</f>
        <v>-2.5834908632640201</v>
      </c>
      <c r="E50" s="27">
        <f>+'[4]TABLE 34'!D52</f>
        <v>-3.6572065068572619</v>
      </c>
      <c r="F50" s="26">
        <f>+'[5]Table 32'!D53</f>
        <v>19.19191919191919</v>
      </c>
      <c r="G50" s="26">
        <f>+'[6]TABLE 33'!D53</f>
        <v>54.095701540957023</v>
      </c>
      <c r="H50" s="26">
        <f>(('[1]All Other Races'!AI48-'[1]All Other Races'!AD48)/'[1]All Other Races'!AD48)*100</f>
        <v>-6.4748201438848918</v>
      </c>
      <c r="I50" s="22">
        <f>'[2]All Women'!$AK48-'[2]All Women'!$AF48</f>
        <v>-723</v>
      </c>
      <c r="J50" s="15">
        <f>'[3]All Men'!$AK48-'[3]All Men'!$AF48</f>
        <v>-697</v>
      </c>
      <c r="K50" s="22">
        <f>'[4]All White'!$AI48-'[4]All White'!$AD48</f>
        <v>-1576</v>
      </c>
      <c r="L50" s="15">
        <f>'[5]All Black'!$AI48-'[5]All Black'!$AD48</f>
        <v>285</v>
      </c>
      <c r="M50" s="15">
        <f>'[6]All Hispanic'!$AI48-'[6]All Hispanic'!$AD48</f>
        <v>667</v>
      </c>
      <c r="N50" s="15">
        <f>('[1]All Other Races'!AI48-'[1]All Other Races'!AD48)</f>
        <v>-207</v>
      </c>
    </row>
    <row r="51" spans="1:14" x14ac:dyDescent="0.2">
      <c r="A51" s="15" t="s">
        <v>41</v>
      </c>
      <c r="B51" s="15"/>
      <c r="C51" s="26">
        <f>+'[2]TABLE 30'!E54</f>
        <v>-9.9453231839131533</v>
      </c>
      <c r="D51" s="26">
        <f>+'[3]TABLE 31'!E54</f>
        <v>-6.5362245646046828</v>
      </c>
      <c r="E51" s="27">
        <f>+'[4]TABLE 34'!D53</f>
        <v>-10.353887186019666</v>
      </c>
      <c r="F51" s="26">
        <f>+'[5]Table 32'!D54</f>
        <v>-21.306327873598416</v>
      </c>
      <c r="G51" s="26">
        <f>+'[6]TABLE 33'!D54</f>
        <v>28.36526621681525</v>
      </c>
      <c r="H51" s="26">
        <f>(('[1]All Other Races'!AI49-'[1]All Other Races'!AD49)/'[1]All Other Races'!AD49)*100</f>
        <v>15.204576976421635</v>
      </c>
      <c r="I51" s="22">
        <f>'[2]All Women'!$AK49-'[2]All Women'!$AF49</f>
        <v>-40071</v>
      </c>
      <c r="J51" s="15">
        <f>'[3]All Men'!$AK49-'[3]All Men'!$AF49</f>
        <v>-20060</v>
      </c>
      <c r="K51" s="22">
        <f>'[4]All White'!$AI49-'[4]All White'!$AD49</f>
        <v>-52020</v>
      </c>
      <c r="L51" s="15">
        <f>'[5]All Black'!$AI49-'[5]All Black'!$AD49</f>
        <v>-19135</v>
      </c>
      <c r="M51" s="15">
        <f>'[6]All Hispanic'!$AI49-'[6]All Hispanic'!$AD49</f>
        <v>5759</v>
      </c>
      <c r="N51" s="15">
        <f>('[1]All Other Races'!AI49-'[1]All Other Races'!AD49)</f>
        <v>2631</v>
      </c>
    </row>
    <row r="52" spans="1:14" x14ac:dyDescent="0.2">
      <c r="A52" s="15" t="s">
        <v>42</v>
      </c>
      <c r="B52" s="15"/>
      <c r="C52" s="26">
        <f>+'[2]TABLE 30'!E55</f>
        <v>-7.5566592273598836</v>
      </c>
      <c r="D52" s="26">
        <f>+'[3]TABLE 31'!E55</f>
        <v>-0.14023510002062281</v>
      </c>
      <c r="E52" s="27">
        <f>+'[4]TABLE 34'!D54</f>
        <v>-5.5118809682433936</v>
      </c>
      <c r="F52" s="26">
        <f>+'[5]Table 32'!D55</f>
        <v>-4.3358946212952798</v>
      </c>
      <c r="G52" s="26">
        <f>+'[6]TABLE 33'!D55</f>
        <v>27.29323308270677</v>
      </c>
      <c r="H52" s="26">
        <f>(('[1]All Other Races'!AI50-'[1]All Other Races'!AD50)/'[1]All Other Races'!AD50)*100</f>
        <v>-12.640586797066014</v>
      </c>
      <c r="I52" s="22">
        <f>'[2]All Women'!$AK50-'[2]All Women'!$AF50</f>
        <v>-2404</v>
      </c>
      <c r="J52" s="15">
        <f>'[3]All Men'!$AK50-'[3]All Men'!$AF50</f>
        <v>-34</v>
      </c>
      <c r="K52" s="22">
        <f>'[4]All White'!$AI50-'[4]All White'!$AD50</f>
        <v>-2482</v>
      </c>
      <c r="L52" s="15">
        <f>'[5]All Black'!$AI50-'[5]All Black'!$AD50</f>
        <v>-79</v>
      </c>
      <c r="M52" s="15">
        <f>'[6]All Hispanic'!$AI50-'[6]All Hispanic'!$AD50</f>
        <v>363</v>
      </c>
      <c r="N52" s="15">
        <f>('[1]All Other Races'!AI50-'[1]All Other Races'!AD50)</f>
        <v>-517</v>
      </c>
    </row>
    <row r="53" spans="1:14" x14ac:dyDescent="0.2">
      <c r="A53" s="15" t="s">
        <v>43</v>
      </c>
      <c r="B53" s="15"/>
      <c r="C53" s="26">
        <f>+'[2]TABLE 30'!E56</f>
        <v>-8.6951281828787383</v>
      </c>
      <c r="D53" s="26">
        <f>+'[3]TABLE 31'!E56</f>
        <v>-7.0735825107520922</v>
      </c>
      <c r="E53" s="41">
        <f>+'[4]TABLE 34'!D55</f>
        <v>-11.653186445405105</v>
      </c>
      <c r="F53" s="28">
        <f>+'[5]Table 32'!D56</f>
        <v>-24.296586214394434</v>
      </c>
      <c r="G53" s="28">
        <f>+'[6]TABLE 33'!D56</f>
        <v>29.876385584121639</v>
      </c>
      <c r="H53" s="36">
        <f>(('[1]All Other Races'!AI51-'[1]All Other Races'!AD51)/'[1]All Other Races'!AD51)*100</f>
        <v>2.6418786692759295</v>
      </c>
      <c r="I53" s="42">
        <f>'[2]All Women'!$AK51-'[2]All Women'!$AF51</f>
        <v>-18037</v>
      </c>
      <c r="J53" s="16">
        <f>'[3]All Men'!$AK51-'[3]All Men'!$AF51</f>
        <v>-11480</v>
      </c>
      <c r="K53" s="42">
        <f>'[4]All White'!$AI51-'[4]All White'!$AD51</f>
        <v>-33426</v>
      </c>
      <c r="L53" s="16">
        <f>'[5]All Black'!$AI51-'[5]All Black'!$AD51</f>
        <v>-5587</v>
      </c>
      <c r="M53" s="16">
        <f>'[6]All Hispanic'!$AI51-'[6]All Hispanic'!$AD51</f>
        <v>5148</v>
      </c>
      <c r="N53" s="16">
        <f>('[1]All Other Races'!AI51-'[1]All Other Races'!AD51)</f>
        <v>405</v>
      </c>
    </row>
    <row r="54" spans="1:14" x14ac:dyDescent="0.2">
      <c r="A54" s="17" t="s">
        <v>44</v>
      </c>
      <c r="B54" s="17"/>
      <c r="C54" s="29">
        <f>+'[2]TABLE 30'!E57</f>
        <v>-2.1863926619932159</v>
      </c>
      <c r="D54" s="29">
        <f>+'[3]TABLE 31'!E57</f>
        <v>-2.5394599823447632</v>
      </c>
      <c r="E54" s="24">
        <f>+'[4]TABLE 34'!D56</f>
        <v>-9.6181292307566206</v>
      </c>
      <c r="F54" s="23">
        <f>+'[5]Table 32'!D57</f>
        <v>-0.25237418679428697</v>
      </c>
      <c r="G54" s="23">
        <f>+'[6]TABLE 33'!D57</f>
        <v>20.899774206688555</v>
      </c>
      <c r="H54" s="23">
        <f>(('[1]All Other Races'!AI52-'[1]All Other Races'!AD52)/'[1]All Other Races'!AD52)*100</f>
        <v>11.433865836323022</v>
      </c>
      <c r="I54" s="21">
        <f>'[2]All Women'!$AK52-'[2]All Women'!$AF52</f>
        <v>-42710</v>
      </c>
      <c r="J54" s="14">
        <f>'[3]All Men'!$AK52-'[3]All Men'!$AF52</f>
        <v>-38433</v>
      </c>
      <c r="K54" s="21">
        <f>'[4]All White'!$AI52-'[4]All White'!$AD52</f>
        <v>-187753</v>
      </c>
      <c r="L54" s="14">
        <f>'[5]All Black'!$AI52-'[5]All Black'!$AD52</f>
        <v>-945</v>
      </c>
      <c r="M54" s="14">
        <f>'[6]All Hispanic'!$AI52-'[6]All Hispanic'!$AD52</f>
        <v>77474</v>
      </c>
      <c r="N54" s="14">
        <f>('[1]All Other Races'!AI52-'[1]All Other Races'!AD52)</f>
        <v>27026</v>
      </c>
    </row>
    <row r="55" spans="1:14" x14ac:dyDescent="0.2">
      <c r="A55" s="14" t="s">
        <v>23</v>
      </c>
      <c r="B55" s="14"/>
      <c r="C55" s="23"/>
      <c r="D55" s="23"/>
      <c r="E55" s="24"/>
      <c r="F55" s="23"/>
      <c r="G55" s="23"/>
      <c r="H55" s="23"/>
      <c r="I55" s="24">
        <f>(I54/I$6)*100</f>
        <v>7.6264861023316932</v>
      </c>
      <c r="J55" s="23">
        <f t="shared" ref="J55" si="9">(J54/J$6)*100</f>
        <v>10.569172764848075</v>
      </c>
      <c r="K55" s="24">
        <f t="shared" ref="K55" si="10">(K54/K$6)*100</f>
        <v>14.879845680039688</v>
      </c>
      <c r="L55" s="23">
        <f t="shared" ref="L55" si="11">(L54/L$6)*100</f>
        <v>0.28229516423902784</v>
      </c>
      <c r="M55" s="23">
        <f t="shared" ref="M55:N55" si="12">(M54/M$6)*100</f>
        <v>13.270799752652055</v>
      </c>
      <c r="N55" s="23">
        <f t="shared" si="12"/>
        <v>49.932563510392605</v>
      </c>
    </row>
    <row r="56" spans="1:14" x14ac:dyDescent="0.2">
      <c r="A56" s="15" t="s">
        <v>66</v>
      </c>
      <c r="B56" s="15"/>
      <c r="C56" s="26">
        <f>+'[2]TABLE 30'!E59</f>
        <v>-3.09936894956755</v>
      </c>
      <c r="D56" s="26">
        <f>+'[3]TABLE 31'!E59</f>
        <v>-2.3657199100112485</v>
      </c>
      <c r="E56" s="27">
        <f>+'[4]TABLE 34'!D58</f>
        <v>-9.1067131393924861</v>
      </c>
      <c r="F56" s="26">
        <f>+'[5]Table 32'!D59</f>
        <v>3.0496824153832769</v>
      </c>
      <c r="G56" s="26">
        <f>+'[6]TABLE 33'!D59</f>
        <v>23.237753882915175</v>
      </c>
      <c r="H56" s="26">
        <f>(('[1]All Other Races'!AI54-'[1]All Other Races'!AD54)/'[1]All Other Races'!AD54)*100</f>
        <v>16.341956776322792</v>
      </c>
      <c r="I56" s="22">
        <f>'[2]All Women'!$AK54-'[2]All Women'!$AF54</f>
        <v>-3605</v>
      </c>
      <c r="J56" s="15">
        <f>'[3]All Men'!$AK54-'[3]All Men'!$AF54</f>
        <v>-2019</v>
      </c>
      <c r="K56" s="22">
        <f>'[4]All White'!$AI54-'[4]All White'!$AD54</f>
        <v>-10634</v>
      </c>
      <c r="L56" s="15">
        <f>'[5]All Black'!$AI54-'[5]All Black'!$AD54</f>
        <v>701</v>
      </c>
      <c r="M56" s="15">
        <f>'[6]All Hispanic'!$AI54-'[6]All Hispanic'!$AD54</f>
        <v>5446</v>
      </c>
      <c r="N56" s="15">
        <f>('[1]All Other Races'!AI54-'[1]All Other Races'!AD54)</f>
        <v>1535</v>
      </c>
    </row>
    <row r="57" spans="1:14" x14ac:dyDescent="0.2">
      <c r="A57" s="15" t="s">
        <v>45</v>
      </c>
      <c r="B57" s="15"/>
      <c r="C57" s="26">
        <f>+'[2]TABLE 30'!E60</f>
        <v>2.1124777016242605E-2</v>
      </c>
      <c r="D57" s="26">
        <f>+'[3]TABLE 31'!E60</f>
        <v>-3.337085347281997</v>
      </c>
      <c r="E57" s="27">
        <f>+'[4]TABLE 34'!D59</f>
        <v>-6.8409265868850166</v>
      </c>
      <c r="F57" s="26">
        <f>+'[5]Table 32'!D60</f>
        <v>39.624724061810156</v>
      </c>
      <c r="G57" s="26">
        <f>+'[6]TABLE 33'!D60</f>
        <v>37.420269312544299</v>
      </c>
      <c r="H57" s="26">
        <f>(('[1]All Other Races'!AI55-'[1]All Other Races'!AD55)/'[1]All Other Races'!AD55)*100</f>
        <v>11.375789985415654</v>
      </c>
      <c r="I57" s="22">
        <f>'[2]All Women'!$AK55-'[2]All Women'!$AF55</f>
        <v>9</v>
      </c>
      <c r="J57" s="15">
        <f>'[3]All Men'!$AK55-'[3]All Men'!$AF55</f>
        <v>-1008</v>
      </c>
      <c r="K57" s="22">
        <f>'[4]All White'!$AI55-'[4]All White'!$AD55</f>
        <v>-3910</v>
      </c>
      <c r="L57" s="15">
        <f>'[5]All Black'!$AI55-'[5]All Black'!$AD55</f>
        <v>718</v>
      </c>
      <c r="M57" s="15">
        <f>'[6]All Hispanic'!$AI55-'[6]All Hispanic'!$AD55</f>
        <v>528</v>
      </c>
      <c r="N57" s="15">
        <f>('[1]All Other Races'!AI55-'[1]All Other Races'!AD55)</f>
        <v>234</v>
      </c>
    </row>
    <row r="58" spans="1:14" x14ac:dyDescent="0.2">
      <c r="A58" s="15" t="s">
        <v>65</v>
      </c>
      <c r="B58" s="15"/>
      <c r="C58" s="26">
        <f>+'[2]TABLE 30'!E61</f>
        <v>-2.7016471620029052</v>
      </c>
      <c r="D58" s="26">
        <f>+'[3]TABLE 31'!E61</f>
        <v>-2.1955524495573955</v>
      </c>
      <c r="E58" s="27">
        <f>+'[4]TABLE 34'!D60</f>
        <v>-10.410049629898872</v>
      </c>
      <c r="F58" s="26">
        <f>+'[5]Table 32'!D61</f>
        <v>2.8558384904129044</v>
      </c>
      <c r="G58" s="26">
        <f>+'[6]TABLE 33'!D61</f>
        <v>19.514799082297891</v>
      </c>
      <c r="H58" s="26">
        <f>(('[1]All Other Races'!AI56-'[1]All Other Races'!AD56)/'[1]All Other Races'!AD56)*100</f>
        <v>11.436343543679692</v>
      </c>
      <c r="I58" s="22">
        <f>'[2]All Women'!$AK56-'[2]All Women'!$AF56</f>
        <v>-7886</v>
      </c>
      <c r="J58" s="15">
        <f>'[3]All Men'!$AK56-'[3]All Men'!$AF56</f>
        <v>-4901</v>
      </c>
      <c r="K58" s="22">
        <f>'[4]All White'!$AI56-'[4]All White'!$AD56</f>
        <v>-30645</v>
      </c>
      <c r="L58" s="15">
        <f>'[5]All Black'!$AI56-'[5]All Black'!$AD56</f>
        <v>1126</v>
      </c>
      <c r="M58" s="15">
        <f>'[6]All Hispanic'!$AI56-'[6]All Hispanic'!$AD56</f>
        <v>8591</v>
      </c>
      <c r="N58" s="15">
        <f>('[1]All Other Races'!AI56-'[1]All Other Races'!AD56)</f>
        <v>4036</v>
      </c>
    </row>
    <row r="59" spans="1:14" x14ac:dyDescent="0.2">
      <c r="A59" s="15" t="s">
        <v>46</v>
      </c>
      <c r="B59" s="15"/>
      <c r="C59" s="26">
        <f>+'[2]TABLE 30'!E62</f>
        <v>92.710134536712914</v>
      </c>
      <c r="D59" s="26">
        <f>+'[3]TABLE 31'!E62</f>
        <v>63.935216700703421</v>
      </c>
      <c r="E59" s="27">
        <f>+'[4]TABLE 34'!D61</f>
        <v>85.107618457726858</v>
      </c>
      <c r="F59" s="26">
        <f>+'[5]Table 32'!D62</f>
        <v>861.17861482381522</v>
      </c>
      <c r="G59" s="26">
        <f>+'[6]TABLE 33'!D62</f>
        <v>309.56272987331425</v>
      </c>
      <c r="H59" s="26">
        <f>(('[1]All Other Races'!AI57-'[1]All Other Races'!AD57)/'[1]All Other Races'!AD57)*100</f>
        <v>119.05829596412556</v>
      </c>
      <c r="I59" s="22">
        <f>'[2]All Women'!$AK57-'[2]All Women'!$AF57</f>
        <v>43965</v>
      </c>
      <c r="J59" s="15">
        <f>'[3]All Men'!$AK57-'[3]All Men'!$AF57</f>
        <v>22541</v>
      </c>
      <c r="K59" s="22">
        <f>'[4]All White'!$AI57-'[4]All White'!$AD57</f>
        <v>43970</v>
      </c>
      <c r="L59" s="15">
        <f>'[5]All Black'!$AI57-'[5]All Black'!$AD57</f>
        <v>14175</v>
      </c>
      <c r="M59" s="15">
        <f>'[6]All Hispanic'!$AI57-'[6]All Hispanic'!$AD57</f>
        <v>7575</v>
      </c>
      <c r="N59" s="15">
        <f>('[1]All Other Races'!AI57-'[1]All Other Races'!AD57)</f>
        <v>2655</v>
      </c>
    </row>
    <row r="60" spans="1:14" x14ac:dyDescent="0.2">
      <c r="A60" s="14" t="s">
        <v>47</v>
      </c>
      <c r="B60" s="14"/>
      <c r="C60" s="23">
        <f>+'[2]TABLE 30'!E63</f>
        <v>-5.1764402242915963</v>
      </c>
      <c r="D60" s="23">
        <f>+'[3]TABLE 31'!E63</f>
        <v>-4.2519850607283391</v>
      </c>
      <c r="E60" s="24">
        <f>+'[4]TABLE 34'!D62</f>
        <v>-13.839919420955235</v>
      </c>
      <c r="F60" s="23">
        <f>+'[5]Table 32'!D63</f>
        <v>-7.6354303003518558</v>
      </c>
      <c r="G60" s="23">
        <f>+'[6]TABLE 33'!D63</f>
        <v>12.537029637488462</v>
      </c>
      <c r="H60" s="23">
        <f>(('[1]All Other Races'!AI58-'[1]All Other Races'!AD58)/'[1]All Other Races'!AD58)*100</f>
        <v>5.8086436531666212</v>
      </c>
      <c r="I60" s="21">
        <f>'[2]All Women'!$AK58-'[2]All Women'!$AF58</f>
        <v>-12435</v>
      </c>
      <c r="J60" s="14">
        <f>'[3]All Men'!$AK58-'[3]All Men'!$AF58</f>
        <v>-8493</v>
      </c>
      <c r="K60" s="21">
        <f>'[4]All White'!$AI58-'[4]All White'!$AD58</f>
        <v>-29542</v>
      </c>
      <c r="L60" s="14">
        <f>'[5]All Black'!$AI58-'[5]All Black'!$AD58</f>
        <v>-4492</v>
      </c>
      <c r="M60" s="14">
        <f>'[6]All Hispanic'!$AI58-'[6]All Hispanic'!$AD58</f>
        <v>9099</v>
      </c>
      <c r="N60" s="14">
        <f>('[1]All Other Races'!AI58-'[1]All Other Races'!AD58)</f>
        <v>2137</v>
      </c>
    </row>
    <row r="61" spans="1:14" x14ac:dyDescent="0.2">
      <c r="A61" s="14" t="s">
        <v>64</v>
      </c>
      <c r="B61" s="14"/>
      <c r="C61" s="23">
        <f>+'[2]TABLE 30'!E64</f>
        <v>-4.1132590149332664</v>
      </c>
      <c r="D61" s="23">
        <f>+'[3]TABLE 31'!E64</f>
        <v>-3.0164941214565468</v>
      </c>
      <c r="E61" s="24">
        <f>+'[4]TABLE 34'!D63</f>
        <v>-13.358421376551441</v>
      </c>
      <c r="F61" s="23">
        <f>+'[5]Table 32'!D64</f>
        <v>-4.3984213632339921</v>
      </c>
      <c r="G61" s="23">
        <f>+'[6]TABLE 33'!D64</f>
        <v>18.575825499314174</v>
      </c>
      <c r="H61" s="23">
        <f>(('[1]All Other Races'!AI59-'[1]All Other Races'!AD59)/'[1]All Other Races'!AD59)*100</f>
        <v>9.1629821619149254</v>
      </c>
      <c r="I61" s="21">
        <f>'[2]All Women'!$AK59-'[2]All Women'!$AF59</f>
        <v>-29555</v>
      </c>
      <c r="J61" s="14">
        <f>'[3]All Men'!$AK59-'[3]All Men'!$AF59</f>
        <v>-16582</v>
      </c>
      <c r="K61" s="21">
        <f>'[4]All White'!$AI59-'[4]All White'!$AD59</f>
        <v>-83348</v>
      </c>
      <c r="L61" s="14">
        <f>'[5]All Black'!$AI59-'[5]All Black'!$AD59</f>
        <v>-7155</v>
      </c>
      <c r="M61" s="14">
        <f>'[6]All Hispanic'!$AI59-'[6]All Hispanic'!$AD59</f>
        <v>33315</v>
      </c>
      <c r="N61" s="14">
        <f>('[1]All Other Races'!AI59-'[1]All Other Races'!AD59)</f>
        <v>10217</v>
      </c>
    </row>
    <row r="62" spans="1:14" x14ac:dyDescent="0.2">
      <c r="A62" s="14" t="s">
        <v>63</v>
      </c>
      <c r="B62" s="14"/>
      <c r="C62" s="23">
        <f>+'[2]TABLE 30'!E65</f>
        <v>-7.4643383582223093</v>
      </c>
      <c r="D62" s="23">
        <f>+'[3]TABLE 31'!E65</f>
        <v>-7.9179897832389896</v>
      </c>
      <c r="E62" s="24">
        <f>+'[4]TABLE 34'!D64</f>
        <v>-13.618275984838203</v>
      </c>
      <c r="F62" s="23">
        <f>+'[5]Table 32'!D65</f>
        <v>-8.4339876377185306</v>
      </c>
      <c r="G62" s="23">
        <f>+'[6]TABLE 33'!D65</f>
        <v>26.616249146578436</v>
      </c>
      <c r="H62" s="23">
        <f>(('[1]All Other Races'!AI60-'[1]All Other Races'!AD60)/'[1]All Other Races'!AD60)*100</f>
        <v>16.052891028243348</v>
      </c>
      <c r="I62" s="21">
        <f>'[2]All Women'!$AK60-'[2]All Women'!$AF60</f>
        <v>-31700</v>
      </c>
      <c r="J62" s="14">
        <f>'[3]All Men'!$AK60-'[3]All Men'!$AF60</f>
        <v>-26381</v>
      </c>
      <c r="K62" s="21">
        <f>'[4]All White'!$AI60-'[4]All White'!$AD60</f>
        <v>-69233</v>
      </c>
      <c r="L62" s="14">
        <f>'[5]All Black'!$AI60-'[5]All Black'!$AD60</f>
        <v>-6836</v>
      </c>
      <c r="M62" s="14">
        <f>'[6]All Hispanic'!$AI60-'[6]All Hispanic'!$AD60</f>
        <v>10136</v>
      </c>
      <c r="N62" s="14">
        <f>('[1]All Other Races'!AI60-'[1]All Other Races'!AD60)</f>
        <v>5536</v>
      </c>
    </row>
    <row r="63" spans="1:14" x14ac:dyDescent="0.2">
      <c r="A63" s="14" t="s">
        <v>62</v>
      </c>
      <c r="B63" s="14"/>
      <c r="C63" s="23">
        <f>+'[2]TABLE 30'!E66</f>
        <v>-1.8643102684691146</v>
      </c>
      <c r="D63" s="23">
        <f>+'[3]TABLE 31'!E66</f>
        <v>-3.7367525122178904</v>
      </c>
      <c r="E63" s="24">
        <f>+'[4]TABLE 34'!D65</f>
        <v>-5.220435485111949</v>
      </c>
      <c r="F63" s="23">
        <f>+'[5]Table 32'!D66</f>
        <v>5.1110674267741301</v>
      </c>
      <c r="G63" s="23">
        <f>+'[6]TABLE 33'!D66</f>
        <v>25.53975107950216</v>
      </c>
      <c r="H63" s="23">
        <f>(('[1]All Other Races'!AI61-'[1]All Other Races'!AD61)/'[1]All Other Races'!AD61)*100</f>
        <v>13.154090777681409</v>
      </c>
      <c r="I63" s="21">
        <f>'[2]All Women'!$AK61-'[2]All Women'!$AF61</f>
        <v>-884</v>
      </c>
      <c r="J63" s="14">
        <f>'[3]All Men'!$AK61-'[3]All Men'!$AF61</f>
        <v>-1361</v>
      </c>
      <c r="K63" s="21">
        <f>'[4]All White'!$AI61-'[4]All White'!$AD61</f>
        <v>-2714</v>
      </c>
      <c r="L63" s="14">
        <f>'[5]All Black'!$AI61-'[5]All Black'!$AD61</f>
        <v>260</v>
      </c>
      <c r="M63" s="14">
        <f>'[6]All Hispanic'!$AI61-'[6]All Hispanic'!$AD61</f>
        <v>2011</v>
      </c>
      <c r="N63" s="14">
        <f>('[1]All Other Races'!AI61-'[1]All Other Races'!AD61)</f>
        <v>455</v>
      </c>
    </row>
    <row r="64" spans="1:14" x14ac:dyDescent="0.2">
      <c r="A64" s="13" t="s">
        <v>48</v>
      </c>
      <c r="B64" s="13"/>
      <c r="C64" s="25">
        <f>+'[2]TABLE 30'!E67</f>
        <v>-2.5416769319208341</v>
      </c>
      <c r="D64" s="35">
        <f>+'[3]TABLE 31'!E67</f>
        <v>-1.1253624256720232</v>
      </c>
      <c r="E64" s="40">
        <f>+'[4]TABLE 34'!D66</f>
        <v>-4.9414710849688435</v>
      </c>
      <c r="F64" s="25">
        <f>+'[5]Table 32'!D67</f>
        <v>60.064585575888053</v>
      </c>
      <c r="G64" s="25">
        <f>+'[6]TABLE 33'!D67</f>
        <v>51.636606546426187</v>
      </c>
      <c r="H64" s="35">
        <f>(('[1]All Other Races'!AI62-'[1]All Other Races'!AD62)/'[1]All Other Races'!AD62)*100</f>
        <v>19.06816220880069</v>
      </c>
      <c r="I64" s="20">
        <f>'[2]All Women'!$AK62-'[2]All Women'!$AF62</f>
        <v>-619</v>
      </c>
      <c r="J64" s="13">
        <f>'[3]All Men'!$AK62-'[3]All Men'!$AF62</f>
        <v>-229</v>
      </c>
      <c r="K64" s="20">
        <f>'[4]All White'!$AI62-'[4]All White'!$AD62</f>
        <v>-1697</v>
      </c>
      <c r="L64" s="13">
        <f>'[5]All Black'!$AI62-'[5]All Black'!$AD62</f>
        <v>558</v>
      </c>
      <c r="M64" s="13">
        <f>'[6]All Hispanic'!$AI62-'[6]All Hispanic'!$AD62</f>
        <v>773</v>
      </c>
      <c r="N64" s="13">
        <f>('[1]All Other Races'!AI62-'[1]All Other Races'!AD62)</f>
        <v>221</v>
      </c>
    </row>
    <row r="65" spans="1:14" x14ac:dyDescent="0.2">
      <c r="A65" s="18" t="s">
        <v>78</v>
      </c>
      <c r="B65" s="18"/>
      <c r="C65" s="26">
        <f>+'[2]TABLE 30'!E68</f>
        <v>8.9634744547581313</v>
      </c>
      <c r="D65" s="26">
        <f>+'[3]TABLE 31'!E68</f>
        <v>2.955903731222743</v>
      </c>
      <c r="E65" s="27">
        <f>+'[4]TABLE 34'!D67</f>
        <v>1.2946416942353278</v>
      </c>
      <c r="F65" s="26">
        <f>+'[5]Table 32'!D68</f>
        <v>4.8104622982303713</v>
      </c>
      <c r="G65" s="26">
        <f>+'[6]TABLE 33'!D68</f>
        <v>44.95692749461594</v>
      </c>
      <c r="H65" s="26">
        <f>(('[1]All Other Races'!AI63-'[1]All Other Races'!AD63)/'[1]All Other Races'!AD63)*100</f>
        <v>9.8324589609070916</v>
      </c>
      <c r="I65" s="22">
        <f>'[2]All Women'!$AK63-'[2]All Women'!$AF63</f>
        <v>4751</v>
      </c>
      <c r="J65" s="15">
        <f>'[3]All Men'!$AK63-'[3]All Men'!$AF63</f>
        <v>1098</v>
      </c>
      <c r="K65" s="22">
        <f>'[4]All White'!$AI63-'[4]All White'!$AD63</f>
        <v>497</v>
      </c>
      <c r="L65" s="15">
        <f>'[5]All Black'!$AI63-'[5]All Black'!$AD63</f>
        <v>1052</v>
      </c>
      <c r="M65" s="15">
        <f>'[6]All Hispanic'!$AI63-'[6]All Hispanic'!$AD63</f>
        <v>2505</v>
      </c>
      <c r="N65" s="15">
        <f>('[1]All Other Races'!AI63-'[1]All Other Races'!AD63)</f>
        <v>581</v>
      </c>
    </row>
    <row r="66" spans="1:14" s="7" customFormat="1" ht="32.25" customHeight="1" x14ac:dyDescent="0.2">
      <c r="A66" s="148" t="s">
        <v>90</v>
      </c>
      <c r="B66" s="149"/>
      <c r="C66" s="149"/>
      <c r="D66" s="149"/>
      <c r="E66" s="149"/>
      <c r="F66" s="149"/>
      <c r="G66" s="149"/>
      <c r="H66" s="149"/>
      <c r="I66" s="138"/>
      <c r="J66" s="138"/>
      <c r="K66" s="138"/>
      <c r="L66" s="138"/>
      <c r="M66" s="138"/>
      <c r="N66" s="138"/>
    </row>
    <row r="67" spans="1:14" s="5" customFormat="1" ht="22.5" customHeight="1" x14ac:dyDescent="0.2">
      <c r="A67" s="150" t="s">
        <v>55</v>
      </c>
      <c r="B67" s="151"/>
      <c r="C67" s="151"/>
      <c r="D67" s="151"/>
      <c r="E67" s="151"/>
      <c r="F67" s="151"/>
      <c r="G67" s="151"/>
      <c r="H67" s="151"/>
      <c r="I67" s="141"/>
      <c r="J67" s="141"/>
      <c r="K67" s="141"/>
      <c r="L67" s="141"/>
      <c r="M67" s="141"/>
      <c r="N67" s="141"/>
    </row>
    <row r="68" spans="1:14" s="7" customFormat="1" ht="47.25" customHeight="1" x14ac:dyDescent="0.2">
      <c r="A68" s="150"/>
      <c r="B68" s="151"/>
      <c r="C68" s="151"/>
      <c r="D68" s="151"/>
      <c r="E68" s="151"/>
      <c r="F68" s="151"/>
      <c r="G68" s="151"/>
      <c r="H68" s="151"/>
      <c r="I68" s="141"/>
      <c r="J68" s="141"/>
      <c r="K68" s="141"/>
      <c r="L68" s="141"/>
      <c r="M68" s="141"/>
      <c r="N68" s="141"/>
    </row>
    <row r="69" spans="1:14" s="32" customFormat="1" ht="34.5" customHeight="1" x14ac:dyDescent="0.2">
      <c r="A69" s="150"/>
      <c r="B69" s="151"/>
      <c r="C69" s="151"/>
      <c r="D69" s="151"/>
      <c r="E69" s="151"/>
      <c r="F69" s="151"/>
      <c r="G69" s="151"/>
      <c r="H69" s="151"/>
      <c r="I69" s="141"/>
      <c r="J69" s="141"/>
      <c r="K69" s="141"/>
      <c r="L69" s="141"/>
      <c r="M69" s="141"/>
      <c r="N69" s="141"/>
    </row>
    <row r="70" spans="1:14" s="5" customFormat="1" ht="21" customHeight="1" x14ac:dyDescent="0.2">
      <c r="A70" s="5" t="s">
        <v>11</v>
      </c>
      <c r="B70" s="139" t="s">
        <v>56</v>
      </c>
      <c r="C70" s="140"/>
      <c r="D70" s="140"/>
      <c r="E70" s="140"/>
      <c r="F70" s="140"/>
      <c r="G70" s="140"/>
      <c r="H70" s="140"/>
      <c r="I70" s="140"/>
      <c r="J70" s="140"/>
      <c r="K70" s="140"/>
      <c r="L70" s="140"/>
      <c r="M70" s="140"/>
      <c r="N70" s="140"/>
    </row>
    <row r="71" spans="1:14" x14ac:dyDescent="0.2">
      <c r="N71" s="115" t="s">
        <v>92</v>
      </c>
    </row>
    <row r="72" spans="1:14" x14ac:dyDescent="0.2">
      <c r="A72" s="2"/>
      <c r="C72" s="2"/>
      <c r="D72" s="2"/>
      <c r="E72" s="2"/>
      <c r="F72" s="2"/>
      <c r="G72" s="2"/>
      <c r="H72" s="2"/>
      <c r="I72" s="2"/>
      <c r="J72" s="2"/>
      <c r="K72" s="2"/>
      <c r="L72" s="2"/>
      <c r="M72" s="2"/>
    </row>
    <row r="73" spans="1:14" x14ac:dyDescent="0.2">
      <c r="A73" s="2"/>
      <c r="B73" s="2"/>
      <c r="C73" s="2"/>
      <c r="D73" s="2"/>
      <c r="E73" s="2"/>
      <c r="F73" s="2"/>
      <c r="G73" s="2"/>
      <c r="H73" s="2"/>
      <c r="I73" s="2"/>
      <c r="J73" s="2"/>
      <c r="K73" s="2"/>
      <c r="L73" s="2"/>
      <c r="M73" s="2"/>
    </row>
  </sheetData>
  <mergeCells count="7">
    <mergeCell ref="C4:H4"/>
    <mergeCell ref="I4:N4"/>
    <mergeCell ref="A66:N66"/>
    <mergeCell ref="A67:N67"/>
    <mergeCell ref="B70:N70"/>
    <mergeCell ref="A68:N68"/>
    <mergeCell ref="A69:N69"/>
  </mergeCells>
  <phoneticPr fontId="0" type="noConversion"/>
  <printOptions horizontalCentered="1"/>
  <pageMargins left="0.5" right="0.5" top="1" bottom="0.55000000000000004" header="0.5" footer="0.5"/>
  <pageSetup scale="66"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R72"/>
  <sheetViews>
    <sheetView showGridLines="0" tabSelected="1" view="pageBreakPreview" topLeftCell="A13" zoomScaleNormal="80" zoomScaleSheetLayoutView="100" workbookViewId="0">
      <selection activeCell="E5" sqref="E5"/>
    </sheetView>
  </sheetViews>
  <sheetFormatPr defaultColWidth="9.7109375" defaultRowHeight="12.75" x14ac:dyDescent="0.2"/>
  <cols>
    <col min="1" max="1" width="7.5703125" style="69" customWidth="1"/>
    <col min="2" max="2" width="11.140625" style="69" customWidth="1"/>
    <col min="3" max="3" width="11.42578125" style="69" customWidth="1"/>
    <col min="4" max="4" width="10.28515625" style="69" customWidth="1"/>
    <col min="5" max="5" width="13.28515625" style="69" customWidth="1"/>
    <col min="6" max="6" width="13.5703125" style="69" customWidth="1"/>
    <col min="7" max="7" width="11.140625" style="69" customWidth="1"/>
    <col min="8" max="8" width="12.140625" style="69" customWidth="1"/>
    <col min="9" max="9" width="13.85546875" style="69" customWidth="1"/>
    <col min="10" max="10" width="11.140625" style="69" customWidth="1"/>
    <col min="11" max="11" width="22.5703125" style="69" customWidth="1"/>
    <col min="12" max="14" width="11.5703125" style="69" customWidth="1"/>
    <col min="15" max="15" width="2.140625" style="69" customWidth="1"/>
    <col min="16" max="18" width="15" style="69" customWidth="1"/>
    <col min="19" max="16384" width="9.7109375" style="69"/>
  </cols>
  <sheetData>
    <row r="1" spans="1:18" x14ac:dyDescent="0.2">
      <c r="A1" s="3" t="s">
        <v>95</v>
      </c>
      <c r="B1" s="67"/>
      <c r="C1" s="68"/>
      <c r="D1" s="68"/>
      <c r="E1" s="68"/>
      <c r="F1" s="68"/>
      <c r="G1" s="68"/>
      <c r="H1" s="68"/>
      <c r="I1" s="68"/>
      <c r="J1" s="68"/>
    </row>
    <row r="2" spans="1:18" ht="15.75" x14ac:dyDescent="0.2">
      <c r="A2" s="67" t="s">
        <v>80</v>
      </c>
      <c r="B2" s="67"/>
      <c r="C2" s="68"/>
      <c r="D2" s="68"/>
      <c r="E2" s="68"/>
      <c r="F2" s="68"/>
    </row>
    <row r="3" spans="1:18" x14ac:dyDescent="0.2">
      <c r="A3" s="70"/>
      <c r="B3" s="70"/>
      <c r="C3" s="71"/>
      <c r="D3" s="71"/>
      <c r="E3" s="71"/>
      <c r="F3" s="71"/>
      <c r="G3" s="68"/>
      <c r="H3" s="68"/>
      <c r="I3" s="68"/>
      <c r="J3" s="68"/>
      <c r="L3" s="156" t="s">
        <v>60</v>
      </c>
      <c r="M3" s="157"/>
      <c r="N3" s="158"/>
      <c r="O3" s="72" t="s">
        <v>52</v>
      </c>
      <c r="P3" s="156" t="s">
        <v>61</v>
      </c>
      <c r="Q3" s="157"/>
      <c r="R3" s="158"/>
    </row>
    <row r="4" spans="1:18" ht="12.75" customHeight="1" x14ac:dyDescent="0.2">
      <c r="A4" s="68"/>
      <c r="B4" s="68"/>
      <c r="C4" s="144" t="s">
        <v>87</v>
      </c>
      <c r="D4" s="154"/>
      <c r="E4" s="154"/>
      <c r="F4" s="155"/>
      <c r="G4" s="147" t="s">
        <v>88</v>
      </c>
      <c r="H4" s="154"/>
      <c r="I4" s="154"/>
      <c r="J4" s="154"/>
    </row>
    <row r="5" spans="1:18" s="74" customFormat="1" ht="29.25" customHeight="1" x14ac:dyDescent="0.2">
      <c r="A5" s="73"/>
      <c r="B5" s="73"/>
      <c r="C5" s="128" t="s">
        <v>19</v>
      </c>
      <c r="D5" s="128" t="s">
        <v>20</v>
      </c>
      <c r="E5" s="129" t="s">
        <v>81</v>
      </c>
      <c r="F5" s="130" t="s">
        <v>82</v>
      </c>
      <c r="G5" s="131" t="s">
        <v>19</v>
      </c>
      <c r="H5" s="128" t="s">
        <v>20</v>
      </c>
      <c r="I5" s="129" t="s">
        <v>81</v>
      </c>
      <c r="J5" s="132" t="s">
        <v>82</v>
      </c>
    </row>
    <row r="6" spans="1:18" x14ac:dyDescent="0.2">
      <c r="A6" s="75" t="s">
        <v>50</v>
      </c>
      <c r="B6" s="75"/>
      <c r="C6" s="76">
        <f>+'[7]TABLE 35'!E9</f>
        <v>-0.35037091386043445</v>
      </c>
      <c r="D6" s="77">
        <f>+'[8]TABLE 36'!E8</f>
        <v>-11.007633339707992</v>
      </c>
      <c r="E6" s="78">
        <f>+'[9]TABLE 37'!D7</f>
        <v>-27.76900825605987</v>
      </c>
      <c r="F6" s="79">
        <f>+'[9]TABLE 37'!F7</f>
        <v>-4.516763245033113</v>
      </c>
      <c r="G6" s="80">
        <f>('[1]All 4yr'!AW4-'[1]All 4yr'!AR4)</f>
        <v>-42997</v>
      </c>
      <c r="H6" s="75">
        <f>('[1]All 2yr'!AX4-'[1]All 2yr'!AS4)</f>
        <v>-880658</v>
      </c>
      <c r="I6" s="81">
        <f>IF('[1]All PBI'!AL4&gt;0,('[1]All PBI'!AL4-'[1]All PBI'!AG4),"NA")</f>
        <v>-218491</v>
      </c>
      <c r="J6" s="82">
        <f>IF('[1]All HBI'!AL4&gt;0,('[1]All HBI'!AL4-'[1]All HBI'!AG4),"NA")</f>
        <v>-13968</v>
      </c>
    </row>
    <row r="7" spans="1:18" x14ac:dyDescent="0.2">
      <c r="A7" s="83" t="s">
        <v>10</v>
      </c>
      <c r="B7" s="83"/>
      <c r="C7" s="84">
        <f>+'[7]TABLE 35'!E10</f>
        <v>2.2674816054890612</v>
      </c>
      <c r="D7" s="84">
        <f>+'[8]TABLE 36'!E9</f>
        <v>-10.217090802512001</v>
      </c>
      <c r="E7" s="85">
        <f>+'[9]TABLE 37'!D8</f>
        <v>-23.168378225129903</v>
      </c>
      <c r="F7" s="86">
        <f>+'[9]TABLE 37'!F8</f>
        <v>-3.9676490514905147</v>
      </c>
      <c r="G7" s="83">
        <f>('[1]All 4yr'!AW5-'[1]All 4yr'!AR5)</f>
        <v>91845</v>
      </c>
      <c r="H7" s="83">
        <f>('[1]All 2yr'!AX5-'[1]All 2yr'!AS5)</f>
        <v>-297353</v>
      </c>
      <c r="I7" s="87">
        <f>IF('[1]All PBI'!AL5&gt;0,('[1]All PBI'!AL5-'[1]All PBI'!AG5),"NA")</f>
        <v>-139741</v>
      </c>
      <c r="J7" s="88">
        <f>IF('[1]All HBI'!AL5&gt;0,('[1]All HBI'!AL5-'[1]All HBI'!AG5),"NA")</f>
        <v>-11244</v>
      </c>
    </row>
    <row r="8" spans="1:18" x14ac:dyDescent="0.2">
      <c r="A8" s="83" t="s">
        <v>23</v>
      </c>
      <c r="B8" s="83"/>
      <c r="C8" s="84"/>
      <c r="D8" s="84"/>
      <c r="E8" s="78"/>
      <c r="F8" s="84"/>
      <c r="G8" s="89">
        <f>(G7/G$6)*100</f>
        <v>-213.60792613438147</v>
      </c>
      <c r="H8" s="90">
        <f>(H7/H$6)*100</f>
        <v>33.764866724653615</v>
      </c>
      <c r="I8" s="78">
        <f>(I7/I$6)*100</f>
        <v>63.957325473360463</v>
      </c>
      <c r="J8" s="84">
        <f>(J7/J$6)*100</f>
        <v>80.49828178694159</v>
      </c>
    </row>
    <row r="9" spans="1:18" x14ac:dyDescent="0.2">
      <c r="A9" s="91" t="s">
        <v>74</v>
      </c>
      <c r="B9" s="91"/>
      <c r="C9" s="92">
        <f>+'[7]TABLE 35'!E12</f>
        <v>-8.5874192166406882</v>
      </c>
      <c r="D9" s="92">
        <f>+'[8]TABLE 36'!E11</f>
        <v>-6.7548984014873987</v>
      </c>
      <c r="E9" s="93">
        <f>+'[9]TABLE 37'!D10</f>
        <v>-27.464051780938725</v>
      </c>
      <c r="F9" s="92">
        <f>+'[9]TABLE 37'!F10</f>
        <v>-8.6333341296194543</v>
      </c>
      <c r="G9" s="94">
        <f>('[1]All 4yr'!AW7-'[1]All 4yr'!AR7)</f>
        <v>-18842</v>
      </c>
      <c r="H9" s="91">
        <f>('[1]All 2yr'!AX7-'[1]All 2yr'!AS7)</f>
        <v>-6140</v>
      </c>
      <c r="I9" s="95">
        <f>IF('[1]All PBI'!AL7&gt;0,('[1]All PBI'!AL7-'[1]All PBI'!AG7),"NA")</f>
        <v>-14172</v>
      </c>
      <c r="J9" s="96">
        <f>IF('[1]All HBI'!AL7&gt;0,('[1]All HBI'!AL7-'[1]All HBI'!AG7),"NA")</f>
        <v>-3614</v>
      </c>
    </row>
    <row r="10" spans="1:18" x14ac:dyDescent="0.2">
      <c r="A10" s="91" t="s">
        <v>0</v>
      </c>
      <c r="B10" s="91"/>
      <c r="C10" s="92">
        <f>+'[7]TABLE 35'!E13</f>
        <v>-0.71742313323572471</v>
      </c>
      <c r="D10" s="92">
        <f>+'[8]TABLE 36'!E12</f>
        <v>-19.127394445549147</v>
      </c>
      <c r="E10" s="93">
        <f>+'[9]TABLE 37'!D11</f>
        <v>-63.858821352576555</v>
      </c>
      <c r="F10" s="92">
        <f>+'[9]TABLE 37'!F11</f>
        <v>-0.23768366464995677</v>
      </c>
      <c r="G10" s="94">
        <f>('[1]All 4yr'!AW8-'[1]All 4yr'!AR8)</f>
        <v>-833</v>
      </c>
      <c r="H10" s="91">
        <f>('[1]All 2yr'!AX8-'[1]All 2yr'!AS8)</f>
        <v>-11543</v>
      </c>
      <c r="I10" s="95">
        <f>IF('[1]All PBI'!AL8&gt;0,('[1]All PBI'!AL8-'[1]All PBI'!AG8),"NA")</f>
        <v>-13805</v>
      </c>
      <c r="J10" s="96">
        <f>IF('[1]All HBI'!AL8&gt;0,('[1]All HBI'!AL8-'[1]All HBI'!AG8),"NA")</f>
        <v>-11</v>
      </c>
    </row>
    <row r="11" spans="1:18" x14ac:dyDescent="0.2">
      <c r="A11" s="91" t="s">
        <v>9</v>
      </c>
      <c r="B11" s="91"/>
      <c r="C11" s="92">
        <f>+'[7]TABLE 35'!E14</f>
        <v>7.0165643029964642</v>
      </c>
      <c r="D11" s="92">
        <f>+'[8]TABLE 36'!E13</f>
        <v>-5.3222398309561543</v>
      </c>
      <c r="E11" s="93">
        <f>+'[9]TABLE 37'!D12</f>
        <v>-0.82784971343663771</v>
      </c>
      <c r="F11" s="92">
        <f>+'[9]TABLE 37'!F12</f>
        <v>0.6475485661424607</v>
      </c>
      <c r="G11" s="94">
        <f>('[1]All 4yr'!AW9-'[1]All 4yr'!AR9)</f>
        <v>3016</v>
      </c>
      <c r="H11" s="91">
        <f>('[1]All 2yr'!AX9-'[1]All 2yr'!AS9)</f>
        <v>-806</v>
      </c>
      <c r="I11" s="95">
        <f>IF('[1]All PBI'!AL9&gt;0,('[1]All PBI'!AL9-'[1]All PBI'!AG9),"NA")</f>
        <v>-39</v>
      </c>
      <c r="J11" s="96">
        <f>IF('[1]All HBI'!AL9&gt;0,('[1]All HBI'!AL9-'[1]All HBI'!AG9),"NA")</f>
        <v>28</v>
      </c>
    </row>
    <row r="12" spans="1:18" ht="13.5" customHeight="1" x14ac:dyDescent="0.2">
      <c r="A12" s="91" t="s">
        <v>75</v>
      </c>
      <c r="B12" s="91"/>
      <c r="C12" s="92">
        <f>+'[7]TABLE 35'!E15</f>
        <v>-4.4250563251686472</v>
      </c>
      <c r="D12" s="92">
        <f>+'[8]TABLE 36'!E14</f>
        <v>-10.586614901090774</v>
      </c>
      <c r="E12" s="93">
        <f>+'[9]TABLE 37'!D13</f>
        <v>-21.174186215388502</v>
      </c>
      <c r="F12" s="92">
        <f>+'[9]TABLE 37'!F13</f>
        <v>3.5627485638532921</v>
      </c>
      <c r="G12" s="94">
        <f>('[1]All 4yr'!AW10-'[1]All 4yr'!AR10)</f>
        <v>-26947</v>
      </c>
      <c r="H12" s="91">
        <f>('[1]All 2yr'!AX10-'[1]All 2yr'!AS10)</f>
        <v>-57263</v>
      </c>
      <c r="I12" s="95">
        <f>IF('[1]All PBI'!AL10&gt;0,('[1]All PBI'!AL10-'[1]All PBI'!AG10),"NA")</f>
        <v>-13413</v>
      </c>
      <c r="J12" s="96">
        <f>IF('[1]All HBI'!AL10&gt;0,('[1]All HBI'!AL10-'[1]All HBI'!AG10),"NA")</f>
        <v>645</v>
      </c>
    </row>
    <row r="13" spans="1:18" x14ac:dyDescent="0.2">
      <c r="A13" s="83" t="s">
        <v>76</v>
      </c>
      <c r="B13" s="83"/>
      <c r="C13" s="84">
        <f>+'[7]TABLE 35'!E16</f>
        <v>10.733652829366143</v>
      </c>
      <c r="D13" s="84">
        <f>+'[8]TABLE 36'!E15</f>
        <v>-20.095503382411462</v>
      </c>
      <c r="E13" s="78">
        <f>+'[9]TABLE 37'!D14</f>
        <v>-28.105249852532232</v>
      </c>
      <c r="F13" s="84">
        <f>+'[9]TABLE 37'!F14</f>
        <v>4.382007415017644</v>
      </c>
      <c r="G13" s="97">
        <f>('[1]All 4yr'!AW11-'[1]All 4yr'!AR11)</f>
        <v>36440</v>
      </c>
      <c r="H13" s="83">
        <f>('[1]All 2yr'!AX11-'[1]All 2yr'!AS11)</f>
        <v>-38885</v>
      </c>
      <c r="I13" s="81">
        <f>IF('[1]All PBI'!AL11&gt;0,('[1]All PBI'!AL11-'[1]All PBI'!AG11),"NA")</f>
        <v>-26682</v>
      </c>
      <c r="J13" s="88">
        <f>IF('[1]All HBI'!AL11&gt;0,('[1]All HBI'!AL11-'[1]All HBI'!AG11),"NA")</f>
        <v>981</v>
      </c>
    </row>
    <row r="14" spans="1:18" x14ac:dyDescent="0.2">
      <c r="A14" s="83" t="s">
        <v>77</v>
      </c>
      <c r="B14" s="83"/>
      <c r="C14" s="84">
        <f>+'[7]TABLE 35'!E17</f>
        <v>1.8758182808281871</v>
      </c>
      <c r="D14" s="84">
        <f>+'[8]TABLE 36'!E16</f>
        <v>-25.132766368329186</v>
      </c>
      <c r="E14" s="78">
        <f>+'[9]TABLE 37'!D15</f>
        <v>-21.25</v>
      </c>
      <c r="F14" s="84">
        <f>+'[9]TABLE 37'!F15</f>
        <v>-15.134706814580031</v>
      </c>
      <c r="G14" s="97">
        <f>('[1]All 4yr'!AW12-'[1]All 4yr'!AR12)</f>
        <v>3238</v>
      </c>
      <c r="H14" s="83">
        <f>('[1]All 2yr'!AX12-'[1]All 2yr'!AS12)</f>
        <v>-27070</v>
      </c>
      <c r="I14" s="81">
        <f>IF('[1]All PBI'!AL12&gt;0,('[1]All PBI'!AL12-'[1]All PBI'!AG12),"NA")</f>
        <v>-578</v>
      </c>
      <c r="J14" s="88">
        <f>IF('[1]All HBI'!AL12&gt;0,('[1]All HBI'!AL12-'[1]All HBI'!AG12),"NA")</f>
        <v>-382</v>
      </c>
    </row>
    <row r="15" spans="1:18" x14ac:dyDescent="0.2">
      <c r="A15" s="83" t="s">
        <v>54</v>
      </c>
      <c r="B15" s="83"/>
      <c r="C15" s="84">
        <f>+'[7]TABLE 35'!E18</f>
        <v>-0.28914447253127512</v>
      </c>
      <c r="D15" s="84">
        <f>+'[8]TABLE 36'!E17</f>
        <v>-18.417834741061117</v>
      </c>
      <c r="E15" s="78">
        <f>+'[9]TABLE 37'!D16</f>
        <v>16.981931112365896</v>
      </c>
      <c r="F15" s="84">
        <f>+'[9]TABLE 37'!F16</f>
        <v>-2.9156780434385836</v>
      </c>
      <c r="G15" s="97">
        <f>('[1]All 4yr'!AW13-'[1]All 4yr'!AR13)</f>
        <v>-493</v>
      </c>
      <c r="H15" s="83">
        <f>('[1]All 2yr'!AX13-'[1]All 2yr'!AS13)</f>
        <v>-16267</v>
      </c>
      <c r="I15" s="81">
        <f>IF('[1]All PBI'!AL13&gt;0,('[1]All PBI'!AL13-'[1]All PBI'!AG13),"NA")</f>
        <v>6015</v>
      </c>
      <c r="J15" s="88">
        <f>IF('[1]All HBI'!AL13&gt;0,('[1]All HBI'!AL13-'[1]All HBI'!AG13),"NA")</f>
        <v>-639</v>
      </c>
    </row>
    <row r="16" spans="1:18" x14ac:dyDescent="0.2">
      <c r="A16" s="83" t="s">
        <v>1</v>
      </c>
      <c r="B16" s="83"/>
      <c r="C16" s="84">
        <f>+'[7]TABLE 35'!E19</f>
        <v>7.3924433784417678</v>
      </c>
      <c r="D16" s="84">
        <f>+'[8]TABLE 36'!E18</f>
        <v>-18.175085172567027</v>
      </c>
      <c r="E16" s="78">
        <f>+'[9]TABLE 37'!D17</f>
        <v>-17.248841395687311</v>
      </c>
      <c r="F16" s="84">
        <f>+'[9]TABLE 37'!F17</f>
        <v>-5.4153645225990017</v>
      </c>
      <c r="G16" s="97">
        <f>('[1]All 4yr'!AW14-'[1]All 4yr'!AR14)</f>
        <v>16705</v>
      </c>
      <c r="H16" s="83">
        <f>('[1]All 2yr'!AX14-'[1]All 2yr'!AS14)</f>
        <v>-26994</v>
      </c>
      <c r="I16" s="81">
        <f>IF('[1]All PBI'!AL14&gt;0,('[1]All PBI'!AL14-'[1]All PBI'!AG14),"NA")</f>
        <v>-9007</v>
      </c>
      <c r="J16" s="88">
        <f>IF('[1]All HBI'!AL14&gt;0,('[1]All HBI'!AL14-'[1]All HBI'!AG14),"NA")</f>
        <v>-1161</v>
      </c>
    </row>
    <row r="17" spans="1:10" x14ac:dyDescent="0.2">
      <c r="A17" s="91" t="s">
        <v>2</v>
      </c>
      <c r="B17" s="91"/>
      <c r="C17" s="92">
        <f>+'[7]TABLE 35'!E20</f>
        <v>1.677319587628866</v>
      </c>
      <c r="D17" s="92">
        <f>+'[8]TABLE 36'!E19</f>
        <v>-8.2106320215904098</v>
      </c>
      <c r="E17" s="93">
        <f>+'[9]TABLE 37'!D18</f>
        <v>-13.166395615657095</v>
      </c>
      <c r="F17" s="92">
        <f>+'[9]TABLE 37'!F18</f>
        <v>-6.0486150367439233</v>
      </c>
      <c r="G17" s="94">
        <f>('[1]All 4yr'!AW15-'[1]All 4yr'!AR15)</f>
        <v>1627</v>
      </c>
      <c r="H17" s="91">
        <f>('[1]All 2yr'!AX15-'[1]All 2yr'!AS15)</f>
        <v>-6541</v>
      </c>
      <c r="I17" s="95">
        <f>IF('[1]All PBI'!AL15&gt;0,('[1]All PBI'!AL15-'[1]All PBI'!AG15),"NA")</f>
        <v>-5910</v>
      </c>
      <c r="J17" s="96">
        <f>IF('[1]All HBI'!AL15&gt;0,('[1]All HBI'!AL15-'[1]All HBI'!AG15),"NA")</f>
        <v>-1177</v>
      </c>
    </row>
    <row r="18" spans="1:10" x14ac:dyDescent="0.2">
      <c r="A18" s="91" t="s">
        <v>3</v>
      </c>
      <c r="B18" s="91"/>
      <c r="C18" s="92">
        <f>+'[7]TABLE 35'!E21</f>
        <v>2.8296055282022579</v>
      </c>
      <c r="D18" s="92">
        <f>+'[8]TABLE 36'!E20</f>
        <v>-9.2544549991695071</v>
      </c>
      <c r="E18" s="93">
        <f>+'[9]TABLE 37'!D19</f>
        <v>-10.619333730832148</v>
      </c>
      <c r="F18" s="92">
        <f>+'[9]TABLE 37'!F19</f>
        <v>-6.1250884599428979</v>
      </c>
      <c r="G18" s="94">
        <f>('[1]All 4yr'!AW16-'[1]All 4yr'!AR16)</f>
        <v>9201</v>
      </c>
      <c r="H18" s="91">
        <f>('[1]All 2yr'!AX16-'[1]All 2yr'!AS16)</f>
        <v>-23401</v>
      </c>
      <c r="I18" s="95">
        <f>IF('[1]All PBI'!AL16&gt;0,('[1]All PBI'!AL16-'[1]All PBI'!AG16),"NA")</f>
        <v>-6946</v>
      </c>
      <c r="J18" s="96">
        <f>IF('[1]All HBI'!AL16&gt;0,('[1]All HBI'!AL16-'[1]All HBI'!AG16),"NA")</f>
        <v>-2510</v>
      </c>
    </row>
    <row r="19" spans="1:10" x14ac:dyDescent="0.2">
      <c r="A19" s="91" t="s">
        <v>4</v>
      </c>
      <c r="B19" s="91"/>
      <c r="C19" s="92">
        <f>+'[7]TABLE 35'!E22</f>
        <v>-6.4353360737540735</v>
      </c>
      <c r="D19" s="92">
        <f>+'[8]TABLE 36'!E21</f>
        <v>-20.183852448430915</v>
      </c>
      <c r="E19" s="93">
        <f>+'[9]TABLE 37'!D20</f>
        <v>-27.724968314321924</v>
      </c>
      <c r="F19" s="92">
        <f>+'[9]TABLE 37'!F20</f>
        <v>-11.87450357426529</v>
      </c>
      <c r="G19" s="94">
        <f>('[1]All 4yr'!AW17-'[1]All 4yr'!AR17)</f>
        <v>-9221</v>
      </c>
      <c r="H19" s="91">
        <f>('[1]All 2yr'!AX17-'[1]All 2yr'!AS17)</f>
        <v>-17192</v>
      </c>
      <c r="I19" s="95">
        <f>IF('[1]All PBI'!AL17&gt;0,('[1]All PBI'!AL17-'[1]All PBI'!AG17),"NA")</f>
        <v>-875</v>
      </c>
      <c r="J19" s="96">
        <f>IF('[1]All HBI'!AL17&gt;0,('[1]All HBI'!AL17-'[1]All HBI'!AG17),"NA")</f>
        <v>-299</v>
      </c>
    </row>
    <row r="20" spans="1:10" x14ac:dyDescent="0.2">
      <c r="A20" s="91" t="s">
        <v>5</v>
      </c>
      <c r="B20" s="91"/>
      <c r="C20" s="92">
        <f>+'[7]TABLE 35'!E23</f>
        <v>2.4410067996643119</v>
      </c>
      <c r="D20" s="92">
        <f>+'[8]TABLE 36'!E22</f>
        <v>-15.628059028867996</v>
      </c>
      <c r="E20" s="93">
        <f>+'[9]TABLE 37'!D21</f>
        <v>-45.284373421255552</v>
      </c>
      <c r="F20" s="92">
        <f>+'[9]TABLE 37'!F21</f>
        <v>-25.680455174534828</v>
      </c>
      <c r="G20" s="94">
        <f>('[1]All 4yr'!AW18-'[1]All 4yr'!AR18)</f>
        <v>3694</v>
      </c>
      <c r="H20" s="91">
        <f>('[1]All 2yr'!AX18-'[1]All 2yr'!AS18)</f>
        <v>-16923</v>
      </c>
      <c r="I20" s="95">
        <f>IF('[1]All PBI'!AL18&gt;0,('[1]All PBI'!AL18-'[1]All PBI'!AG18),"NA")</f>
        <v>-17031</v>
      </c>
      <c r="J20" s="96">
        <f>IF('[1]All HBI'!AL18&gt;0,('[1]All HBI'!AL18-'[1]All HBI'!AG18),"NA")</f>
        <v>-3340</v>
      </c>
    </row>
    <row r="21" spans="1:10" x14ac:dyDescent="0.2">
      <c r="A21" s="83" t="s">
        <v>6</v>
      </c>
      <c r="B21" s="83"/>
      <c r="C21" s="84">
        <f>+'[7]TABLE 35'!E24</f>
        <v>-4.176975879613769</v>
      </c>
      <c r="D21" s="84">
        <f>+'[8]TABLE 36'!E23</f>
        <v>-10.050185630865096</v>
      </c>
      <c r="E21" s="78">
        <f>+'[9]TABLE 37'!D22</f>
        <v>-24.582176350395557</v>
      </c>
      <c r="F21" s="84">
        <f>+'[9]TABLE 37'!F22</f>
        <v>-4.9481621112158338</v>
      </c>
      <c r="G21" s="97">
        <f>('[1]All 4yr'!AW19-'[1]All 4yr'!AR19)</f>
        <v>-9876</v>
      </c>
      <c r="H21" s="83">
        <f>('[1]All 2yr'!AX19-'[1]All 2yr'!AS19)</f>
        <v>-10774</v>
      </c>
      <c r="I21" s="81">
        <f>IF('[1]All PBI'!AL19&gt;0,('[1]All PBI'!AL19-'[1]All PBI'!AG19),"NA")</f>
        <v>-9384</v>
      </c>
      <c r="J21" s="88">
        <f>IF('[1]All HBI'!AL19&gt;0,('[1]All HBI'!AL19-'[1]All HBI'!AG19),"NA")</f>
        <v>-630</v>
      </c>
    </row>
    <row r="22" spans="1:10" x14ac:dyDescent="0.2">
      <c r="A22" s="83" t="s">
        <v>7</v>
      </c>
      <c r="B22" s="83"/>
      <c r="C22" s="84">
        <f>+'[7]TABLE 35'!E25</f>
        <v>9.7407309064428187</v>
      </c>
      <c r="D22" s="84">
        <f>+'[8]TABLE 36'!E24</f>
        <v>1.9947559085824531</v>
      </c>
      <c r="E22" s="78">
        <f>+'[9]TABLE 37'!D23</f>
        <v>-21.773878634837164</v>
      </c>
      <c r="F22" s="84">
        <f>+'[9]TABLE 37'!F23</f>
        <v>12.476894639556377</v>
      </c>
      <c r="G22" s="97">
        <f>('[1]All 4yr'!AW20-'[1]All 4yr'!AR20)</f>
        <v>74103</v>
      </c>
      <c r="H22" s="83">
        <f>('[1]All 2yr'!AX20-'[1]All 2yr'!AS20)</f>
        <v>15550</v>
      </c>
      <c r="I22" s="81">
        <f>IF('[1]All PBI'!AL20&gt;0,('[1]All PBI'!AL20-'[1]All PBI'!AG20),"NA")</f>
        <v>-8364</v>
      </c>
      <c r="J22" s="88">
        <f>IF('[1]All HBI'!AL20&gt;0,('[1]All HBI'!AL20-'[1]All HBI'!AG20),"NA")</f>
        <v>4050</v>
      </c>
    </row>
    <row r="23" spans="1:10" x14ac:dyDescent="0.2">
      <c r="A23" s="83" t="s">
        <v>8</v>
      </c>
      <c r="B23" s="83"/>
      <c r="C23" s="84">
        <f>+'[7]TABLE 35'!E26</f>
        <v>3.296141049774548</v>
      </c>
      <c r="D23" s="84">
        <f>+'[8]TABLE 36'!E25</f>
        <v>-20.846475036737033</v>
      </c>
      <c r="E23" s="78">
        <f>+'[9]TABLE 37'!D24</f>
        <v>-39.950955348932254</v>
      </c>
      <c r="F23" s="84">
        <f>+'[9]TABLE 37'!F24</f>
        <v>-18.870873217425281</v>
      </c>
      <c r="G23" s="97">
        <f>('[1]All 4yr'!AW21-'[1]All 4yr'!AR21)</f>
        <v>12047</v>
      </c>
      <c r="H23" s="83">
        <f>('[1]All 2yr'!AX21-'[1]All 2yr'!AS21)</f>
        <v>-46531</v>
      </c>
      <c r="I23" s="81">
        <f>IF('[1]All PBI'!AL21&gt;0,('[1]All PBI'!AL21-'[1]All PBI'!AG21),"NA")</f>
        <v>-19550</v>
      </c>
      <c r="J23" s="88">
        <f>IF('[1]All HBI'!AL21&gt;0,('[1]All HBI'!AL21-'[1]All HBI'!AG21),"NA")</f>
        <v>-3864</v>
      </c>
    </row>
    <row r="24" spans="1:10" ht="15.75" x14ac:dyDescent="0.2">
      <c r="A24" s="75" t="s">
        <v>83</v>
      </c>
      <c r="B24" s="75"/>
      <c r="C24" s="77">
        <f>+'[7]TABLE 35'!E27</f>
        <v>-2.6852975293662751</v>
      </c>
      <c r="D24" s="98">
        <f>+'[8]TABLE 36'!E26</f>
        <v>-22.616385094449988</v>
      </c>
      <c r="E24" s="99" t="str">
        <f>+'[9]TABLE 37'!D25</f>
        <v>NA</v>
      </c>
      <c r="F24" s="77">
        <f>+'[9]TABLE 37'!F25</f>
        <v>14.828565188905873</v>
      </c>
      <c r="G24" s="80">
        <f>('[1]All 4yr'!AW22-'[1]All 4yr'!AR22)</f>
        <v>-2014</v>
      </c>
      <c r="H24" s="75">
        <f>('[1]All 2yr'!AX22-'[1]All 2yr'!AS22)</f>
        <v>-6573</v>
      </c>
      <c r="I24" s="100" t="str">
        <f>IF('[1]All PBI'!AL22&gt;0,('[1]All PBI'!AL22-'[1]All PBI'!AG22),"NA")</f>
        <v>NA</v>
      </c>
      <c r="J24" s="82">
        <f>IF('[1]All HBI'!AL22&gt;0,('[1]All HBI'!AL22-'[1]All HBI'!AG22),"NA")</f>
        <v>679</v>
      </c>
    </row>
    <row r="25" spans="1:10" x14ac:dyDescent="0.2">
      <c r="A25" s="83" t="s">
        <v>24</v>
      </c>
      <c r="B25" s="83"/>
      <c r="C25" s="84">
        <f>+'[7]TABLE 35'!E28</f>
        <v>1.9790578206610521</v>
      </c>
      <c r="D25" s="84">
        <f>+'[8]TABLE 36'!E27</f>
        <v>-5.6359049389317377</v>
      </c>
      <c r="E25" s="78">
        <f>+'[9]TABLE 37'!D26</f>
        <v>-93.373578548364449</v>
      </c>
      <c r="F25" s="84" t="str">
        <f>+'[9]TABLE 37'!F26</f>
        <v>NA</v>
      </c>
      <c r="G25" s="97">
        <f>('[1]All 4yr'!AW23-'[1]All 4yr'!AR23)</f>
        <v>51573</v>
      </c>
      <c r="H25" s="83">
        <f>('[1]All 2yr'!AX23-'[1]All 2yr'!AS23)</f>
        <v>-139868</v>
      </c>
      <c r="I25" s="81">
        <f>IF('[1]All PBI'!AL23&gt;0,('[1]All PBI'!AL23-'[1]All PBI'!AG23),"NA")</f>
        <v>-6651</v>
      </c>
      <c r="J25" s="88" t="str">
        <f>IF('[1]All HBI'!AL23&gt;0,('[1]All HBI'!AL23-'[1]All HBI'!AG23),"NA")</f>
        <v>NA</v>
      </c>
    </row>
    <row r="26" spans="1:10" x14ac:dyDescent="0.2">
      <c r="A26" s="83" t="s">
        <v>23</v>
      </c>
      <c r="B26" s="83"/>
      <c r="C26" s="84"/>
      <c r="D26" s="84"/>
      <c r="E26" s="78"/>
      <c r="F26" s="84"/>
      <c r="G26" s="89">
        <f>(G25/G$6)*100</f>
        <v>-119.9455775984371</v>
      </c>
      <c r="H26" s="90">
        <f>(H25/H$6)*100</f>
        <v>15.882215343527225</v>
      </c>
      <c r="I26" s="78">
        <f>(I25/I$6)*100</f>
        <v>3.0440613114498993</v>
      </c>
      <c r="J26" s="84" t="str">
        <f>IF(J25="NA","NA",(J25/J$6)*100)</f>
        <v>NA</v>
      </c>
    </row>
    <row r="27" spans="1:10" x14ac:dyDescent="0.2">
      <c r="A27" s="91" t="s">
        <v>25</v>
      </c>
      <c r="B27" s="91"/>
      <c r="C27" s="92">
        <f>+'[7]TABLE 35'!E30</f>
        <v>-13.949986907567427</v>
      </c>
      <c r="D27" s="92">
        <f>+'[8]TABLE 36'!E29</f>
        <v>-72.605790645879736</v>
      </c>
      <c r="E27" s="93" t="str">
        <f>+'[9]TABLE 37'!D28</f>
        <v>NA</v>
      </c>
      <c r="F27" s="92" t="str">
        <f>+'[9]TABLE 37'!F28</f>
        <v>NA</v>
      </c>
      <c r="G27" s="94">
        <f>('[1]All 4yr'!AW25-'[1]All 4yr'!AR25)</f>
        <v>-4262</v>
      </c>
      <c r="H27" s="91">
        <f>('[1]All 2yr'!AX25-'[1]All 2yr'!AS25)</f>
        <v>-1630</v>
      </c>
      <c r="I27" s="95" t="str">
        <f>IF('[1]All PBI'!AL25&gt;0,('[1]All PBI'!AL25-'[1]All PBI'!AG25),"NA")</f>
        <v>NA</v>
      </c>
      <c r="J27" s="96" t="str">
        <f>IF('[1]All HBI'!AL25&gt;0,('[1]All HBI'!AL25-'[1]All HBI'!AG25),"NA")</f>
        <v>NA</v>
      </c>
    </row>
    <row r="28" spans="1:10" x14ac:dyDescent="0.2">
      <c r="A28" s="91" t="s">
        <v>73</v>
      </c>
      <c r="B28" s="91"/>
      <c r="C28" s="92">
        <f>+'[7]TABLE 35'!E31</f>
        <v>-20.057424460732108</v>
      </c>
      <c r="D28" s="92">
        <f>+'[8]TABLE 36'!E30</f>
        <v>-15.386893053986947</v>
      </c>
      <c r="E28" s="93" t="str">
        <f>+'[9]TABLE 37'!D29</f>
        <v>NA</v>
      </c>
      <c r="F28" s="92" t="str">
        <f>+'[9]TABLE 37'!F29</f>
        <v>NA</v>
      </c>
      <c r="G28" s="94">
        <f>('[1]All 4yr'!AW26-'[1]All 4yr'!AR26)</f>
        <v>-96053</v>
      </c>
      <c r="H28" s="91">
        <f>('[1]All 2yr'!AX26-'[1]All 2yr'!AS26)</f>
        <v>-36376</v>
      </c>
      <c r="I28" s="95">
        <f>IF('[1]All PBI'!AL26&gt;0,('[1]All PBI'!AL26-'[1]All PBI'!AG26),"NA")</f>
        <v>164</v>
      </c>
      <c r="J28" s="96" t="str">
        <f>IF('[1]All HBI'!AL26&gt;0,('[1]All HBI'!AL26-'[1]All HBI'!AG26),"NA")</f>
        <v>NA</v>
      </c>
    </row>
    <row r="29" spans="1:10" x14ac:dyDescent="0.2">
      <c r="A29" s="91" t="s">
        <v>72</v>
      </c>
      <c r="B29" s="91"/>
      <c r="C29" s="92">
        <f>+'[7]TABLE 35'!E32</f>
        <v>9.8565933840454552</v>
      </c>
      <c r="D29" s="92">
        <f>+'[8]TABLE 36'!E31</f>
        <v>-1.5549536529193724</v>
      </c>
      <c r="E29" s="93">
        <f>+'[9]TABLE 37'!D30</f>
        <v>-95.472585623989417</v>
      </c>
      <c r="F29" s="92" t="str">
        <f>+'[9]TABLE 37'!F30</f>
        <v>NA</v>
      </c>
      <c r="G29" s="94">
        <f>('[1]All 4yr'!AW27-'[1]All 4yr'!AR27)</f>
        <v>105682</v>
      </c>
      <c r="H29" s="91">
        <f>('[1]All 2yr'!AX27-'[1]All 2yr'!AS27)</f>
        <v>-23928</v>
      </c>
      <c r="I29" s="95">
        <f>IF('[1]All PBI'!AL27&gt;0,('[1]All PBI'!AL27-'[1]All PBI'!AG27),"NA")</f>
        <v>-6495</v>
      </c>
      <c r="J29" s="96" t="str">
        <f>IF('[1]All HBI'!AL27&gt;0,('[1]All HBI'!AL27-'[1]All HBI'!AG27),"NA")</f>
        <v>NA</v>
      </c>
    </row>
    <row r="30" spans="1:10" x14ac:dyDescent="0.2">
      <c r="A30" s="91" t="s">
        <v>71</v>
      </c>
      <c r="B30" s="91"/>
      <c r="C30" s="92">
        <f>+'[7]TABLE 35'!E33</f>
        <v>11.545858295169971</v>
      </c>
      <c r="D30" s="92">
        <f>+'[8]TABLE 36'!E32</f>
        <v>-14.250832213468245</v>
      </c>
      <c r="E30" s="93" t="str">
        <f>+'[9]TABLE 37'!D31</f>
        <v>NA</v>
      </c>
      <c r="F30" s="92" t="str">
        <f>+'[9]TABLE 37'!F31</f>
        <v>NA</v>
      </c>
      <c r="G30" s="94">
        <f>('[1]All 4yr'!AW28-'[1]All 4yr'!AR28)</f>
        <v>25035</v>
      </c>
      <c r="H30" s="91">
        <f>('[1]All 2yr'!AX28-'[1]All 2yr'!AS28)</f>
        <v>-16225</v>
      </c>
      <c r="I30" s="95" t="str">
        <f>IF('[1]All PBI'!AL28&gt;0,('[1]All PBI'!AL28-'[1]All PBI'!AG28),"NA")</f>
        <v>NA</v>
      </c>
      <c r="J30" s="96" t="str">
        <f>IF('[1]All HBI'!AL28&gt;0,('[1]All HBI'!AL28-'[1]All HBI'!AG28),"NA")</f>
        <v>NA</v>
      </c>
    </row>
    <row r="31" spans="1:10" x14ac:dyDescent="0.2">
      <c r="A31" s="83" t="s">
        <v>26</v>
      </c>
      <c r="B31" s="83"/>
      <c r="C31" s="84">
        <f>+'[7]TABLE 35'!E34</f>
        <v>-16.19335347432024</v>
      </c>
      <c r="D31" s="84">
        <f>+'[8]TABLE 36'!E33</f>
        <v>-20.784169818777169</v>
      </c>
      <c r="E31" s="78" t="str">
        <f>+'[9]TABLE 37'!D32</f>
        <v>NA</v>
      </c>
      <c r="F31" s="84" t="str">
        <f>+'[9]TABLE 37'!F32</f>
        <v>NA</v>
      </c>
      <c r="G31" s="97">
        <f>('[1]All 4yr'!AW29-'[1]All 4yr'!AR29)</f>
        <v>-6968</v>
      </c>
      <c r="H31" s="83">
        <f>('[1]All 2yr'!AX29-'[1]All 2yr'!AS29)</f>
        <v>-7363</v>
      </c>
      <c r="I31" s="81" t="str">
        <f>IF('[1]All PBI'!AL29&gt;0,('[1]All PBI'!AL29-'[1]All PBI'!AG29),"NA")</f>
        <v>NA</v>
      </c>
      <c r="J31" s="88" t="str">
        <f>IF('[1]All HBI'!AL29&gt;0,('[1]All HBI'!AL29-'[1]All HBI'!AG29),"NA")</f>
        <v>NA</v>
      </c>
    </row>
    <row r="32" spans="1:10" x14ac:dyDescent="0.2">
      <c r="A32" s="83" t="s">
        <v>27</v>
      </c>
      <c r="B32" s="83"/>
      <c r="C32" s="84">
        <f>+'[7]TABLE 35'!E35</f>
        <v>32.237602340619084</v>
      </c>
      <c r="D32" s="84">
        <f>+'[8]TABLE 36'!E34</f>
        <v>-9.1103443102542947</v>
      </c>
      <c r="E32" s="78" t="str">
        <f>+'[9]TABLE 37'!D33</f>
        <v>NA</v>
      </c>
      <c r="F32" s="84" t="str">
        <f>+'[9]TABLE 37'!F33</f>
        <v>NA</v>
      </c>
      <c r="G32" s="97">
        <f>('[1]All 4yr'!AW30-'[1]All 4yr'!AR30)</f>
        <v>26224</v>
      </c>
      <c r="H32" s="83">
        <f>('[1]All 2yr'!AX30-'[1]All 2yr'!AS30)</f>
        <v>-2429</v>
      </c>
      <c r="I32" s="81" t="str">
        <f>IF('[1]All PBI'!AL30&gt;0,('[1]All PBI'!AL30-'[1]All PBI'!AG30),"NA")</f>
        <v>NA</v>
      </c>
      <c r="J32" s="88" t="str">
        <f>IF('[1]All HBI'!AL30&gt;0,('[1]All HBI'!AL30-'[1]All HBI'!AG30),"NA")</f>
        <v>NA</v>
      </c>
    </row>
    <row r="33" spans="1:10" x14ac:dyDescent="0.2">
      <c r="A33" s="83" t="s">
        <v>28</v>
      </c>
      <c r="B33" s="83"/>
      <c r="C33" s="84">
        <f>+'[7]TABLE 35'!E36</f>
        <v>-6.0176585253984634</v>
      </c>
      <c r="D33" s="84">
        <f>+'[8]TABLE 36'!E35</f>
        <v>0.12436521919369882</v>
      </c>
      <c r="E33" s="78" t="str">
        <f>+'[9]TABLE 37'!D34</f>
        <v>NA</v>
      </c>
      <c r="F33" s="84" t="str">
        <f>+'[9]TABLE 37'!F34</f>
        <v>NA</v>
      </c>
      <c r="G33" s="97">
        <f>('[1]All 4yr'!AW31-'[1]All 4yr'!AR31)</f>
        <v>-2624</v>
      </c>
      <c r="H33" s="83">
        <f>('[1]All 2yr'!AX31-'[1]All 2yr'!AS31)</f>
        <v>12</v>
      </c>
      <c r="I33" s="81" t="str">
        <f>IF('[1]All PBI'!AL31&gt;0,('[1]All PBI'!AL31-'[1]All PBI'!AG31),"NA")</f>
        <v>NA</v>
      </c>
      <c r="J33" s="88" t="str">
        <f>IF('[1]All HBI'!AL31&gt;0,('[1]All HBI'!AL31-'[1]All HBI'!AG31),"NA")</f>
        <v>NA</v>
      </c>
    </row>
    <row r="34" spans="1:10" x14ac:dyDescent="0.2">
      <c r="A34" s="83" t="s">
        <v>29</v>
      </c>
      <c r="B34" s="83"/>
      <c r="C34" s="84">
        <f>+'[7]TABLE 35'!E37</f>
        <v>5.5650786646526704</v>
      </c>
      <c r="D34" s="84">
        <f>+'[8]TABLE 36'!E36</f>
        <v>-6.7448087707775484</v>
      </c>
      <c r="E34" s="78" t="str">
        <f>+'[9]TABLE 37'!D35</f>
        <v>NA</v>
      </c>
      <c r="F34" s="84" t="str">
        <f>+'[9]TABLE 37'!F35</f>
        <v>NA</v>
      </c>
      <c r="G34" s="97">
        <f>('[1]All 4yr'!AW32-'[1]All 4yr'!AR32)</f>
        <v>3279</v>
      </c>
      <c r="H34" s="83">
        <f>('[1]All 2yr'!AX32-'[1]All 2yr'!AS32)</f>
        <v>-4005</v>
      </c>
      <c r="I34" s="81" t="str">
        <f>IF('[1]All PBI'!AL32&gt;0,('[1]All PBI'!AL32-'[1]All PBI'!AG32),"NA")</f>
        <v>NA</v>
      </c>
      <c r="J34" s="88" t="str">
        <f>IF('[1]All HBI'!AL32&gt;0,('[1]All HBI'!AL32-'[1]All HBI'!AG32),"NA")</f>
        <v>NA</v>
      </c>
    </row>
    <row r="35" spans="1:10" x14ac:dyDescent="0.2">
      <c r="A35" s="91" t="s">
        <v>30</v>
      </c>
      <c r="B35" s="91"/>
      <c r="C35" s="92">
        <f>+'[7]TABLE 35'!E38</f>
        <v>-16.34605743751343</v>
      </c>
      <c r="D35" s="92">
        <f>+'[8]TABLE 36'!E37</f>
        <v>-17.917306515489155</v>
      </c>
      <c r="E35" s="93" t="str">
        <f>+'[9]TABLE 37'!D36</f>
        <v>NA</v>
      </c>
      <c r="F35" s="92" t="str">
        <f>+'[9]TABLE 37'!F36</f>
        <v>NA</v>
      </c>
      <c r="G35" s="94">
        <f>('[1]All 4yr'!AW33-'[1]All 4yr'!AR33)</f>
        <v>-11412</v>
      </c>
      <c r="H35" s="91">
        <f>('[1]All 2yr'!AX33-'[1]All 2yr'!AS33)</f>
        <v>-15518</v>
      </c>
      <c r="I35" s="95" t="str">
        <f>IF('[1]All PBI'!AL33&gt;0,('[1]All PBI'!AL33-'[1]All PBI'!AG33),"NA")</f>
        <v>NA</v>
      </c>
      <c r="J35" s="96" t="str">
        <f>IF('[1]All HBI'!AL33&gt;0,('[1]All HBI'!AL33-'[1]All HBI'!AG33),"NA")</f>
        <v>NA</v>
      </c>
    </row>
    <row r="36" spans="1:10" x14ac:dyDescent="0.2">
      <c r="A36" s="91" t="s">
        <v>31</v>
      </c>
      <c r="B36" s="91"/>
      <c r="C36" s="92">
        <f>+'[7]TABLE 35'!E39</f>
        <v>-1.4452430086102612</v>
      </c>
      <c r="D36" s="92">
        <f>+'[8]TABLE 36'!E38</f>
        <v>-20.216917451835183</v>
      </c>
      <c r="E36" s="93" t="str">
        <f>+'[9]TABLE 37'!D37</f>
        <v>NA</v>
      </c>
      <c r="F36" s="92" t="str">
        <f>+'[9]TABLE 37'!F37</f>
        <v>NA</v>
      </c>
      <c r="G36" s="94">
        <f>('[1]All 4yr'!AW34-'[1]All 4yr'!AR34)</f>
        <v>-2031</v>
      </c>
      <c r="H36" s="91">
        <f>('[1]All 2yr'!AX34-'[1]All 2yr'!AS34)</f>
        <v>-23002</v>
      </c>
      <c r="I36" s="95" t="str">
        <f>IF('[1]All PBI'!AL34&gt;0,('[1]All PBI'!AL34-'[1]All PBI'!AG34),"NA")</f>
        <v>NA</v>
      </c>
      <c r="J36" s="96" t="str">
        <f>IF('[1]All HBI'!AL34&gt;0,('[1]All HBI'!AL34-'[1]All HBI'!AG34),"NA")</f>
        <v>NA</v>
      </c>
    </row>
    <row r="37" spans="1:10" x14ac:dyDescent="0.2">
      <c r="A37" s="91" t="s">
        <v>70</v>
      </c>
      <c r="B37" s="91"/>
      <c r="C37" s="92">
        <f>+'[7]TABLE 35'!E40</f>
        <v>4.2887012334473313</v>
      </c>
      <c r="D37" s="92">
        <f>+'[8]TABLE 36'!E39</f>
        <v>-0.75846833578792339</v>
      </c>
      <c r="E37" s="93" t="str">
        <f>+'[9]TABLE 37'!D38</f>
        <v>NA</v>
      </c>
      <c r="F37" s="92" t="str">
        <f>+'[9]TABLE 37'!F38</f>
        <v>NA</v>
      </c>
      <c r="G37" s="94">
        <f>('[1]All 4yr'!AW35-'[1]All 4yr'!AR35)</f>
        <v>7938</v>
      </c>
      <c r="H37" s="91">
        <f>('[1]All 2yr'!AX35-'[1]All 2yr'!AS35)</f>
        <v>-309</v>
      </c>
      <c r="I37" s="95" t="str">
        <f>IF('[1]All PBI'!AL35&gt;0,('[1]All PBI'!AL35-'[1]All PBI'!AG35),"NA")</f>
        <v>NA</v>
      </c>
      <c r="J37" s="96" t="str">
        <f>IF('[1]All HBI'!AL35&gt;0,('[1]All HBI'!AL35-'[1]All HBI'!AG35),"NA")</f>
        <v>NA</v>
      </c>
    </row>
    <row r="38" spans="1:10" x14ac:dyDescent="0.2">
      <c r="A38" s="91" t="s">
        <v>32</v>
      </c>
      <c r="B38" s="91"/>
      <c r="C38" s="92">
        <f>+'[7]TABLE 35'!E41</f>
        <v>4.3095733429411558</v>
      </c>
      <c r="D38" s="92">
        <f>+'[8]TABLE 36'!E40</f>
        <v>-2.5590113498280722</v>
      </c>
      <c r="E38" s="93">
        <f>+'[9]TABLE 37'!D39</f>
        <v>-100</v>
      </c>
      <c r="F38" s="92" t="str">
        <f>+'[9]TABLE 37'!F39</f>
        <v>NA</v>
      </c>
      <c r="G38" s="94">
        <f>('[1]All 4yr'!AW36-'[1]All 4yr'!AR36)</f>
        <v>7416</v>
      </c>
      <c r="H38" s="91">
        <f>('[1]All 2yr'!AX36-'[1]All 2yr'!AS36)</f>
        <v>-4949</v>
      </c>
      <c r="I38" s="95" t="str">
        <f>IF('[1]All PBI'!AL36&gt;0,('[1]All PBI'!AL36-'[1]All PBI'!AG36),"NA")</f>
        <v>NA</v>
      </c>
      <c r="J38" s="96" t="str">
        <f>IF('[1]All HBI'!AL36&gt;0,('[1]All HBI'!AL36-'[1]All HBI'!AG36),"NA")</f>
        <v>NA</v>
      </c>
    </row>
    <row r="39" spans="1:10" x14ac:dyDescent="0.2">
      <c r="A39" s="101" t="s">
        <v>33</v>
      </c>
      <c r="B39" s="101"/>
      <c r="C39" s="102">
        <f>+'[7]TABLE 35'!E42</f>
        <v>-4.989270386266095</v>
      </c>
      <c r="D39" s="103">
        <f>+'[8]TABLE 36'!E41</f>
        <v>-16.742044903892747</v>
      </c>
      <c r="E39" s="104" t="str">
        <f>+'[9]TABLE 37'!D40</f>
        <v>NA</v>
      </c>
      <c r="F39" s="102" t="str">
        <f>+'[9]TABLE 37'!F40</f>
        <v>NA</v>
      </c>
      <c r="G39" s="105">
        <f>('[1]All 4yr'!AW37-'[1]All 4yr'!AR37)</f>
        <v>-651</v>
      </c>
      <c r="H39" s="101">
        <f>('[1]All 2yr'!AX37-'[1]All 2yr'!AS37)</f>
        <v>-4146</v>
      </c>
      <c r="I39" s="106" t="str">
        <f>IF('[1]All PBI'!AL37&gt;0,('[1]All PBI'!AL37-'[1]All PBI'!AG37),"NA")</f>
        <v>NA</v>
      </c>
      <c r="J39" s="107" t="str">
        <f>IF('[1]All HBI'!AL37&gt;0,('[1]All HBI'!AL37-'[1]All HBI'!AG37),"NA")</f>
        <v>NA</v>
      </c>
    </row>
    <row r="40" spans="1:10" x14ac:dyDescent="0.2">
      <c r="A40" s="83" t="s">
        <v>34</v>
      </c>
      <c r="B40" s="83"/>
      <c r="C40" s="84">
        <f>+'[7]TABLE 35'!E43</f>
        <v>-8.6044869339395103</v>
      </c>
      <c r="D40" s="84">
        <f>+'[8]TABLE 36'!E42</f>
        <v>-17.899054152804343</v>
      </c>
      <c r="E40" s="78">
        <f>+'[9]TABLE 37'!D41</f>
        <v>-47.087384279425258</v>
      </c>
      <c r="F40" s="84">
        <f>+'[9]TABLE 37'!F41</f>
        <v>-12.053268107079766</v>
      </c>
      <c r="G40" s="97">
        <f>('[1]All 4yr'!AW38-'[1]All 4yr'!AR38)</f>
        <v>-259895</v>
      </c>
      <c r="H40" s="83">
        <f>('[1]All 2yr'!AX38-'[1]All 2yr'!AS38)</f>
        <v>-294663</v>
      </c>
      <c r="I40" s="81">
        <f>IF('[1]All PBI'!AL38&gt;0,('[1]All PBI'!AL38-'[1]All PBI'!AG38),"NA")</f>
        <v>-40538</v>
      </c>
      <c r="J40" s="88">
        <f>IF('[1]All HBI'!AL38&gt;0,('[1]All HBI'!AL38-'[1]All HBI'!AG38),"NA")</f>
        <v>-887</v>
      </c>
    </row>
    <row r="41" spans="1:10" x14ac:dyDescent="0.2">
      <c r="A41" s="83" t="s">
        <v>23</v>
      </c>
      <c r="B41" s="83"/>
      <c r="C41" s="84"/>
      <c r="D41" s="84"/>
      <c r="E41" s="78"/>
      <c r="F41" s="84"/>
      <c r="G41" s="89">
        <f>(G40/G$6)*100</f>
        <v>604.44914761494988</v>
      </c>
      <c r="H41" s="90">
        <f>(H40/H$6)*100</f>
        <v>33.459413302326212</v>
      </c>
      <c r="I41" s="78">
        <f>(I40/I$6)*100</f>
        <v>18.553624634424303</v>
      </c>
      <c r="J41" s="84">
        <f>(J40/J$6)*100</f>
        <v>6.3502290950744555</v>
      </c>
    </row>
    <row r="42" spans="1:10" x14ac:dyDescent="0.2">
      <c r="A42" s="91" t="s">
        <v>69</v>
      </c>
      <c r="B42" s="91"/>
      <c r="C42" s="92">
        <f>+'[7]TABLE 35'!E45</f>
        <v>-7.7258354516709034</v>
      </c>
      <c r="D42" s="92">
        <f>+'[8]TABLE 36'!E44</f>
        <v>-18.493510716124312</v>
      </c>
      <c r="E42" s="93">
        <f>+'[9]TABLE 37'!D43</f>
        <v>-52.102180744690983</v>
      </c>
      <c r="F42" s="92" t="str">
        <f>+'[9]TABLE 37'!F43</f>
        <v>NA</v>
      </c>
      <c r="G42" s="94">
        <f>('[1]All 4yr'!AW40-'[1]All 4yr'!AR40)</f>
        <v>-37383</v>
      </c>
      <c r="H42" s="91">
        <f>('[1]All 2yr'!AX40-'[1]All 2yr'!AS40)</f>
        <v>-68254</v>
      </c>
      <c r="I42" s="95">
        <f>IF('[1]All PBI'!AL40&gt;0,('[1]All PBI'!AL40-'[1]All PBI'!AG40),"NA")</f>
        <v>-21885</v>
      </c>
      <c r="J42" s="96" t="str">
        <f>IF('[1]All HBI'!AL40&gt;0,('[1]All HBI'!AL40-'[1]All HBI'!AG40),"NA")</f>
        <v>NA</v>
      </c>
    </row>
    <row r="43" spans="1:10" x14ac:dyDescent="0.2">
      <c r="A43" s="91" t="s">
        <v>35</v>
      </c>
      <c r="B43" s="91"/>
      <c r="C43" s="92">
        <f>+'[7]TABLE 35'!E46</f>
        <v>-3.7472539725110972</v>
      </c>
      <c r="D43" s="92">
        <f>+'[8]TABLE 36'!E45</f>
        <v>-31.210632564829016</v>
      </c>
      <c r="E43" s="93">
        <f>+'[9]TABLE 37'!D44</f>
        <v>-72.658610271903328</v>
      </c>
      <c r="F43" s="92" t="str">
        <f>+'[9]TABLE 37'!F44</f>
        <v>NA</v>
      </c>
      <c r="G43" s="94">
        <f>('[1]All 4yr'!AW41-'[1]All 4yr'!AR41)</f>
        <v>-12435</v>
      </c>
      <c r="H43" s="91">
        <f>('[1]All 2yr'!AX41-'[1]All 2yr'!AS41)</f>
        <v>-36023</v>
      </c>
      <c r="I43" s="95">
        <f>IF('[1]All PBI'!AL41&gt;0,('[1]All PBI'!AL41-'[1]All PBI'!AG41),"NA")</f>
        <v>-2886</v>
      </c>
      <c r="J43" s="96" t="str">
        <f>IF('[1]All HBI'!AL41&gt;0,('[1]All HBI'!AL41-'[1]All HBI'!AG41),"NA")</f>
        <v>NA</v>
      </c>
    </row>
    <row r="44" spans="1:10" x14ac:dyDescent="0.2">
      <c r="A44" s="91" t="s">
        <v>36</v>
      </c>
      <c r="B44" s="91"/>
      <c r="C44" s="92">
        <f>+'[7]TABLE 35'!E47</f>
        <v>-33.82700384167773</v>
      </c>
      <c r="D44" s="92">
        <f>+'[8]TABLE 36'!E46</f>
        <v>-12.827054400368295</v>
      </c>
      <c r="E44" s="93" t="str">
        <f>+'[9]TABLE 37'!D45</f>
        <v>NA</v>
      </c>
      <c r="F44" s="92" t="str">
        <f>+'[9]TABLE 37'!F45</f>
        <v>NA</v>
      </c>
      <c r="G44" s="94">
        <f>('[1]All 4yr'!AW42-'[1]All 4yr'!AR42)</f>
        <v>-86908</v>
      </c>
      <c r="H44" s="91">
        <f>('[1]All 2yr'!AX42-'[1]All 2yr'!AS42)</f>
        <v>-13374</v>
      </c>
      <c r="I44" s="95" t="str">
        <f>IF('[1]All PBI'!AL42&gt;0,('[1]All PBI'!AL42-'[1]All PBI'!AG42),"NA")</f>
        <v>NA</v>
      </c>
      <c r="J44" s="96" t="str">
        <f>IF('[1]All HBI'!AL42&gt;0,('[1]All HBI'!AL42-'[1]All HBI'!AG42),"NA")</f>
        <v>NA</v>
      </c>
    </row>
    <row r="45" spans="1:10" x14ac:dyDescent="0.2">
      <c r="A45" s="91" t="s">
        <v>37</v>
      </c>
      <c r="B45" s="91"/>
      <c r="C45" s="92">
        <f>+'[7]TABLE 35'!E48</f>
        <v>-2.9805256491450285</v>
      </c>
      <c r="D45" s="92">
        <f>+'[8]TABLE 36'!E47</f>
        <v>-6.3510392609699773</v>
      </c>
      <c r="E45" s="93" t="str">
        <f>+'[9]TABLE 37'!D46</f>
        <v>NA</v>
      </c>
      <c r="F45" s="92" t="str">
        <f>+'[9]TABLE 37'!F46</f>
        <v>NA</v>
      </c>
      <c r="G45" s="94">
        <f>('[1]All 4yr'!AW43-'[1]All 4yr'!AR43)</f>
        <v>-3765</v>
      </c>
      <c r="H45" s="91">
        <f>('[1]All 2yr'!AX43-'[1]All 2yr'!AS43)</f>
        <v>-5555</v>
      </c>
      <c r="I45" s="95" t="str">
        <f>IF('[1]All PBI'!AL43&gt;0,('[1]All PBI'!AL43-'[1]All PBI'!AG43),"NA")</f>
        <v>NA</v>
      </c>
      <c r="J45" s="96" t="str">
        <f>IF('[1]All HBI'!AL43&gt;0,('[1]All HBI'!AL43-'[1]All HBI'!AG43),"NA")</f>
        <v>NA</v>
      </c>
    </row>
    <row r="46" spans="1:10" x14ac:dyDescent="0.2">
      <c r="A46" s="83" t="s">
        <v>38</v>
      </c>
      <c r="B46" s="83"/>
      <c r="C46" s="84">
        <f>+'[7]TABLE 35'!E49</f>
        <v>-13.03958280143353</v>
      </c>
      <c r="D46" s="84">
        <f>+'[8]TABLE 36'!E48</f>
        <v>-21.017553039080116</v>
      </c>
      <c r="E46" s="78">
        <f>+'[9]TABLE 37'!D47</f>
        <v>-30.038199944097641</v>
      </c>
      <c r="F46" s="84" t="str">
        <f>+'[9]TABLE 37'!F47</f>
        <v>NA</v>
      </c>
      <c r="G46" s="97">
        <f>('[1]All 4yr'!AW44-'[1]All 4yr'!AR44)</f>
        <v>-55159</v>
      </c>
      <c r="H46" s="83">
        <f>('[1]All 2yr'!AX44-'[1]All 2yr'!AS44)</f>
        <v>-50613</v>
      </c>
      <c r="I46" s="81">
        <f>IF('[1]All PBI'!AL44&gt;0,('[1]All PBI'!AL44-'[1]All PBI'!AG44),"NA")</f>
        <v>-6448</v>
      </c>
      <c r="J46" s="88" t="str">
        <f>IF('[1]All HBI'!AL44&gt;0,('[1]All HBI'!AL44-'[1]All HBI'!AG44),"NA")</f>
        <v>NA</v>
      </c>
    </row>
    <row r="47" spans="1:10" x14ac:dyDescent="0.2">
      <c r="A47" s="83" t="s">
        <v>68</v>
      </c>
      <c r="B47" s="83"/>
      <c r="C47" s="84">
        <f>+'[7]TABLE 35'!E50</f>
        <v>-5.7186248542320177</v>
      </c>
      <c r="D47" s="84">
        <f>+'[8]TABLE 36'!E49</f>
        <v>-18.029019216924187</v>
      </c>
      <c r="E47" s="78" t="str">
        <f>+'[9]TABLE 37'!D48</f>
        <v>NA</v>
      </c>
      <c r="F47" s="84" t="str">
        <f>+'[9]TABLE 37'!F48</f>
        <v>NA</v>
      </c>
      <c r="G47" s="97">
        <f>('[1]All 4yr'!AW45-'[1]All 4yr'!AR45)</f>
        <v>-12652</v>
      </c>
      <c r="H47" s="83">
        <f>('[1]All 2yr'!AX45-'[1]All 2yr'!AS45)</f>
        <v>-26044</v>
      </c>
      <c r="I47" s="81" t="str">
        <f>IF('[1]All PBI'!AL45&gt;0,('[1]All PBI'!AL45-'[1]All PBI'!AG45),"NA")</f>
        <v>NA</v>
      </c>
      <c r="J47" s="88" t="str">
        <f>IF('[1]All HBI'!AL45&gt;0,('[1]All HBI'!AL45-'[1]All HBI'!AG45),"NA")</f>
        <v>NA</v>
      </c>
    </row>
    <row r="48" spans="1:10" x14ac:dyDescent="0.2">
      <c r="A48" s="83" t="s">
        <v>67</v>
      </c>
      <c r="B48" s="83"/>
      <c r="C48" s="84">
        <f>+'[7]TABLE 35'!E51</f>
        <v>-6.4388021877556252</v>
      </c>
      <c r="D48" s="84">
        <f>+'[8]TABLE 36'!E50</f>
        <v>-24.266201927887661</v>
      </c>
      <c r="E48" s="78">
        <f>+'[9]TABLE 37'!D49</f>
        <v>-45.022999080036797</v>
      </c>
      <c r="F48" s="84">
        <f>+'[9]TABLE 37'!F49</f>
        <v>-13.393047558114738</v>
      </c>
      <c r="G48" s="97">
        <f>('[1]All 4yr'!AW46-'[1]All 4yr'!AR46)</f>
        <v>-20072</v>
      </c>
      <c r="H48" s="83">
        <f>('[1]All 2yr'!AX46-'[1]All 2yr'!AS46)</f>
        <v>-29101</v>
      </c>
      <c r="I48" s="81">
        <f>IF('[1]All PBI'!AL46&gt;0,('[1]All PBI'!AL46-'[1]All PBI'!AG46),"NA")</f>
        <v>-2447</v>
      </c>
      <c r="J48" s="88">
        <f>IF('[1]All HBI'!AL46&gt;0,('[1]All HBI'!AL46-'[1]All HBI'!AG46),"NA")</f>
        <v>-628</v>
      </c>
    </row>
    <row r="49" spans="1:10" x14ac:dyDescent="0.2">
      <c r="A49" s="83" t="s">
        <v>39</v>
      </c>
      <c r="B49" s="83"/>
      <c r="C49" s="84">
        <f>+'[7]TABLE 35'!E52</f>
        <v>1.8324271096459306</v>
      </c>
      <c r="D49" s="84">
        <f>+'[8]TABLE 36'!E51</f>
        <v>-11.757313109425786</v>
      </c>
      <c r="E49" s="78" t="str">
        <f>+'[9]TABLE 37'!D50</f>
        <v>NA</v>
      </c>
      <c r="F49" s="84" t="str">
        <f>+'[9]TABLE 37'!F50</f>
        <v>NA</v>
      </c>
      <c r="G49" s="97">
        <f>('[1]All 4yr'!AW47-'[1]All 4yr'!AR47)</f>
        <v>1712</v>
      </c>
      <c r="H49" s="83">
        <f>('[1]All 2yr'!AX47-'[1]All 2yr'!AS47)</f>
        <v>-5426</v>
      </c>
      <c r="I49" s="81" t="str">
        <f>IF('[1]All PBI'!AL47&gt;0,('[1]All PBI'!AL47-'[1]All PBI'!AG47),"NA")</f>
        <v>NA</v>
      </c>
      <c r="J49" s="88" t="str">
        <f>IF('[1]All HBI'!AL47&gt;0,('[1]All HBI'!AL47-'[1]All HBI'!AG47),"NA")</f>
        <v>NA</v>
      </c>
    </row>
    <row r="50" spans="1:10" x14ac:dyDescent="0.2">
      <c r="A50" s="91" t="s">
        <v>40</v>
      </c>
      <c r="B50" s="91"/>
      <c r="C50" s="92">
        <f>+'[7]TABLE 35'!E53</f>
        <v>1.3653924603460275</v>
      </c>
      <c r="D50" s="92">
        <f>+'[8]TABLE 36'!E52</f>
        <v>-14.737700059276824</v>
      </c>
      <c r="E50" s="93" t="str">
        <f>+'[9]TABLE 37'!D51</f>
        <v>NA</v>
      </c>
      <c r="F50" s="92" t="str">
        <f>+'[9]TABLE 37'!F51</f>
        <v>NA</v>
      </c>
      <c r="G50" s="94">
        <f>('[1]All 4yr'!AW48-'[1]All 4yr'!AR48)</f>
        <v>569</v>
      </c>
      <c r="H50" s="91">
        <f>('[1]All 2yr'!AX48-'[1]All 2yr'!AS48)</f>
        <v>-1989</v>
      </c>
      <c r="I50" s="95" t="str">
        <f>IF('[1]All PBI'!AL48&gt;0,('[1]All PBI'!AL48-'[1]All PBI'!AG48),"NA")</f>
        <v>NA</v>
      </c>
      <c r="J50" s="96" t="str">
        <f>IF('[1]All HBI'!AL48&gt;0,('[1]All HBI'!AL48-'[1]All HBI'!AG48),"NA")</f>
        <v>NA</v>
      </c>
    </row>
    <row r="51" spans="1:10" x14ac:dyDescent="0.2">
      <c r="A51" s="91" t="s">
        <v>41</v>
      </c>
      <c r="B51" s="91"/>
      <c r="C51" s="92">
        <f>+'[7]TABLE 35'!E54</f>
        <v>-2.8953635878173913</v>
      </c>
      <c r="D51" s="92">
        <f>+'[8]TABLE 36'!E53</f>
        <v>-17.774477923347305</v>
      </c>
      <c r="E51" s="93">
        <f>+'[9]TABLE 37'!D52</f>
        <v>-48.290219702338767</v>
      </c>
      <c r="F51" s="92">
        <f>+'[9]TABLE 37'!F52</f>
        <v>-9.7003745318352053</v>
      </c>
      <c r="G51" s="94">
        <f>('[1]All 4yr'!AW49-'[1]All 4yr'!AR49)</f>
        <v>-12850</v>
      </c>
      <c r="H51" s="91">
        <f>('[1]All 2yr'!AX49-'[1]All 2yr'!AS49)</f>
        <v>-47281</v>
      </c>
      <c r="I51" s="95">
        <f>IF('[1]All PBI'!AL49&gt;0,('[1]All PBI'!AL49-'[1]All PBI'!AG49),"NA")</f>
        <v>-5451</v>
      </c>
      <c r="J51" s="96">
        <f>IF('[1]All HBI'!AL49&gt;0,('[1]All HBI'!AL49-'[1]All HBI'!AG49),"NA")</f>
        <v>-259</v>
      </c>
    </row>
    <row r="52" spans="1:10" x14ac:dyDescent="0.2">
      <c r="A52" s="91" t="s">
        <v>42</v>
      </c>
      <c r="B52" s="91"/>
      <c r="C52" s="92">
        <f>+'[7]TABLE 35'!E55</f>
        <v>-9.2599712649493089</v>
      </c>
      <c r="D52" s="92">
        <f>+'[8]TABLE 36'!E54</f>
        <v>32.19394669477488</v>
      </c>
      <c r="E52" s="93" t="str">
        <f>+'[9]TABLE 37'!D53</f>
        <v>NA</v>
      </c>
      <c r="F52" s="92" t="str">
        <f>+'[9]TABLE 37'!F53</f>
        <v>NA</v>
      </c>
      <c r="G52" s="94">
        <f>('[1]All 4yr'!AW50-'[1]All 4yr'!AR50)</f>
        <v>-4576</v>
      </c>
      <c r="H52" s="91">
        <f>('[1]All 2yr'!AX50-'[1]All 2yr'!AS50)</f>
        <v>2138</v>
      </c>
      <c r="I52" s="95" t="str">
        <f>IF('[1]All PBI'!AL50&gt;0,('[1]All PBI'!AL50-'[1]All PBI'!AG50),"NA")</f>
        <v>NA</v>
      </c>
      <c r="J52" s="96" t="str">
        <f>IF('[1]All HBI'!AL50&gt;0,('[1]All HBI'!AL50-'[1]All HBI'!AG50),"NA")</f>
        <v>NA</v>
      </c>
    </row>
    <row r="53" spans="1:10" x14ac:dyDescent="0.2">
      <c r="A53" s="91" t="s">
        <v>43</v>
      </c>
      <c r="B53" s="91"/>
      <c r="C53" s="92">
        <f>+'[7]TABLE 35'!E56</f>
        <v>-6.9042569786708379</v>
      </c>
      <c r="D53" s="92">
        <f>+'[8]TABLE 36'!E55</f>
        <v>-9.9143687049681244</v>
      </c>
      <c r="E53" s="104">
        <f>+'[9]TABLE 37'!D54</f>
        <v>-73.77985462097611</v>
      </c>
      <c r="F53" s="102" t="str">
        <f>+'[9]TABLE 37'!F54</f>
        <v>NA</v>
      </c>
      <c r="G53" s="105">
        <f>('[1]All 4yr'!AW51-'[1]All 4yr'!AR51)</f>
        <v>-16376</v>
      </c>
      <c r="H53" s="101">
        <f>('[1]All 2yr'!AX51-'[1]All 2yr'!AS51)</f>
        <v>-13141</v>
      </c>
      <c r="I53" s="106">
        <f>IF('[1]All PBI'!AL51&gt;0,('[1]All PBI'!AL51-'[1]All PBI'!AG51),"NA")</f>
        <v>-1421</v>
      </c>
      <c r="J53" s="107" t="str">
        <f>IF('[1]All HBI'!AL51&gt;0,('[1]All HBI'!AL51-'[1]All HBI'!AG51),"NA")</f>
        <v>NA</v>
      </c>
    </row>
    <row r="54" spans="1:10" x14ac:dyDescent="0.2">
      <c r="A54" s="108" t="s">
        <v>44</v>
      </c>
      <c r="B54" s="108"/>
      <c r="C54" s="109">
        <f>+'[7]TABLE 35'!E57</f>
        <v>2.7155311630536372</v>
      </c>
      <c r="D54" s="109">
        <f>+'[8]TABLE 36'!E56</f>
        <v>-15.50367373072058</v>
      </c>
      <c r="E54" s="78">
        <f>+'[9]TABLE 37'!D55</f>
        <v>-41.472665260893557</v>
      </c>
      <c r="F54" s="84">
        <f>+'[9]TABLE 37'!F55</f>
        <v>-10.753323485967503</v>
      </c>
      <c r="G54" s="97">
        <f>('[1]All 4yr'!AW52-'[1]All 4yr'!AR52)</f>
        <v>68018</v>
      </c>
      <c r="H54" s="83">
        <f>('[1]All 2yr'!AX52-'[1]All 2yr'!AS52)</f>
        <v>-149161</v>
      </c>
      <c r="I54" s="81">
        <f>IF('[1]All PBI'!AL52&gt;0,('[1]All PBI'!AL52-'[1]All PBI'!AG52),"NA")</f>
        <v>-29305</v>
      </c>
      <c r="J54" s="88">
        <f>IF('[1]All HBI'!AL52&gt;0,('[1]All HBI'!AL52-'[1]All HBI'!AG52),"NA")</f>
        <v>-364</v>
      </c>
    </row>
    <row r="55" spans="1:10" x14ac:dyDescent="0.2">
      <c r="A55" s="83" t="s">
        <v>23</v>
      </c>
      <c r="B55" s="83"/>
      <c r="C55" s="84"/>
      <c r="D55" s="84"/>
      <c r="E55" s="78"/>
      <c r="F55" s="84"/>
      <c r="G55" s="89">
        <f>(G54/G$6)*100</f>
        <v>-158.19243203014165</v>
      </c>
      <c r="H55" s="90">
        <f>(H54/H$6)*100</f>
        <v>16.937449043783172</v>
      </c>
      <c r="I55" s="78">
        <f>(I54/I$6)*100</f>
        <v>13.412451771468847</v>
      </c>
      <c r="J55" s="84">
        <f>(J54/J$6)*100</f>
        <v>2.6059564719358534</v>
      </c>
    </row>
    <row r="56" spans="1:10" x14ac:dyDescent="0.2">
      <c r="A56" s="91" t="s">
        <v>66</v>
      </c>
      <c r="B56" s="91"/>
      <c r="C56" s="92">
        <f>+'[7]TABLE 35'!E59</f>
        <v>5.6239398025314253</v>
      </c>
      <c r="D56" s="92">
        <f>+'[8]TABLE 36'!E58</f>
        <v>-21.003892516323454</v>
      </c>
      <c r="E56" s="93">
        <f>+'[9]TABLE 37'!D57</f>
        <v>-100</v>
      </c>
      <c r="F56" s="92" t="str">
        <f>+'[9]TABLE 37'!F57</f>
        <v>NA</v>
      </c>
      <c r="G56" s="94">
        <f>('[1]All 4yr'!AW54-'[1]All 4yr'!AR54)</f>
        <v>7758</v>
      </c>
      <c r="H56" s="91">
        <f>('[1]All 2yr'!AX54-'[1]All 2yr'!AS54)</f>
        <v>-13382</v>
      </c>
      <c r="I56" s="95" t="str">
        <f>IF('[1]All PBI'!AL54&gt;0,('[1]All PBI'!AL54-'[1]All PBI'!AG54),"NA")</f>
        <v>NA</v>
      </c>
      <c r="J56" s="96" t="str">
        <f>IF('[1]All HBI'!AL54&gt;0,('[1]All HBI'!AL54-'[1]All HBI'!AG54),"NA")</f>
        <v>NA</v>
      </c>
    </row>
    <row r="57" spans="1:10" x14ac:dyDescent="0.2">
      <c r="A57" s="91" t="s">
        <v>45</v>
      </c>
      <c r="B57" s="91"/>
      <c r="C57" s="92">
        <f>+'[7]TABLE 35'!E60</f>
        <v>2.8842878231575759</v>
      </c>
      <c r="D57" s="92">
        <f>+'[8]TABLE 36'!E59</f>
        <v>-12.632685760064088</v>
      </c>
      <c r="E57" s="93" t="str">
        <f>+'[9]TABLE 37'!D58</f>
        <v>NA</v>
      </c>
      <c r="F57" s="92" t="str">
        <f>+'[9]TABLE 37'!F58</f>
        <v>NA</v>
      </c>
      <c r="G57" s="94">
        <f>('[1]All 4yr'!AW55-'[1]All 4yr'!AR55)</f>
        <v>1524</v>
      </c>
      <c r="H57" s="91">
        <f>('[1]All 2yr'!AX55-'[1]All 2yr'!AS55)</f>
        <v>-2523</v>
      </c>
      <c r="I57" s="95" t="str">
        <f>IF('[1]All PBI'!AL55&gt;0,('[1]All PBI'!AL55-'[1]All PBI'!AG55),"NA")</f>
        <v>NA</v>
      </c>
      <c r="J57" s="96" t="str">
        <f>IF('[1]All HBI'!AL55&gt;0,('[1]All HBI'!AL55-'[1]All HBI'!AG55),"NA")</f>
        <v>NA</v>
      </c>
    </row>
    <row r="58" spans="1:10" x14ac:dyDescent="0.2">
      <c r="A58" s="91" t="s">
        <v>65</v>
      </c>
      <c r="B58" s="91"/>
      <c r="C58" s="92">
        <f>+'[7]TABLE 35'!E61</f>
        <v>2.8102225342470888</v>
      </c>
      <c r="D58" s="92">
        <f>+'[8]TABLE 36'!E60</f>
        <v>-20.924199291354348</v>
      </c>
      <c r="E58" s="93">
        <f>+'[9]TABLE 37'!D59</f>
        <v>-39.621857469353834</v>
      </c>
      <c r="F58" s="92" t="str">
        <f>+'[9]TABLE 37'!F59</f>
        <v>NA</v>
      </c>
      <c r="G58" s="94">
        <f>('[1]All 4yr'!AW56-'[1]All 4yr'!AR56)</f>
        <v>11248</v>
      </c>
      <c r="H58" s="91">
        <f>('[1]All 2yr'!AX56-'[1]All 2yr'!AS56)</f>
        <v>-24035</v>
      </c>
      <c r="I58" s="95">
        <f>IF('[1]All PBI'!AL56&gt;0,('[1]All PBI'!AL56-'[1]All PBI'!AG56),"NA")</f>
        <v>-1907</v>
      </c>
      <c r="J58" s="96" t="str">
        <f>IF('[1]All HBI'!AL56&gt;0,('[1]All HBI'!AL56-'[1]All HBI'!AG56),"NA")</f>
        <v>NA</v>
      </c>
    </row>
    <row r="59" spans="1:10" x14ac:dyDescent="0.2">
      <c r="A59" s="91" t="s">
        <v>46</v>
      </c>
      <c r="B59" s="91"/>
      <c r="C59" s="92">
        <f>+'[7]TABLE 35'!E62</f>
        <v>110.88966762894236</v>
      </c>
      <c r="D59" s="92">
        <f>+'[8]TABLE 36'!E61</f>
        <v>-29.746941511647396</v>
      </c>
      <c r="E59" s="93" t="str">
        <f>+'[9]TABLE 37'!D60</f>
        <v>NA</v>
      </c>
      <c r="F59" s="92" t="str">
        <f>+'[9]TABLE 37'!F60</f>
        <v>NA</v>
      </c>
      <c r="G59" s="94">
        <f>('[1]All 4yr'!AW57-'[1]All 4yr'!AR57)</f>
        <v>71831</v>
      </c>
      <c r="H59" s="91">
        <f>('[1]All 2yr'!AX57-'[1]All 2yr'!AS57)</f>
        <v>-5325</v>
      </c>
      <c r="I59" s="95" t="str">
        <f>IF('[1]All PBI'!AL57&gt;0,('[1]All PBI'!AL57-'[1]All PBI'!AG57),"NA")</f>
        <v>NA</v>
      </c>
      <c r="J59" s="96" t="str">
        <f>IF('[1]All HBI'!AL57&gt;0,('[1]All HBI'!AL57-'[1]All HBI'!AG57),"NA")</f>
        <v>NA</v>
      </c>
    </row>
    <row r="60" spans="1:10" x14ac:dyDescent="0.2">
      <c r="A60" s="83" t="s">
        <v>47</v>
      </c>
      <c r="B60" s="83"/>
      <c r="C60" s="84">
        <f>+'[7]TABLE 35'!E63</f>
        <v>1.5067694892422259</v>
      </c>
      <c r="D60" s="84">
        <f>+'[8]TABLE 36'!E62</f>
        <v>-14.178301677376759</v>
      </c>
      <c r="E60" s="78">
        <f>+'[9]TABLE 37'!D61</f>
        <v>-13.134973987256679</v>
      </c>
      <c r="F60" s="84" t="str">
        <f>+'[9]TABLE 37'!F61</f>
        <v>NA</v>
      </c>
      <c r="G60" s="97">
        <f>('[1]All 4yr'!AW58-'[1]All 4yr'!AR58)</f>
        <v>3982</v>
      </c>
      <c r="H60" s="83">
        <f>('[1]All 2yr'!AX58-'[1]All 2yr'!AS58)</f>
        <v>-24910</v>
      </c>
      <c r="I60" s="81">
        <f>IF('[1]All PBI'!AL58&gt;0,('[1]All PBI'!AL58-'[1]All PBI'!AG58),"NA")</f>
        <v>-2247</v>
      </c>
      <c r="J60" s="88" t="str">
        <f>IF('[1]All HBI'!AL58&gt;0,('[1]All HBI'!AL58-'[1]All HBI'!AG58),"NA")</f>
        <v>NA</v>
      </c>
    </row>
    <row r="61" spans="1:10" x14ac:dyDescent="0.2">
      <c r="A61" s="83" t="s">
        <v>64</v>
      </c>
      <c r="B61" s="83"/>
      <c r="C61" s="84">
        <f>+'[7]TABLE 35'!E64</f>
        <v>-0.30842598216564998</v>
      </c>
      <c r="D61" s="84">
        <f>+'[8]TABLE 36'!E63</f>
        <v>-12.056210754160023</v>
      </c>
      <c r="E61" s="78">
        <f>+'[9]TABLE 37'!D62</f>
        <v>-10.941340596558826</v>
      </c>
      <c r="F61" s="84" t="str">
        <f>+'[9]TABLE 37'!F62</f>
        <v>NA</v>
      </c>
      <c r="G61" s="97">
        <f>('[1]All 4yr'!AW59-'[1]All 4yr'!AR59)</f>
        <v>-2803</v>
      </c>
      <c r="H61" s="83">
        <f>('[1]All 2yr'!AX59-'[1]All 2yr'!AS59)</f>
        <v>-43334</v>
      </c>
      <c r="I61" s="81">
        <f>IF('[1]All PBI'!AL59&gt;0,('[1]All PBI'!AL59-'[1]All PBI'!AG59),"NA")</f>
        <v>-1647</v>
      </c>
      <c r="J61" s="88" t="str">
        <f>IF('[1]All HBI'!AL59&gt;0,('[1]All HBI'!AL59-'[1]All HBI'!AG59),"NA")</f>
        <v>NA</v>
      </c>
    </row>
    <row r="62" spans="1:10" x14ac:dyDescent="0.2">
      <c r="A62" s="83" t="s">
        <v>63</v>
      </c>
      <c r="B62" s="83"/>
      <c r="C62" s="84">
        <f>+'[7]TABLE 35'!E65</f>
        <v>-4.69137615448762</v>
      </c>
      <c r="D62" s="84">
        <f>+'[8]TABLE 36'!E64</f>
        <v>-16.811849970676381</v>
      </c>
      <c r="E62" s="78">
        <f>+'[9]TABLE 37'!D63</f>
        <v>-69.728315795731518</v>
      </c>
      <c r="F62" s="84">
        <f>+'[9]TABLE 37'!F63</f>
        <v>-10.753323485967503</v>
      </c>
      <c r="G62" s="97">
        <f>('[1]All 4yr'!AW60-'[1]All 4yr'!AR60)</f>
        <v>-26835</v>
      </c>
      <c r="H62" s="83">
        <f>('[1]All 2yr'!AX60-'[1]All 2yr'!AS60)</f>
        <v>-31246</v>
      </c>
      <c r="I62" s="81">
        <f>IF('[1]All PBI'!AL60&gt;0,('[1]All PBI'!AL60-'[1]All PBI'!AG60),"NA")</f>
        <v>-23458</v>
      </c>
      <c r="J62" s="88">
        <f>IF('[1]All HBI'!AL60&gt;0,('[1]All HBI'!AL60-'[1]All HBI'!AG60),"NA")</f>
        <v>-364</v>
      </c>
    </row>
    <row r="63" spans="1:10" x14ac:dyDescent="0.2">
      <c r="A63" s="83" t="s">
        <v>62</v>
      </c>
      <c r="B63" s="83"/>
      <c r="C63" s="84">
        <f>+'[7]TABLE 35'!E66</f>
        <v>1.3357592297778789</v>
      </c>
      <c r="D63" s="84">
        <f>+'[8]TABLE 36'!E65</f>
        <v>-17.479311116081416</v>
      </c>
      <c r="E63" s="78" t="str">
        <f>+'[9]TABLE 37'!D64</f>
        <v>NA</v>
      </c>
      <c r="F63" s="84" t="str">
        <f>+'[9]TABLE 37'!F64</f>
        <v>NA</v>
      </c>
      <c r="G63" s="97">
        <f>('[1]All 4yr'!AW61-'[1]All 4yr'!AR61)</f>
        <v>881</v>
      </c>
      <c r="H63" s="83">
        <f>('[1]All 2yr'!AX61-'[1]All 2yr'!AS61)</f>
        <v>-3126</v>
      </c>
      <c r="I63" s="81" t="str">
        <f>IF('[1]All PBI'!AL61&gt;0,('[1]All PBI'!AL61-'[1]All PBI'!AG61),"NA")</f>
        <v>NA</v>
      </c>
      <c r="J63" s="88" t="str">
        <f>IF('[1]All HBI'!AL61&gt;0,('[1]All HBI'!AL61-'[1]All HBI'!AG61),"NA")</f>
        <v>NA</v>
      </c>
    </row>
    <row r="64" spans="1:10" x14ac:dyDescent="0.2">
      <c r="A64" s="75" t="s">
        <v>48</v>
      </c>
      <c r="B64" s="75"/>
      <c r="C64" s="77">
        <f>+'[7]TABLE 35'!E67</f>
        <v>1.1392705503837126</v>
      </c>
      <c r="D64" s="98">
        <f>+'[8]TABLE 36'!E66</f>
        <v>-18.867924528301888</v>
      </c>
      <c r="E64" s="99" t="str">
        <f>+'[9]TABLE 37'!D65</f>
        <v>NA</v>
      </c>
      <c r="F64" s="77" t="str">
        <f>+'[9]TABLE 37'!F65</f>
        <v>NA</v>
      </c>
      <c r="G64" s="80">
        <f>('[1]All 4yr'!AW62-'[1]All 4yr'!AR62)</f>
        <v>432</v>
      </c>
      <c r="H64" s="75">
        <f>('[1]All 2yr'!AX62-'[1]All 2yr'!AS62)</f>
        <v>-1280</v>
      </c>
      <c r="I64" s="100" t="str">
        <f>IF('[1]All PBI'!AL62&gt;0,('[1]All PBI'!AL62-'[1]All PBI'!AG62),"NA")</f>
        <v>NA</v>
      </c>
      <c r="J64" s="82" t="str">
        <f>IF('[1]All HBI'!AL62&gt;0,('[1]All HBI'!AL62-'[1]All HBI'!AG62),"NA")</f>
        <v>NA</v>
      </c>
    </row>
    <row r="65" spans="1:10" ht="15.75" x14ac:dyDescent="0.2">
      <c r="A65" s="110" t="s">
        <v>84</v>
      </c>
      <c r="B65" s="110"/>
      <c r="C65" s="102">
        <f>+'[7]TABLE 35'!E68</f>
        <v>6.0587909040488075</v>
      </c>
      <c r="D65" s="102" t="str">
        <f>+'[8]TABLE 36'!E67</f>
        <v>NA</v>
      </c>
      <c r="E65" s="93">
        <f>+'[9]TABLE 37'!D66</f>
        <v>-11.401425178147269</v>
      </c>
      <c r="F65" s="92">
        <f>+'[9]TABLE 37'!F66</f>
        <v>-9.7472207517204872</v>
      </c>
      <c r="G65" s="94">
        <f>('[1]All 4yr'!AW63-'[1]All 4yr'!AR63)</f>
        <v>5462</v>
      </c>
      <c r="H65" s="91">
        <f>('[1]All 2yr'!AX63-'[1]All 2yr'!AS63)</f>
        <v>387</v>
      </c>
      <c r="I65" s="95">
        <f>IF('[1]All PBI'!AL63&gt;0,('[1]All PBI'!AL63-'[1]All PBI'!AG63),"NA")</f>
        <v>-2256</v>
      </c>
      <c r="J65" s="96">
        <f>IF('[1]All HBI'!AL63&gt;0,('[1]All HBI'!AL63-'[1]All HBI'!AG63),"NA")</f>
        <v>-1473</v>
      </c>
    </row>
    <row r="66" spans="1:10" ht="18.75" customHeight="1" x14ac:dyDescent="0.2">
      <c r="A66" s="116" t="s">
        <v>51</v>
      </c>
      <c r="B66" s="117"/>
      <c r="C66" s="118"/>
      <c r="D66" s="118"/>
      <c r="E66" s="118"/>
      <c r="F66" s="118"/>
      <c r="G66" s="118"/>
      <c r="H66" s="117"/>
      <c r="I66" s="117"/>
      <c r="J66" s="117"/>
    </row>
    <row r="67" spans="1:10" s="111" customFormat="1" ht="36" customHeight="1" x14ac:dyDescent="0.2">
      <c r="A67" s="150" t="s">
        <v>90</v>
      </c>
      <c r="B67" s="159"/>
      <c r="C67" s="159"/>
      <c r="D67" s="159"/>
      <c r="E67" s="159"/>
      <c r="F67" s="159"/>
      <c r="G67" s="159"/>
      <c r="H67" s="159"/>
      <c r="I67" s="159"/>
      <c r="J67" s="159"/>
    </row>
    <row r="68" spans="1:10" ht="51" customHeight="1" x14ac:dyDescent="0.2">
      <c r="A68" s="150" t="s">
        <v>85</v>
      </c>
      <c r="B68" s="159"/>
      <c r="C68" s="159"/>
      <c r="D68" s="159"/>
      <c r="E68" s="159"/>
      <c r="F68" s="159"/>
      <c r="G68" s="159"/>
      <c r="H68" s="159"/>
      <c r="I68" s="159"/>
      <c r="J68" s="159"/>
    </row>
    <row r="69" spans="1:10" s="111" customFormat="1" ht="21.75" customHeight="1" x14ac:dyDescent="0.2">
      <c r="A69" s="150" t="s">
        <v>89</v>
      </c>
      <c r="B69" s="159"/>
      <c r="C69" s="159"/>
      <c r="D69" s="159"/>
      <c r="E69" s="159"/>
      <c r="F69" s="159"/>
      <c r="G69" s="159"/>
      <c r="H69" s="159"/>
      <c r="I69" s="159"/>
      <c r="J69" s="159"/>
    </row>
    <row r="70" spans="1:10" s="111" customFormat="1" ht="34.5" customHeight="1" x14ac:dyDescent="0.2">
      <c r="A70" s="152"/>
      <c r="B70" s="153"/>
      <c r="C70" s="153"/>
      <c r="D70" s="153"/>
      <c r="E70" s="153"/>
      <c r="F70" s="153"/>
      <c r="G70" s="153"/>
      <c r="H70" s="153"/>
      <c r="I70" s="153"/>
      <c r="J70" s="153"/>
    </row>
    <row r="71" spans="1:10" ht="18.75" customHeight="1" x14ac:dyDescent="0.2">
      <c r="A71" s="112" t="s">
        <v>11</v>
      </c>
      <c r="B71" s="113" t="s">
        <v>56</v>
      </c>
      <c r="C71" s="114"/>
      <c r="D71" s="114"/>
      <c r="E71" s="114"/>
      <c r="F71" s="114"/>
      <c r="G71" s="114"/>
      <c r="H71" s="114"/>
      <c r="I71" s="114"/>
      <c r="J71" s="114"/>
    </row>
    <row r="72" spans="1:10" ht="15.75" customHeight="1" x14ac:dyDescent="0.2">
      <c r="A72" s="68"/>
      <c r="C72" s="68"/>
      <c r="D72" s="68"/>
      <c r="E72" s="68"/>
      <c r="F72" s="68"/>
      <c r="G72" s="68"/>
      <c r="H72" s="68"/>
      <c r="I72" s="68"/>
      <c r="J72" s="34" t="s">
        <v>86</v>
      </c>
    </row>
  </sheetData>
  <mergeCells count="8">
    <mergeCell ref="A70:J70"/>
    <mergeCell ref="C4:F4"/>
    <mergeCell ref="G4:J4"/>
    <mergeCell ref="L3:N3"/>
    <mergeCell ref="P3:R3"/>
    <mergeCell ref="A67:J67"/>
    <mergeCell ref="A68:J68"/>
    <mergeCell ref="A69:J69"/>
  </mergeCells>
  <pageMargins left="0.7" right="0.7" top="0.75" bottom="0.75" header="0.3" footer="0.3"/>
  <pageSetup scale="6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Table 22</vt:lpstr>
      <vt:lpstr>Table 23</vt:lpstr>
      <vt:lpstr>Table 24</vt:lpstr>
      <vt:lpstr>'Table 22'!Print_Area</vt:lpstr>
      <vt:lpstr>'Table 23'!Print_Area</vt:lpstr>
      <vt:lpstr>'Table 24'!Print_Area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registered user</dc:creator>
  <cp:lastModifiedBy>Christiana Datubo-Brown</cp:lastModifiedBy>
  <cp:lastPrinted>2015-07-14T13:14:50Z</cp:lastPrinted>
  <dcterms:created xsi:type="dcterms:W3CDTF">1999-03-15T21:07:26Z</dcterms:created>
  <dcterms:modified xsi:type="dcterms:W3CDTF">2019-07-02T13:18:18Z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2019-04-01T16:37:07.5194633Z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