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I:\FactBooks\3_Completion\"/>
    </mc:Choice>
  </mc:AlternateContent>
  <xr:revisionPtr revIDLastSave="0" documentId="13_ncr:1_{92DD4313-392C-4F61-B1CB-F4B6C276751D}" xr6:coauthVersionLast="43" xr6:coauthVersionMax="43" xr10:uidLastSave="{00000000-0000-0000-0000-000000000000}"/>
  <bookViews>
    <workbookView xWindow="-120" yWindow="-120" windowWidth="29040" windowHeight="15840" xr2:uid="{00000000-000D-0000-FFFF-FFFF00000000}"/>
  </bookViews>
  <sheets>
    <sheet name="Table 60" sheetId="5" r:id="rId1"/>
    <sheet name="Data" sheetId="1" r:id="rId2"/>
    <sheet name="categories" sheetId="3" r:id="rId3"/>
    <sheet name="Table 50 with 200%+" sheetId="2" r:id="rId4"/>
  </sheets>
  <definedNames>
    <definedName name="_xlnm._FilterDatabase" localSheetId="3" hidden="1">'Table 50 with 200%+'!$A$11:$W$70</definedName>
    <definedName name="_xlnm._FilterDatabase" localSheetId="0" hidden="1">'Table 60'!$A$11:$W$70</definedName>
    <definedName name="_xlnm.Print_Area" localSheetId="3">'Table 50 with 200%+'!$A$1:$W$79</definedName>
    <definedName name="_xlnm.Print_Area" localSheetId="0">'Table 60'!$A$1:$W$74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70" i="5" l="1"/>
  <c r="V69" i="5"/>
  <c r="V68" i="5"/>
  <c r="V67" i="5"/>
  <c r="V66" i="5"/>
  <c r="V65" i="5"/>
  <c r="V64" i="5"/>
  <c r="V63" i="5"/>
  <c r="V62" i="5"/>
  <c r="V61" i="5"/>
  <c r="V59" i="5"/>
  <c r="V58" i="5"/>
  <c r="V57" i="5"/>
  <c r="V56" i="5"/>
  <c r="V55" i="5"/>
  <c r="V54" i="5"/>
  <c r="V53" i="5"/>
  <c r="V52" i="5"/>
  <c r="V51" i="5"/>
  <c r="V50" i="5"/>
  <c r="V49" i="5"/>
  <c r="V48" i="5"/>
  <c r="V47" i="5"/>
  <c r="V45" i="5"/>
  <c r="V43" i="5"/>
  <c r="V42" i="5"/>
  <c r="V41" i="5"/>
  <c r="V39" i="5"/>
  <c r="V38" i="5"/>
  <c r="V37" i="5"/>
  <c r="V36" i="5"/>
  <c r="V35" i="5"/>
  <c r="V34" i="5"/>
  <c r="V33" i="5"/>
  <c r="V30" i="5"/>
  <c r="V29" i="5"/>
  <c r="V28" i="5"/>
  <c r="V27" i="5"/>
  <c r="V26" i="5"/>
  <c r="V24" i="5"/>
  <c r="V23" i="5"/>
  <c r="V22" i="5"/>
  <c r="V21" i="5"/>
  <c r="V20" i="5"/>
  <c r="V19" i="5"/>
  <c r="V18" i="5"/>
  <c r="V17" i="5"/>
  <c r="V16" i="5"/>
  <c r="V15" i="5"/>
  <c r="V14" i="5"/>
  <c r="V12" i="5"/>
  <c r="V1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T67" i="5"/>
  <c r="T66" i="5"/>
  <c r="T63" i="5"/>
  <c r="T59" i="5"/>
  <c r="T58" i="5"/>
  <c r="T56" i="5"/>
  <c r="T53" i="5"/>
  <c r="T51" i="5"/>
  <c r="T50" i="5"/>
  <c r="T49" i="5"/>
  <c r="T48" i="5"/>
  <c r="T47" i="5"/>
  <c r="T45" i="5"/>
  <c r="T43" i="5"/>
  <c r="T41" i="5"/>
  <c r="T35" i="5"/>
  <c r="T34" i="5"/>
  <c r="T30" i="5"/>
  <c r="T28" i="5"/>
  <c r="T27" i="5"/>
  <c r="T26" i="5"/>
  <c r="T24" i="5"/>
  <c r="T23" i="5"/>
  <c r="T22" i="5"/>
  <c r="T21" i="5"/>
  <c r="T20" i="5"/>
  <c r="T18" i="5"/>
  <c r="T17" i="5"/>
  <c r="T14" i="5"/>
  <c r="T12" i="5"/>
  <c r="T1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S12" i="5"/>
  <c r="S11" i="5"/>
  <c r="R67" i="5"/>
  <c r="R66" i="5"/>
  <c r="R63" i="5"/>
  <c r="R59" i="5"/>
  <c r="R56" i="5"/>
  <c r="R53" i="5"/>
  <c r="R51" i="5"/>
  <c r="R48" i="5"/>
  <c r="R47" i="5"/>
  <c r="R45" i="5"/>
  <c r="R41" i="5"/>
  <c r="R34" i="5"/>
  <c r="R30" i="5"/>
  <c r="R27" i="5"/>
  <c r="R26" i="5"/>
  <c r="R24" i="5"/>
  <c r="R17" i="5"/>
  <c r="R14" i="5"/>
  <c r="R12" i="5"/>
  <c r="R1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P70" i="5"/>
  <c r="P68" i="5"/>
  <c r="P67" i="5"/>
  <c r="P66" i="5"/>
  <c r="P65" i="5"/>
  <c r="P63" i="5"/>
  <c r="P61" i="5"/>
  <c r="P59" i="5"/>
  <c r="P58" i="5"/>
  <c r="P57" i="5"/>
  <c r="P56" i="5"/>
  <c r="P55" i="5"/>
  <c r="P54" i="5"/>
  <c r="P53" i="5"/>
  <c r="P52" i="5"/>
  <c r="P51" i="5"/>
  <c r="P50" i="5"/>
  <c r="P49" i="5"/>
  <c r="P48" i="5"/>
  <c r="P47" i="5"/>
  <c r="P45" i="5"/>
  <c r="P44" i="5"/>
  <c r="P43" i="5"/>
  <c r="P42" i="5"/>
  <c r="P41" i="5"/>
  <c r="P40" i="5"/>
  <c r="P39" i="5"/>
  <c r="P38" i="5"/>
  <c r="P37" i="5"/>
  <c r="P36" i="5"/>
  <c r="P35" i="5"/>
  <c r="P34" i="5"/>
  <c r="P33" i="5"/>
  <c r="P30" i="5"/>
  <c r="P29" i="5"/>
  <c r="P28" i="5"/>
  <c r="P27" i="5"/>
  <c r="P26" i="5"/>
  <c r="P25" i="5"/>
  <c r="P24" i="5"/>
  <c r="P23" i="5"/>
  <c r="P22" i="5"/>
  <c r="P21" i="5"/>
  <c r="P20" i="5"/>
  <c r="P19" i="5"/>
  <c r="P18" i="5"/>
  <c r="P17" i="5"/>
  <c r="P15" i="5"/>
  <c r="P14" i="5"/>
  <c r="P12" i="5"/>
  <c r="P1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L67" i="5"/>
  <c r="L66" i="5"/>
  <c r="L65" i="5"/>
  <c r="L62" i="5"/>
  <c r="L59" i="5"/>
  <c r="L56" i="5"/>
  <c r="L53" i="5"/>
  <c r="L51" i="5"/>
  <c r="L49" i="5"/>
  <c r="L47" i="5"/>
  <c r="L43" i="5"/>
  <c r="L39" i="5"/>
  <c r="L34" i="5"/>
  <c r="L33" i="5"/>
  <c r="L30" i="5"/>
  <c r="L29" i="5"/>
  <c r="L28" i="5"/>
  <c r="L27" i="5"/>
  <c r="L26" i="5"/>
  <c r="L24" i="5"/>
  <c r="L19" i="5"/>
  <c r="L17" i="5"/>
  <c r="L12" i="5"/>
  <c r="L1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J66" i="5"/>
  <c r="J61" i="5"/>
  <c r="J59" i="5"/>
  <c r="J53" i="5"/>
  <c r="J52" i="5"/>
  <c r="J50" i="5"/>
  <c r="J49" i="5"/>
  <c r="J47" i="5"/>
  <c r="J45" i="5"/>
  <c r="J41" i="5"/>
  <c r="J34" i="5"/>
  <c r="J30" i="5"/>
  <c r="J27" i="5"/>
  <c r="J25" i="5"/>
  <c r="J18" i="5"/>
  <c r="J12" i="5"/>
  <c r="J1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H70" i="5"/>
  <c r="H67" i="5"/>
  <c r="H66" i="5"/>
  <c r="H65" i="5"/>
  <c r="H63" i="5"/>
  <c r="H61" i="5"/>
  <c r="H59" i="5"/>
  <c r="H58" i="5"/>
  <c r="H56" i="5"/>
  <c r="H54" i="5"/>
  <c r="H53" i="5"/>
  <c r="H52" i="5"/>
  <c r="H51" i="5"/>
  <c r="H49" i="5"/>
  <c r="H48" i="5"/>
  <c r="H47" i="5"/>
  <c r="H45" i="5"/>
  <c r="H43" i="5"/>
  <c r="H41" i="5"/>
  <c r="H39" i="5"/>
  <c r="H35" i="5"/>
  <c r="H34" i="5"/>
  <c r="H30" i="5"/>
  <c r="H29" i="5"/>
  <c r="H28" i="5"/>
  <c r="H27" i="5"/>
  <c r="H26" i="5"/>
  <c r="H25" i="5"/>
  <c r="H24" i="5"/>
  <c r="H23" i="5"/>
  <c r="H22" i="5"/>
  <c r="H21" i="5"/>
  <c r="H20" i="5"/>
  <c r="H19" i="5"/>
  <c r="H18" i="5"/>
  <c r="H17" i="5"/>
  <c r="H14" i="5"/>
  <c r="H12" i="5"/>
  <c r="H1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F70" i="5"/>
  <c r="F69" i="5"/>
  <c r="F68" i="5"/>
  <c r="F67" i="5"/>
  <c r="F66" i="5"/>
  <c r="F65" i="5"/>
  <c r="F64" i="5"/>
  <c r="F63" i="5"/>
  <c r="F61" i="5"/>
  <c r="F59" i="5"/>
  <c r="F58" i="5"/>
  <c r="F57" i="5"/>
  <c r="F56" i="5"/>
  <c r="F55" i="5"/>
  <c r="F54" i="5"/>
  <c r="F53" i="5"/>
  <c r="F52" i="5"/>
  <c r="F51" i="5"/>
  <c r="F50" i="5"/>
  <c r="F49" i="5"/>
  <c r="F48" i="5"/>
  <c r="F47" i="5"/>
  <c r="F45" i="5"/>
  <c r="F43" i="5"/>
  <c r="F42" i="5"/>
  <c r="F41" i="5"/>
  <c r="F40" i="5"/>
  <c r="F39" i="5"/>
  <c r="F36" i="5"/>
  <c r="F35" i="5"/>
  <c r="F34" i="5"/>
  <c r="F33" i="5"/>
  <c r="F30" i="5"/>
  <c r="F29" i="5"/>
  <c r="F28" i="5"/>
  <c r="F27" i="5"/>
  <c r="F26" i="5"/>
  <c r="F25" i="5"/>
  <c r="F24" i="5"/>
  <c r="F23" i="5"/>
  <c r="F22" i="5"/>
  <c r="F21" i="5"/>
  <c r="F20" i="5"/>
  <c r="F19" i="5"/>
  <c r="F18" i="5"/>
  <c r="F17" i="5"/>
  <c r="F15" i="5"/>
  <c r="F14" i="5"/>
  <c r="F12" i="5"/>
  <c r="F1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D70" i="5"/>
  <c r="D69" i="5"/>
  <c r="D68" i="5"/>
  <c r="D67" i="5"/>
  <c r="D66" i="5"/>
  <c r="D65" i="5"/>
  <c r="D64" i="5"/>
  <c r="D63" i="5"/>
  <c r="D62" i="5"/>
  <c r="D61" i="5"/>
  <c r="D59" i="5"/>
  <c r="D58" i="5"/>
  <c r="D57" i="5"/>
  <c r="D56" i="5"/>
  <c r="D55" i="5"/>
  <c r="D54" i="5"/>
  <c r="D53" i="5"/>
  <c r="D52" i="5"/>
  <c r="D51" i="5"/>
  <c r="D50" i="5"/>
  <c r="D49" i="5"/>
  <c r="D48" i="5"/>
  <c r="D47" i="5"/>
  <c r="D45" i="5"/>
  <c r="D44" i="5"/>
  <c r="D43" i="5"/>
  <c r="D42" i="5"/>
  <c r="D41" i="5"/>
  <c r="D40" i="5"/>
  <c r="D39" i="5"/>
  <c r="D38" i="5"/>
  <c r="D37" i="5"/>
  <c r="D36" i="5"/>
  <c r="D35" i="5"/>
  <c r="D34" i="5"/>
  <c r="D33" i="5"/>
  <c r="D30" i="5"/>
  <c r="D29" i="5"/>
  <c r="D28" i="5"/>
  <c r="D27" i="5"/>
  <c r="D26" i="5"/>
  <c r="D25" i="5"/>
  <c r="D24" i="5"/>
  <c r="D23" i="5"/>
  <c r="D22" i="5"/>
  <c r="D21" i="5"/>
  <c r="D20" i="5"/>
  <c r="D19" i="5"/>
  <c r="D18" i="5"/>
  <c r="D17" i="5"/>
  <c r="D16" i="5"/>
  <c r="D15" i="5"/>
  <c r="D14" i="5"/>
  <c r="D12" i="5"/>
  <c r="D1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HF8" i="1" l="1"/>
  <c r="HG8" i="1"/>
  <c r="HF9" i="1"/>
  <c r="HG9" i="1"/>
  <c r="HF10" i="1"/>
  <c r="HG10" i="1"/>
  <c r="HF11" i="1"/>
  <c r="HG11" i="1"/>
  <c r="HF12" i="1"/>
  <c r="HG12" i="1"/>
  <c r="HF13" i="1"/>
  <c r="HG13" i="1"/>
  <c r="HF14" i="1"/>
  <c r="HG14" i="1"/>
  <c r="HF15" i="1"/>
  <c r="HG15" i="1"/>
  <c r="HF16" i="1"/>
  <c r="HG16" i="1"/>
  <c r="HF17" i="1"/>
  <c r="HG17" i="1"/>
  <c r="HF18" i="1"/>
  <c r="HG18" i="1"/>
  <c r="HF19" i="1"/>
  <c r="HG19" i="1"/>
  <c r="HF20" i="1"/>
  <c r="HG20" i="1"/>
  <c r="HF21" i="1"/>
  <c r="HG21" i="1"/>
  <c r="HF22" i="1"/>
  <c r="HG22" i="1"/>
  <c r="HF23" i="1"/>
  <c r="HG23" i="1"/>
  <c r="HF26" i="1"/>
  <c r="HG26" i="1"/>
  <c r="HF27" i="1"/>
  <c r="HG27" i="1"/>
  <c r="HF28" i="1"/>
  <c r="HG28" i="1"/>
  <c r="HF29" i="1"/>
  <c r="HG29" i="1"/>
  <c r="HF30" i="1"/>
  <c r="HG30" i="1"/>
  <c r="HF31" i="1"/>
  <c r="HG31" i="1"/>
  <c r="HF32" i="1"/>
  <c r="HG32" i="1"/>
  <c r="HF33" i="1"/>
  <c r="HG33" i="1"/>
  <c r="HF34" i="1"/>
  <c r="HG34" i="1"/>
  <c r="HF35" i="1"/>
  <c r="HG35" i="1"/>
  <c r="HF36" i="1"/>
  <c r="HG36" i="1"/>
  <c r="HF37" i="1"/>
  <c r="HG37" i="1"/>
  <c r="HF38" i="1"/>
  <c r="HG38" i="1"/>
  <c r="HF41" i="1"/>
  <c r="HG41" i="1"/>
  <c r="HF42" i="1"/>
  <c r="HG42" i="1"/>
  <c r="HF43" i="1"/>
  <c r="HG43" i="1"/>
  <c r="HF44" i="1"/>
  <c r="HG44" i="1"/>
  <c r="HF45" i="1"/>
  <c r="HG45" i="1"/>
  <c r="HF46" i="1"/>
  <c r="HG46" i="1"/>
  <c r="HF47" i="1"/>
  <c r="HG47" i="1"/>
  <c r="HF48" i="1"/>
  <c r="HG48" i="1"/>
  <c r="HF49" i="1"/>
  <c r="HG49" i="1"/>
  <c r="HF50" i="1"/>
  <c r="HG50" i="1"/>
  <c r="HF51" i="1"/>
  <c r="HG51" i="1"/>
  <c r="HF52" i="1"/>
  <c r="HG52" i="1"/>
  <c r="HF55" i="1"/>
  <c r="HG55" i="1"/>
  <c r="HF56" i="1"/>
  <c r="HG56" i="1"/>
  <c r="HF57" i="1"/>
  <c r="HG57" i="1"/>
  <c r="HF58" i="1"/>
  <c r="HG58" i="1"/>
  <c r="HF59" i="1"/>
  <c r="HG59" i="1"/>
  <c r="HF60" i="1"/>
  <c r="HG60" i="1"/>
  <c r="HF61" i="1"/>
  <c r="HG61" i="1"/>
  <c r="HF62" i="1"/>
  <c r="HG62" i="1"/>
  <c r="HF63" i="1"/>
  <c r="HG63" i="1"/>
  <c r="HF64" i="1"/>
  <c r="HG64" i="1"/>
  <c r="HE9" i="1"/>
  <c r="HE10" i="1"/>
  <c r="HE11" i="1"/>
  <c r="HE12" i="1"/>
  <c r="HE13" i="1"/>
  <c r="HE14" i="1"/>
  <c r="HE15" i="1"/>
  <c r="HE16" i="1"/>
  <c r="HE17" i="1"/>
  <c r="HE18" i="1"/>
  <c r="HE19" i="1"/>
  <c r="HE20" i="1"/>
  <c r="HE21" i="1"/>
  <c r="HE22" i="1"/>
  <c r="HE23" i="1"/>
  <c r="HE26" i="1"/>
  <c r="HE27" i="1"/>
  <c r="HE28" i="1"/>
  <c r="HE29" i="1"/>
  <c r="HE30" i="1"/>
  <c r="HE31" i="1"/>
  <c r="HE32" i="1"/>
  <c r="HE33" i="1"/>
  <c r="HE34" i="1"/>
  <c r="HE35" i="1"/>
  <c r="HE36" i="1"/>
  <c r="HE37" i="1"/>
  <c r="HE38" i="1"/>
  <c r="HE41" i="1"/>
  <c r="HE42" i="1"/>
  <c r="HE43" i="1"/>
  <c r="HE44" i="1"/>
  <c r="HE45" i="1"/>
  <c r="HE46" i="1"/>
  <c r="HE47" i="1"/>
  <c r="HE48" i="1"/>
  <c r="HE49" i="1"/>
  <c r="HE50" i="1"/>
  <c r="HE51" i="1"/>
  <c r="HE52" i="1"/>
  <c r="HE55" i="1"/>
  <c r="HE56" i="1"/>
  <c r="HE57" i="1"/>
  <c r="HE58" i="1"/>
  <c r="HE59" i="1"/>
  <c r="HE60" i="1"/>
  <c r="HE61" i="1"/>
  <c r="HE62" i="1"/>
  <c r="HE63" i="1"/>
  <c r="HE64" i="1"/>
  <c r="HE8" i="1"/>
  <c r="GN6" i="1"/>
  <c r="GN8" i="1"/>
  <c r="GN9" i="1"/>
  <c r="GN10" i="1"/>
  <c r="GQ8" i="1"/>
  <c r="GR8" i="1"/>
  <c r="GS8" i="1"/>
  <c r="GT8" i="1"/>
  <c r="GU8" i="1"/>
  <c r="GV8" i="1"/>
  <c r="GW8" i="1"/>
  <c r="GX8" i="1"/>
  <c r="GY8" i="1"/>
  <c r="GZ8" i="1"/>
  <c r="HA8" i="1"/>
  <c r="GQ9" i="1"/>
  <c r="GR9" i="1"/>
  <c r="GS9" i="1"/>
  <c r="GT9" i="1"/>
  <c r="GU9" i="1"/>
  <c r="GV9" i="1"/>
  <c r="GW9" i="1"/>
  <c r="GX9" i="1"/>
  <c r="GY9" i="1"/>
  <c r="GZ9" i="1"/>
  <c r="HA9" i="1"/>
  <c r="GQ10" i="1"/>
  <c r="GR10" i="1"/>
  <c r="GS10" i="1"/>
  <c r="GT10" i="1"/>
  <c r="GU10" i="1"/>
  <c r="GV10" i="1"/>
  <c r="GW10" i="1"/>
  <c r="GX10" i="1"/>
  <c r="GY10" i="1"/>
  <c r="GZ10" i="1"/>
  <c r="HA10" i="1"/>
  <c r="GQ11" i="1"/>
  <c r="GR11" i="1"/>
  <c r="GS11" i="1"/>
  <c r="GT11" i="1"/>
  <c r="GU11" i="1"/>
  <c r="GV11" i="1"/>
  <c r="GW11" i="1"/>
  <c r="GX11" i="1"/>
  <c r="GY11" i="1"/>
  <c r="GZ11" i="1"/>
  <c r="HA11" i="1"/>
  <c r="GQ12" i="1"/>
  <c r="GR12" i="1"/>
  <c r="GS12" i="1"/>
  <c r="GT12" i="1"/>
  <c r="GU12" i="1"/>
  <c r="GV12" i="1"/>
  <c r="GW12" i="1"/>
  <c r="GX12" i="1"/>
  <c r="GY12" i="1"/>
  <c r="GZ12" i="1"/>
  <c r="HA12" i="1"/>
  <c r="GQ13" i="1"/>
  <c r="GR13" i="1"/>
  <c r="GS13" i="1"/>
  <c r="GT13" i="1"/>
  <c r="GU13" i="1"/>
  <c r="GV13" i="1"/>
  <c r="GW13" i="1"/>
  <c r="GX13" i="1"/>
  <c r="GY13" i="1"/>
  <c r="GZ13" i="1"/>
  <c r="HA13" i="1"/>
  <c r="GQ14" i="1"/>
  <c r="GR14" i="1"/>
  <c r="GS14" i="1"/>
  <c r="GT14" i="1"/>
  <c r="GU14" i="1"/>
  <c r="GV14" i="1"/>
  <c r="GW14" i="1"/>
  <c r="GX14" i="1"/>
  <c r="GY14" i="1"/>
  <c r="GZ14" i="1"/>
  <c r="HA14" i="1"/>
  <c r="GQ15" i="1"/>
  <c r="GR15" i="1"/>
  <c r="GS15" i="1"/>
  <c r="GT15" i="1"/>
  <c r="GU15" i="1"/>
  <c r="GV15" i="1"/>
  <c r="GW15" i="1"/>
  <c r="GX15" i="1"/>
  <c r="GY15" i="1"/>
  <c r="GZ15" i="1"/>
  <c r="HA15" i="1"/>
  <c r="GQ16" i="1"/>
  <c r="GR16" i="1"/>
  <c r="GS16" i="1"/>
  <c r="GT16" i="1"/>
  <c r="GU16" i="1"/>
  <c r="GV16" i="1"/>
  <c r="GW16" i="1"/>
  <c r="GX16" i="1"/>
  <c r="GY16" i="1"/>
  <c r="GZ16" i="1"/>
  <c r="HA16" i="1"/>
  <c r="GQ17" i="1"/>
  <c r="GR17" i="1"/>
  <c r="GS17" i="1"/>
  <c r="GT17" i="1"/>
  <c r="GU17" i="1"/>
  <c r="GV17" i="1"/>
  <c r="GW17" i="1"/>
  <c r="GX17" i="1"/>
  <c r="GY17" i="1"/>
  <c r="GZ17" i="1"/>
  <c r="HA17" i="1"/>
  <c r="GQ18" i="1"/>
  <c r="GR18" i="1"/>
  <c r="GS18" i="1"/>
  <c r="GT18" i="1"/>
  <c r="GU18" i="1"/>
  <c r="GV18" i="1"/>
  <c r="GW18" i="1"/>
  <c r="GX18" i="1"/>
  <c r="GY18" i="1"/>
  <c r="GZ18" i="1"/>
  <c r="HA18" i="1"/>
  <c r="GQ19" i="1"/>
  <c r="GR19" i="1"/>
  <c r="GS19" i="1"/>
  <c r="GT19" i="1"/>
  <c r="GU19" i="1"/>
  <c r="GV19" i="1"/>
  <c r="GW19" i="1"/>
  <c r="GX19" i="1"/>
  <c r="GY19" i="1"/>
  <c r="GZ19" i="1"/>
  <c r="HA19" i="1"/>
  <c r="GQ20" i="1"/>
  <c r="GR20" i="1"/>
  <c r="GS20" i="1"/>
  <c r="GT20" i="1"/>
  <c r="GU20" i="1"/>
  <c r="GV20" i="1"/>
  <c r="GW20" i="1"/>
  <c r="GX20" i="1"/>
  <c r="GY20" i="1"/>
  <c r="GZ20" i="1"/>
  <c r="HA20" i="1"/>
  <c r="GQ21" i="1"/>
  <c r="GR21" i="1"/>
  <c r="GS21" i="1"/>
  <c r="GT21" i="1"/>
  <c r="GU21" i="1"/>
  <c r="GV21" i="1"/>
  <c r="GW21" i="1"/>
  <c r="GX21" i="1"/>
  <c r="GY21" i="1"/>
  <c r="GZ21" i="1"/>
  <c r="HA21" i="1"/>
  <c r="GQ22" i="1"/>
  <c r="GR22" i="1"/>
  <c r="GS22" i="1"/>
  <c r="GT22" i="1"/>
  <c r="GU22" i="1"/>
  <c r="GV22" i="1"/>
  <c r="GW22" i="1"/>
  <c r="GX22" i="1"/>
  <c r="GY22" i="1"/>
  <c r="GZ22" i="1"/>
  <c r="HA22" i="1"/>
  <c r="GQ23" i="1"/>
  <c r="GR23" i="1"/>
  <c r="GS23" i="1"/>
  <c r="GT23" i="1"/>
  <c r="GU23" i="1"/>
  <c r="GV23" i="1"/>
  <c r="GW23" i="1"/>
  <c r="GX23" i="1"/>
  <c r="GY23" i="1"/>
  <c r="GZ23" i="1"/>
  <c r="HA23" i="1"/>
  <c r="GQ26" i="1"/>
  <c r="GR26" i="1"/>
  <c r="GS26" i="1"/>
  <c r="GT26" i="1"/>
  <c r="GU26" i="1"/>
  <c r="GV26" i="1"/>
  <c r="GW26" i="1"/>
  <c r="GX26" i="1"/>
  <c r="GY26" i="1"/>
  <c r="GZ26" i="1"/>
  <c r="HA26" i="1"/>
  <c r="GQ27" i="1"/>
  <c r="GR27" i="1"/>
  <c r="GS27" i="1"/>
  <c r="GT27" i="1"/>
  <c r="GU27" i="1"/>
  <c r="GV27" i="1"/>
  <c r="GW27" i="1"/>
  <c r="GX27" i="1"/>
  <c r="GY27" i="1"/>
  <c r="GZ27" i="1"/>
  <c r="HA27" i="1"/>
  <c r="GQ28" i="1"/>
  <c r="GR28" i="1"/>
  <c r="GS28" i="1"/>
  <c r="GT28" i="1"/>
  <c r="GU28" i="1"/>
  <c r="GV28" i="1"/>
  <c r="GW28" i="1"/>
  <c r="GX28" i="1"/>
  <c r="GY28" i="1"/>
  <c r="GZ28" i="1"/>
  <c r="HA28" i="1"/>
  <c r="GQ29" i="1"/>
  <c r="GR29" i="1"/>
  <c r="GS29" i="1"/>
  <c r="GT29" i="1"/>
  <c r="GU29" i="1"/>
  <c r="GV29" i="1"/>
  <c r="GW29" i="1"/>
  <c r="GX29" i="1"/>
  <c r="GY29" i="1"/>
  <c r="GZ29" i="1"/>
  <c r="HA29" i="1"/>
  <c r="GQ30" i="1"/>
  <c r="GR30" i="1"/>
  <c r="GS30" i="1"/>
  <c r="GT30" i="1"/>
  <c r="GU30" i="1"/>
  <c r="GV30" i="1"/>
  <c r="GW30" i="1"/>
  <c r="GX30" i="1"/>
  <c r="GY30" i="1"/>
  <c r="GZ30" i="1"/>
  <c r="HA30" i="1"/>
  <c r="GQ31" i="1"/>
  <c r="GR31" i="1"/>
  <c r="GS31" i="1"/>
  <c r="GT31" i="1"/>
  <c r="GU31" i="1"/>
  <c r="GV31" i="1"/>
  <c r="GW31" i="1"/>
  <c r="GX31" i="1"/>
  <c r="GY31" i="1"/>
  <c r="GZ31" i="1"/>
  <c r="HA31" i="1"/>
  <c r="GQ32" i="1"/>
  <c r="GR32" i="1"/>
  <c r="GS32" i="1"/>
  <c r="GT32" i="1"/>
  <c r="GU32" i="1"/>
  <c r="GV32" i="1"/>
  <c r="GW32" i="1"/>
  <c r="GX32" i="1"/>
  <c r="GY32" i="1"/>
  <c r="GZ32" i="1"/>
  <c r="HA32" i="1"/>
  <c r="GQ33" i="1"/>
  <c r="GR33" i="1"/>
  <c r="GS33" i="1"/>
  <c r="GT33" i="1"/>
  <c r="GU33" i="1"/>
  <c r="GV33" i="1"/>
  <c r="GW33" i="1"/>
  <c r="GX33" i="1"/>
  <c r="GY33" i="1"/>
  <c r="GZ33" i="1"/>
  <c r="HA33" i="1"/>
  <c r="GQ34" i="1"/>
  <c r="GR34" i="1"/>
  <c r="GS34" i="1"/>
  <c r="GT34" i="1"/>
  <c r="GU34" i="1"/>
  <c r="GV34" i="1"/>
  <c r="GW34" i="1"/>
  <c r="GX34" i="1"/>
  <c r="GY34" i="1"/>
  <c r="GZ34" i="1"/>
  <c r="HA34" i="1"/>
  <c r="GQ35" i="1"/>
  <c r="GR35" i="1"/>
  <c r="GS35" i="1"/>
  <c r="GT35" i="1"/>
  <c r="GU35" i="1"/>
  <c r="GV35" i="1"/>
  <c r="GW35" i="1"/>
  <c r="GX35" i="1"/>
  <c r="GY35" i="1"/>
  <c r="GZ35" i="1"/>
  <c r="HA35" i="1"/>
  <c r="GQ36" i="1"/>
  <c r="GR36" i="1"/>
  <c r="GS36" i="1"/>
  <c r="GT36" i="1"/>
  <c r="GU36" i="1"/>
  <c r="GV36" i="1"/>
  <c r="GW36" i="1"/>
  <c r="GX36" i="1"/>
  <c r="GY36" i="1"/>
  <c r="GZ36" i="1"/>
  <c r="HA36" i="1"/>
  <c r="GQ37" i="1"/>
  <c r="GR37" i="1"/>
  <c r="GS37" i="1"/>
  <c r="GT37" i="1"/>
  <c r="GU37" i="1"/>
  <c r="GV37" i="1"/>
  <c r="GW37" i="1"/>
  <c r="GX37" i="1"/>
  <c r="GY37" i="1"/>
  <c r="GZ37" i="1"/>
  <c r="HA37" i="1"/>
  <c r="GQ38" i="1"/>
  <c r="GR38" i="1"/>
  <c r="GS38" i="1"/>
  <c r="GT38" i="1"/>
  <c r="GU38" i="1"/>
  <c r="GV38" i="1"/>
  <c r="GW38" i="1"/>
  <c r="GX38" i="1"/>
  <c r="GY38" i="1"/>
  <c r="GZ38" i="1"/>
  <c r="HA38" i="1"/>
  <c r="GQ41" i="1"/>
  <c r="GR41" i="1"/>
  <c r="GS41" i="1"/>
  <c r="GT41" i="1"/>
  <c r="GU41" i="1"/>
  <c r="GV41" i="1"/>
  <c r="GW41" i="1"/>
  <c r="GX41" i="1"/>
  <c r="GY41" i="1"/>
  <c r="GZ41" i="1"/>
  <c r="HA41" i="1"/>
  <c r="GQ42" i="1"/>
  <c r="GR42" i="1"/>
  <c r="GS42" i="1"/>
  <c r="GT42" i="1"/>
  <c r="GU42" i="1"/>
  <c r="GV42" i="1"/>
  <c r="GW42" i="1"/>
  <c r="GX42" i="1"/>
  <c r="GY42" i="1"/>
  <c r="GZ42" i="1"/>
  <c r="HA42" i="1"/>
  <c r="GQ43" i="1"/>
  <c r="GR43" i="1"/>
  <c r="GS43" i="1"/>
  <c r="GT43" i="1"/>
  <c r="GU43" i="1"/>
  <c r="GV43" i="1"/>
  <c r="GW43" i="1"/>
  <c r="GX43" i="1"/>
  <c r="GY43" i="1"/>
  <c r="GZ43" i="1"/>
  <c r="HA43" i="1"/>
  <c r="GQ44" i="1"/>
  <c r="GR44" i="1"/>
  <c r="GS44" i="1"/>
  <c r="GT44" i="1"/>
  <c r="GU44" i="1"/>
  <c r="GV44" i="1"/>
  <c r="GW44" i="1"/>
  <c r="GX44" i="1"/>
  <c r="GY44" i="1"/>
  <c r="GZ44" i="1"/>
  <c r="HA44" i="1"/>
  <c r="GQ45" i="1"/>
  <c r="GR45" i="1"/>
  <c r="GS45" i="1"/>
  <c r="GT45" i="1"/>
  <c r="GU45" i="1"/>
  <c r="GV45" i="1"/>
  <c r="GW45" i="1"/>
  <c r="GX45" i="1"/>
  <c r="GY45" i="1"/>
  <c r="GZ45" i="1"/>
  <c r="HA45" i="1"/>
  <c r="GQ46" i="1"/>
  <c r="GR46" i="1"/>
  <c r="GS46" i="1"/>
  <c r="GT46" i="1"/>
  <c r="GU46" i="1"/>
  <c r="GV46" i="1"/>
  <c r="GW46" i="1"/>
  <c r="GX46" i="1"/>
  <c r="GY46" i="1"/>
  <c r="GZ46" i="1"/>
  <c r="HA46" i="1"/>
  <c r="GQ47" i="1"/>
  <c r="GR47" i="1"/>
  <c r="GS47" i="1"/>
  <c r="GT47" i="1"/>
  <c r="GU47" i="1"/>
  <c r="GV47" i="1"/>
  <c r="GW47" i="1"/>
  <c r="GX47" i="1"/>
  <c r="GY47" i="1"/>
  <c r="GZ47" i="1"/>
  <c r="HA47" i="1"/>
  <c r="GQ48" i="1"/>
  <c r="GR48" i="1"/>
  <c r="GS48" i="1"/>
  <c r="GT48" i="1"/>
  <c r="GU48" i="1"/>
  <c r="GV48" i="1"/>
  <c r="GW48" i="1"/>
  <c r="GX48" i="1"/>
  <c r="GY48" i="1"/>
  <c r="GZ48" i="1"/>
  <c r="HA48" i="1"/>
  <c r="GQ49" i="1"/>
  <c r="GR49" i="1"/>
  <c r="GS49" i="1"/>
  <c r="GT49" i="1"/>
  <c r="GU49" i="1"/>
  <c r="GV49" i="1"/>
  <c r="GW49" i="1"/>
  <c r="GX49" i="1"/>
  <c r="GY49" i="1"/>
  <c r="GZ49" i="1"/>
  <c r="HA49" i="1"/>
  <c r="GQ50" i="1"/>
  <c r="GR50" i="1"/>
  <c r="GS50" i="1"/>
  <c r="GT50" i="1"/>
  <c r="GU50" i="1"/>
  <c r="GV50" i="1"/>
  <c r="GW50" i="1"/>
  <c r="GX50" i="1"/>
  <c r="GY50" i="1"/>
  <c r="GZ50" i="1"/>
  <c r="HA50" i="1"/>
  <c r="GQ51" i="1"/>
  <c r="GR51" i="1"/>
  <c r="GS51" i="1"/>
  <c r="GT51" i="1"/>
  <c r="GU51" i="1"/>
  <c r="GV51" i="1"/>
  <c r="GW51" i="1"/>
  <c r="GX51" i="1"/>
  <c r="GY51" i="1"/>
  <c r="GZ51" i="1"/>
  <c r="HA51" i="1"/>
  <c r="GQ52" i="1"/>
  <c r="GR52" i="1"/>
  <c r="GS52" i="1"/>
  <c r="GT52" i="1"/>
  <c r="GU52" i="1"/>
  <c r="GV52" i="1"/>
  <c r="GW52" i="1"/>
  <c r="GX52" i="1"/>
  <c r="GY52" i="1"/>
  <c r="GZ52" i="1"/>
  <c r="HA52" i="1"/>
  <c r="GQ55" i="1"/>
  <c r="GR55" i="1"/>
  <c r="GS55" i="1"/>
  <c r="GT55" i="1"/>
  <c r="GU55" i="1"/>
  <c r="GV55" i="1"/>
  <c r="GW55" i="1"/>
  <c r="GX55" i="1"/>
  <c r="GY55" i="1"/>
  <c r="GZ55" i="1"/>
  <c r="HA55" i="1"/>
  <c r="GQ56" i="1"/>
  <c r="GR56" i="1"/>
  <c r="GS56" i="1"/>
  <c r="GT56" i="1"/>
  <c r="GU56" i="1"/>
  <c r="GV56" i="1"/>
  <c r="GW56" i="1"/>
  <c r="GX56" i="1"/>
  <c r="GY56" i="1"/>
  <c r="GZ56" i="1"/>
  <c r="HA56" i="1"/>
  <c r="GQ57" i="1"/>
  <c r="GR57" i="1"/>
  <c r="GS57" i="1"/>
  <c r="GT57" i="1"/>
  <c r="GU57" i="1"/>
  <c r="GV57" i="1"/>
  <c r="GW57" i="1"/>
  <c r="GX57" i="1"/>
  <c r="GY57" i="1"/>
  <c r="GZ57" i="1"/>
  <c r="HA57" i="1"/>
  <c r="GQ58" i="1"/>
  <c r="GR58" i="1"/>
  <c r="GS58" i="1"/>
  <c r="GT58" i="1"/>
  <c r="GU58" i="1"/>
  <c r="GV58" i="1"/>
  <c r="GW58" i="1"/>
  <c r="GX58" i="1"/>
  <c r="GY58" i="1"/>
  <c r="GZ58" i="1"/>
  <c r="HA58" i="1"/>
  <c r="GQ59" i="1"/>
  <c r="GR59" i="1"/>
  <c r="GS59" i="1"/>
  <c r="GT59" i="1"/>
  <c r="GU59" i="1"/>
  <c r="GV59" i="1"/>
  <c r="GW59" i="1"/>
  <c r="GX59" i="1"/>
  <c r="GY59" i="1"/>
  <c r="GZ59" i="1"/>
  <c r="HA59" i="1"/>
  <c r="GQ60" i="1"/>
  <c r="GR60" i="1"/>
  <c r="GS60" i="1"/>
  <c r="GT60" i="1"/>
  <c r="GU60" i="1"/>
  <c r="GV60" i="1"/>
  <c r="GW60" i="1"/>
  <c r="GX60" i="1"/>
  <c r="GY60" i="1"/>
  <c r="GZ60" i="1"/>
  <c r="HA60" i="1"/>
  <c r="GQ61" i="1"/>
  <c r="GR61" i="1"/>
  <c r="GS61" i="1"/>
  <c r="GT61" i="1"/>
  <c r="GU61" i="1"/>
  <c r="GV61" i="1"/>
  <c r="GW61" i="1"/>
  <c r="GX61" i="1"/>
  <c r="GY61" i="1"/>
  <c r="GZ61" i="1"/>
  <c r="HA61" i="1"/>
  <c r="GQ62" i="1"/>
  <c r="GR62" i="1"/>
  <c r="GS62" i="1"/>
  <c r="GT62" i="1"/>
  <c r="GU62" i="1"/>
  <c r="GV62" i="1"/>
  <c r="GW62" i="1"/>
  <c r="GX62" i="1"/>
  <c r="GY62" i="1"/>
  <c r="GZ62" i="1"/>
  <c r="HA62" i="1"/>
  <c r="GQ63" i="1"/>
  <c r="GR63" i="1"/>
  <c r="GS63" i="1"/>
  <c r="GT63" i="1"/>
  <c r="GU63" i="1"/>
  <c r="GV63" i="1"/>
  <c r="GW63" i="1"/>
  <c r="GX63" i="1"/>
  <c r="GY63" i="1"/>
  <c r="GZ63" i="1"/>
  <c r="HA63" i="1"/>
  <c r="GQ64" i="1"/>
  <c r="GR64" i="1"/>
  <c r="GS64" i="1"/>
  <c r="GT64" i="1"/>
  <c r="GU64" i="1"/>
  <c r="GV64" i="1"/>
  <c r="GW64" i="1"/>
  <c r="GX64" i="1"/>
  <c r="GY64" i="1"/>
  <c r="GZ64" i="1"/>
  <c r="HA64" i="1"/>
  <c r="GU6" i="1" l="1"/>
  <c r="GU5" i="1" s="1"/>
  <c r="GW39" i="1"/>
  <c r="GX39" i="1"/>
  <c r="HA39" i="1"/>
  <c r="GS39" i="1"/>
  <c r="GZ6" i="1"/>
  <c r="GR6" i="1"/>
  <c r="GR7" i="1" s="1"/>
  <c r="GW24" i="1"/>
  <c r="GZ24" i="1"/>
  <c r="GZ5" i="1" s="1"/>
  <c r="GR24" i="1"/>
  <c r="GR25" i="1" s="1"/>
  <c r="GV24" i="1"/>
  <c r="GV25" i="1" s="1"/>
  <c r="GY24" i="1"/>
  <c r="GY25" i="1" s="1"/>
  <c r="GQ24" i="1"/>
  <c r="GY6" i="1"/>
  <c r="GQ6" i="1"/>
  <c r="GU53" i="1"/>
  <c r="GX24" i="1"/>
  <c r="GT53" i="1"/>
  <c r="GT6" i="1"/>
  <c r="HA6" i="1"/>
  <c r="GV6" i="1"/>
  <c r="GX53" i="1"/>
  <c r="GS53" i="1"/>
  <c r="GW53" i="1"/>
  <c r="GR53" i="1"/>
  <c r="GR54" i="1" s="1"/>
  <c r="GV53" i="1"/>
  <c r="GV54" i="1" s="1"/>
  <c r="GY53" i="1"/>
  <c r="GY54" i="1" s="1"/>
  <c r="GQ53" i="1"/>
  <c r="GT24" i="1"/>
  <c r="GT5" i="1" s="1"/>
  <c r="GT7" i="1" s="1"/>
  <c r="GU24" i="1"/>
  <c r="GX6" i="1"/>
  <c r="GX5" i="1" s="1"/>
  <c r="GW6" i="1"/>
  <c r="GS6" i="1"/>
  <c r="HA53" i="1"/>
  <c r="GZ53" i="1"/>
  <c r="GV39" i="1"/>
  <c r="GZ39" i="1"/>
  <c r="GR39" i="1"/>
  <c r="GU39" i="1"/>
  <c r="GU40" i="1" s="1"/>
  <c r="GY39" i="1"/>
  <c r="GQ39" i="1"/>
  <c r="GT39" i="1"/>
  <c r="HA24" i="1"/>
  <c r="GS24" i="1"/>
  <c r="GW5" i="1"/>
  <c r="GW25" i="1" s="1"/>
  <c r="GW40" i="1"/>
  <c r="HA5" i="1"/>
  <c r="HA54" i="1" s="1"/>
  <c r="GV5" i="1"/>
  <c r="GV7" i="1" s="1"/>
  <c r="GR40" i="1"/>
  <c r="GR5" i="1"/>
  <c r="GY5" i="1"/>
  <c r="GY40" i="1" s="1"/>
  <c r="AR53" i="1"/>
  <c r="AQ53" i="1"/>
  <c r="AR39" i="1"/>
  <c r="AQ39" i="1"/>
  <c r="AR24" i="1"/>
  <c r="AQ24" i="1"/>
  <c r="AR6" i="1"/>
  <c r="AQ6" i="1"/>
  <c r="FZ53" i="1"/>
  <c r="FY53" i="1"/>
  <c r="FZ39" i="1"/>
  <c r="FY39" i="1"/>
  <c r="FZ24" i="1"/>
  <c r="FY24" i="1"/>
  <c r="FZ6" i="1"/>
  <c r="FY6" i="1"/>
  <c r="FN53" i="1"/>
  <c r="FM53" i="1"/>
  <c r="FN39" i="1"/>
  <c r="FM39" i="1"/>
  <c r="FN24" i="1"/>
  <c r="FM24" i="1"/>
  <c r="FN6" i="1"/>
  <c r="FM6" i="1"/>
  <c r="ES53" i="1"/>
  <c r="ER53" i="1"/>
  <c r="ES39" i="1"/>
  <c r="ER39" i="1"/>
  <c r="ES24" i="1"/>
  <c r="ER24" i="1"/>
  <c r="ES6" i="1"/>
  <c r="ER6" i="1"/>
  <c r="DX53" i="1"/>
  <c r="DW53" i="1"/>
  <c r="DX39" i="1"/>
  <c r="DW39" i="1"/>
  <c r="DX24" i="1"/>
  <c r="DW24" i="1"/>
  <c r="DX6" i="1"/>
  <c r="DW6" i="1"/>
  <c r="DC53" i="1"/>
  <c r="DB53" i="1"/>
  <c r="DC39" i="1"/>
  <c r="DB39" i="1"/>
  <c r="DC24" i="1"/>
  <c r="DB24" i="1"/>
  <c r="DC6" i="1"/>
  <c r="DB6" i="1"/>
  <c r="CH53" i="1"/>
  <c r="CG53" i="1"/>
  <c r="CH39" i="1"/>
  <c r="CG39" i="1"/>
  <c r="CH24" i="1"/>
  <c r="CG24" i="1"/>
  <c r="CH6" i="1"/>
  <c r="CG6" i="1"/>
  <c r="BM53" i="1"/>
  <c r="BL53" i="1"/>
  <c r="BM39" i="1"/>
  <c r="BL39" i="1"/>
  <c r="BM24" i="1"/>
  <c r="BL24" i="1"/>
  <c r="BM6" i="1"/>
  <c r="BL6" i="1"/>
  <c r="V53" i="1"/>
  <c r="W53" i="1"/>
  <c r="V39" i="1"/>
  <c r="W39" i="1"/>
  <c r="V24" i="1"/>
  <c r="W24" i="1"/>
  <c r="V6" i="1"/>
  <c r="W6" i="1"/>
  <c r="GX7" i="1" l="1"/>
  <c r="GX54" i="1"/>
  <c r="GX25" i="1"/>
  <c r="GX40" i="1"/>
  <c r="GQ7" i="1"/>
  <c r="GT54" i="1"/>
  <c r="GZ25" i="1"/>
  <c r="GZ7" i="1"/>
  <c r="GU25" i="1"/>
  <c r="GU7" i="1"/>
  <c r="GU54" i="1"/>
  <c r="GS5" i="1"/>
  <c r="GS7" i="1" s="1"/>
  <c r="GQ5" i="1"/>
  <c r="GQ40" i="1" s="1"/>
  <c r="GW54" i="1"/>
  <c r="GY7" i="1"/>
  <c r="GT25" i="1"/>
  <c r="HA40" i="1"/>
  <c r="GZ54" i="1"/>
  <c r="HA7" i="1"/>
  <c r="GZ40" i="1"/>
  <c r="GS25" i="1"/>
  <c r="GS54" i="1"/>
  <c r="HA25" i="1"/>
  <c r="GW7" i="1"/>
  <c r="GT40" i="1"/>
  <c r="GV40" i="1"/>
  <c r="FY5" i="1"/>
  <c r="FY25" i="1" s="1"/>
  <c r="FZ5" i="1"/>
  <c r="FZ40" i="1" s="1"/>
  <c r="AR5" i="1"/>
  <c r="AR25" i="1" s="1"/>
  <c r="AQ5" i="1"/>
  <c r="AQ54" i="1" s="1"/>
  <c r="FM5" i="1"/>
  <c r="FM25" i="1" s="1"/>
  <c r="FN5" i="1"/>
  <c r="FN7" i="1" s="1"/>
  <c r="ER5" i="1"/>
  <c r="ER54" i="1" s="1"/>
  <c r="ES5" i="1"/>
  <c r="ES40" i="1" s="1"/>
  <c r="DW5" i="1"/>
  <c r="DW7" i="1" s="1"/>
  <c r="DX5" i="1"/>
  <c r="DX25" i="1" s="1"/>
  <c r="DB5" i="1"/>
  <c r="DB54" i="1" s="1"/>
  <c r="DC5" i="1"/>
  <c r="DC25" i="1" s="1"/>
  <c r="CG5" i="1"/>
  <c r="CG7" i="1" s="1"/>
  <c r="CH5" i="1"/>
  <c r="CH7" i="1" s="1"/>
  <c r="BL5" i="1"/>
  <c r="BL25" i="1" s="1"/>
  <c r="BM5" i="1"/>
  <c r="BM7" i="1" s="1"/>
  <c r="W5" i="1"/>
  <c r="W7" i="1" s="1"/>
  <c r="V5" i="1"/>
  <c r="V25" i="1" s="1"/>
  <c r="GQ54" i="1" l="1"/>
  <c r="GQ25" i="1"/>
  <c r="FY7" i="1"/>
  <c r="GS40" i="1"/>
  <c r="FY40" i="1"/>
  <c r="FZ7" i="1"/>
  <c r="AR54" i="1"/>
  <c r="FY54" i="1"/>
  <c r="AR7" i="1"/>
  <c r="FZ25" i="1"/>
  <c r="FZ54" i="1"/>
  <c r="FN54" i="1"/>
  <c r="FN40" i="1"/>
  <c r="FM54" i="1"/>
  <c r="FM7" i="1"/>
  <c r="FM40" i="1"/>
  <c r="ES54" i="1"/>
  <c r="AR40" i="1"/>
  <c r="AQ7" i="1"/>
  <c r="AQ25" i="1"/>
  <c r="AQ40" i="1"/>
  <c r="ES7" i="1"/>
  <c r="ES25" i="1"/>
  <c r="FN25" i="1"/>
  <c r="DW40" i="1"/>
  <c r="DW25" i="1"/>
  <c r="CH25" i="1"/>
  <c r="DW54" i="1"/>
  <c r="CH40" i="1"/>
  <c r="DX40" i="1"/>
  <c r="ER40" i="1"/>
  <c r="DX7" i="1"/>
  <c r="DX54" i="1"/>
  <c r="ER7" i="1"/>
  <c r="ER25" i="1"/>
  <c r="CH54" i="1"/>
  <c r="BL7" i="1"/>
  <c r="BL54" i="1"/>
  <c r="DB7" i="1"/>
  <c r="CG54" i="1"/>
  <c r="CG40" i="1"/>
  <c r="CG25" i="1"/>
  <c r="DC7" i="1"/>
  <c r="DC54" i="1"/>
  <c r="DC40" i="1"/>
  <c r="DB40" i="1"/>
  <c r="DB25" i="1"/>
  <c r="BM25" i="1"/>
  <c r="BM54" i="1"/>
  <c r="BM40" i="1"/>
  <c r="BL40" i="1"/>
  <c r="W40" i="1"/>
  <c r="V54" i="1"/>
  <c r="W54" i="1"/>
  <c r="V7" i="1"/>
  <c r="W25" i="1"/>
  <c r="V40" i="1"/>
  <c r="FW24" i="1" l="1"/>
  <c r="FX24" i="1"/>
  <c r="FW39" i="1"/>
  <c r="FX39" i="1"/>
  <c r="FW53" i="1"/>
  <c r="FX53" i="1"/>
  <c r="FW6" i="1"/>
  <c r="FX6" i="1"/>
  <c r="FK24" i="1"/>
  <c r="FL24" i="1"/>
  <c r="FK39" i="1"/>
  <c r="FL39" i="1"/>
  <c r="FK53" i="1"/>
  <c r="FL53" i="1"/>
  <c r="FK6" i="1"/>
  <c r="FL6" i="1"/>
  <c r="EP53" i="1"/>
  <c r="EQ53" i="1"/>
  <c r="EP39" i="1"/>
  <c r="EQ39" i="1"/>
  <c r="EP24" i="1"/>
  <c r="EQ24" i="1"/>
  <c r="EP6" i="1"/>
  <c r="EQ6" i="1"/>
  <c r="DU39" i="1"/>
  <c r="DV39" i="1"/>
  <c r="DU53" i="1"/>
  <c r="DV53" i="1"/>
  <c r="DU24" i="1"/>
  <c r="DV24" i="1"/>
  <c r="DU6" i="1"/>
  <c r="DV6" i="1"/>
  <c r="CZ53" i="1"/>
  <c r="DA53" i="1"/>
  <c r="CZ39" i="1"/>
  <c r="DA39" i="1"/>
  <c r="CZ24" i="1"/>
  <c r="DA24" i="1"/>
  <c r="CZ6" i="1"/>
  <c r="DA6" i="1"/>
  <c r="CE53" i="1"/>
  <c r="CF53" i="1"/>
  <c r="CE39" i="1"/>
  <c r="CF39" i="1"/>
  <c r="CE24" i="1"/>
  <c r="CF24" i="1"/>
  <c r="CE6" i="1"/>
  <c r="CF6" i="1"/>
  <c r="BJ53" i="1"/>
  <c r="BK53" i="1"/>
  <c r="BJ39" i="1"/>
  <c r="BK39" i="1"/>
  <c r="BJ24" i="1"/>
  <c r="BK24" i="1"/>
  <c r="BJ6" i="1"/>
  <c r="BK6" i="1"/>
  <c r="AO53" i="1"/>
  <c r="AP53" i="1"/>
  <c r="AO39" i="1"/>
  <c r="AP39" i="1"/>
  <c r="AO24" i="1"/>
  <c r="AP24" i="1"/>
  <c r="AO6" i="1"/>
  <c r="AP6" i="1"/>
  <c r="T53" i="1"/>
  <c r="U53" i="1"/>
  <c r="T39" i="1"/>
  <c r="U39" i="1"/>
  <c r="T24" i="1"/>
  <c r="U24" i="1"/>
  <c r="T6" i="1"/>
  <c r="U6" i="1"/>
  <c r="FW5" i="1" l="1"/>
  <c r="FW25" i="1" s="1"/>
  <c r="FL5" i="1"/>
  <c r="FL40" i="1" s="1"/>
  <c r="DU5" i="1"/>
  <c r="DU7" i="1" s="1"/>
  <c r="EP5" i="1"/>
  <c r="EP7" i="1" s="1"/>
  <c r="FX5" i="1"/>
  <c r="FK5" i="1"/>
  <c r="FK25" i="1" s="1"/>
  <c r="EQ5" i="1"/>
  <c r="EQ54" i="1" s="1"/>
  <c r="DV5" i="1"/>
  <c r="BJ5" i="1"/>
  <c r="BJ7" i="1" s="1"/>
  <c r="CE5" i="1"/>
  <c r="CE25" i="1" s="1"/>
  <c r="DA5" i="1"/>
  <c r="CZ5" i="1"/>
  <c r="CF5" i="1"/>
  <c r="BK5" i="1"/>
  <c r="AO5" i="1"/>
  <c r="AO40" i="1" s="1"/>
  <c r="AP5" i="1"/>
  <c r="U5" i="1"/>
  <c r="T5" i="1"/>
  <c r="T40" i="1" s="1"/>
  <c r="FV53" i="1"/>
  <c r="FV39" i="1"/>
  <c r="FV24" i="1"/>
  <c r="FV6" i="1"/>
  <c r="FJ53" i="1"/>
  <c r="FJ39" i="1"/>
  <c r="FJ24" i="1"/>
  <c r="FJ6" i="1"/>
  <c r="EO53" i="1"/>
  <c r="EO39" i="1"/>
  <c r="EO24" i="1"/>
  <c r="EO6" i="1"/>
  <c r="DT53" i="1"/>
  <c r="DT39" i="1"/>
  <c r="DT24" i="1"/>
  <c r="DT6" i="1"/>
  <c r="CY53" i="1"/>
  <c r="CY39" i="1"/>
  <c r="CY24" i="1"/>
  <c r="CY6" i="1"/>
  <c r="CD53" i="1"/>
  <c r="CD39" i="1"/>
  <c r="CD24" i="1"/>
  <c r="CD6" i="1"/>
  <c r="BI53" i="1"/>
  <c r="BI39" i="1"/>
  <c r="BI24" i="1"/>
  <c r="BI6" i="1"/>
  <c r="AN53" i="1"/>
  <c r="AN39" i="1"/>
  <c r="AN24" i="1"/>
  <c r="AN6" i="1"/>
  <c r="S53" i="1"/>
  <c r="S39" i="1"/>
  <c r="S24" i="1"/>
  <c r="S6" i="1"/>
  <c r="FL54" i="1" l="1"/>
  <c r="FL25" i="1"/>
  <c r="FW40" i="1"/>
  <c r="FW54" i="1"/>
  <c r="FW7" i="1"/>
  <c r="EP54" i="1"/>
  <c r="EP25" i="1"/>
  <c r="FL7" i="1"/>
  <c r="EP40" i="1"/>
  <c r="FX7" i="1"/>
  <c r="U7" i="1"/>
  <c r="DV7" i="1"/>
  <c r="DU25" i="1"/>
  <c r="DU54" i="1"/>
  <c r="BK7" i="1"/>
  <c r="DU40" i="1"/>
  <c r="EQ7" i="1"/>
  <c r="EQ40" i="1"/>
  <c r="CF7" i="1"/>
  <c r="FX25" i="1"/>
  <c r="FX54" i="1"/>
  <c r="FX40" i="1"/>
  <c r="EQ25" i="1"/>
  <c r="FK54" i="1"/>
  <c r="FK40" i="1"/>
  <c r="FK7" i="1"/>
  <c r="BJ25" i="1"/>
  <c r="BJ40" i="1"/>
  <c r="CE7" i="1"/>
  <c r="CE40" i="1"/>
  <c r="DV40" i="1"/>
  <c r="DV25" i="1"/>
  <c r="DV54" i="1"/>
  <c r="BJ54" i="1"/>
  <c r="CE54" i="1"/>
  <c r="CF54" i="1"/>
  <c r="CF40" i="1"/>
  <c r="CZ25" i="1"/>
  <c r="CZ54" i="1"/>
  <c r="DA7" i="1"/>
  <c r="DA54" i="1"/>
  <c r="DA25" i="1"/>
  <c r="CZ7" i="1"/>
  <c r="CZ40" i="1"/>
  <c r="DA40" i="1"/>
  <c r="CF25" i="1"/>
  <c r="BK54" i="1"/>
  <c r="BK25" i="1"/>
  <c r="BK40" i="1"/>
  <c r="AO54" i="1"/>
  <c r="AP7" i="1"/>
  <c r="AP54" i="1"/>
  <c r="AO25" i="1"/>
  <c r="AO7" i="1"/>
  <c r="AP25" i="1"/>
  <c r="AP40" i="1"/>
  <c r="U54" i="1"/>
  <c r="T54" i="1"/>
  <c r="U40" i="1"/>
  <c r="T7" i="1"/>
  <c r="T25" i="1"/>
  <c r="U25" i="1"/>
  <c r="FV5" i="1"/>
  <c r="FJ5" i="1"/>
  <c r="EO5" i="1"/>
  <c r="DT5" i="1"/>
  <c r="CY5" i="1"/>
  <c r="CD5" i="1"/>
  <c r="BI5" i="1"/>
  <c r="AN5" i="1"/>
  <c r="S5" i="1"/>
  <c r="EO7" i="1" l="1"/>
  <c r="FJ40" i="1"/>
  <c r="S7" i="1"/>
  <c r="FV40" i="1"/>
  <c r="AN40" i="1"/>
  <c r="BI40" i="1"/>
  <c r="CY7" i="1"/>
  <c r="DT7" i="1"/>
  <c r="FV54" i="1"/>
  <c r="FV7" i="1"/>
  <c r="FV25" i="1"/>
  <c r="FJ54" i="1"/>
  <c r="FJ7" i="1"/>
  <c r="FJ25" i="1"/>
  <c r="EO40" i="1"/>
  <c r="EO25" i="1"/>
  <c r="EO54" i="1"/>
  <c r="DT54" i="1"/>
  <c r="DT25" i="1"/>
  <c r="DT40" i="1"/>
  <c r="CY54" i="1"/>
  <c r="CY40" i="1"/>
  <c r="CY25" i="1"/>
  <c r="CD7" i="1"/>
  <c r="CD54" i="1"/>
  <c r="CD25" i="1"/>
  <c r="CD40" i="1"/>
  <c r="BI7" i="1"/>
  <c r="BI25" i="1"/>
  <c r="BI54" i="1"/>
  <c r="AN7" i="1"/>
  <c r="AN25" i="1"/>
  <c r="AN54" i="1"/>
  <c r="S25" i="1"/>
  <c r="S40" i="1"/>
  <c r="S54" i="1"/>
  <c r="CX53" i="1"/>
  <c r="CX39" i="1"/>
  <c r="CX24" i="1"/>
  <c r="CX6" i="1"/>
  <c r="FU53" i="1"/>
  <c r="FU39" i="1"/>
  <c r="FU24" i="1"/>
  <c r="FU6" i="1"/>
  <c r="CX5" i="1" l="1"/>
  <c r="FU5" i="1"/>
  <c r="FI53" i="1"/>
  <c r="FI39" i="1"/>
  <c r="FI24" i="1"/>
  <c r="FI6" i="1"/>
  <c r="EN53" i="1"/>
  <c r="EN39" i="1"/>
  <c r="EN24" i="1"/>
  <c r="EN6" i="1"/>
  <c r="DS39" i="1"/>
  <c r="DS53" i="1"/>
  <c r="DS24" i="1"/>
  <c r="DS6" i="1"/>
  <c r="CC53" i="1"/>
  <c r="CC39" i="1"/>
  <c r="CC24" i="1"/>
  <c r="CC6" i="1"/>
  <c r="BH53" i="1"/>
  <c r="BH39" i="1"/>
  <c r="BH24" i="1"/>
  <c r="BH6" i="1"/>
  <c r="AM53" i="1"/>
  <c r="AM39" i="1"/>
  <c r="AM24" i="1"/>
  <c r="AM6" i="1"/>
  <c r="R53" i="1"/>
  <c r="R39" i="1"/>
  <c r="R24" i="1"/>
  <c r="R6" i="1"/>
  <c r="CC5" i="1" l="1"/>
  <c r="CC40" i="1" s="1"/>
  <c r="DS5" i="1"/>
  <c r="DS40" i="1" s="1"/>
  <c r="EN5" i="1"/>
  <c r="EN54" i="1" s="1"/>
  <c r="FU7" i="1"/>
  <c r="CX54" i="1"/>
  <c r="CX40" i="1"/>
  <c r="CX25" i="1"/>
  <c r="CX7" i="1"/>
  <c r="FU54" i="1"/>
  <c r="FU25" i="1"/>
  <c r="FU40" i="1"/>
  <c r="FI5" i="1"/>
  <c r="R5" i="1"/>
  <c r="BH5" i="1"/>
  <c r="AM5" i="1"/>
  <c r="GP8" i="1"/>
  <c r="HD8" i="1" s="1"/>
  <c r="GP9" i="1"/>
  <c r="HD9" i="1" s="1"/>
  <c r="GP10" i="1"/>
  <c r="HD10" i="1" s="1"/>
  <c r="GP11" i="1"/>
  <c r="HD11" i="1" s="1"/>
  <c r="GP12" i="1"/>
  <c r="HD12" i="1" s="1"/>
  <c r="GP13" i="1"/>
  <c r="HD13" i="1" s="1"/>
  <c r="GP14" i="1"/>
  <c r="GP15" i="1"/>
  <c r="HD15" i="1" s="1"/>
  <c r="GP16" i="1"/>
  <c r="HD16" i="1" s="1"/>
  <c r="GP17" i="1"/>
  <c r="HD17" i="1" s="1"/>
  <c r="GP18" i="1"/>
  <c r="HD18" i="1" s="1"/>
  <c r="GP19" i="1"/>
  <c r="HD19" i="1" s="1"/>
  <c r="GP20" i="1"/>
  <c r="HD20" i="1" s="1"/>
  <c r="GP21" i="1"/>
  <c r="HD21" i="1" s="1"/>
  <c r="GP22" i="1"/>
  <c r="HD22" i="1" s="1"/>
  <c r="GP23" i="1"/>
  <c r="HD23" i="1" s="1"/>
  <c r="GP26" i="1"/>
  <c r="GP27" i="1"/>
  <c r="HD27" i="1" s="1"/>
  <c r="GP28" i="1"/>
  <c r="HD28" i="1" s="1"/>
  <c r="GP29" i="1"/>
  <c r="HD29" i="1" s="1"/>
  <c r="GP30" i="1"/>
  <c r="HD30" i="1" s="1"/>
  <c r="GP31" i="1"/>
  <c r="HD31" i="1" s="1"/>
  <c r="GP32" i="1"/>
  <c r="HD32" i="1" s="1"/>
  <c r="GP33" i="1"/>
  <c r="HD33" i="1" s="1"/>
  <c r="GP34" i="1"/>
  <c r="HD34" i="1" s="1"/>
  <c r="GP35" i="1"/>
  <c r="HD35" i="1" s="1"/>
  <c r="GP36" i="1"/>
  <c r="HD36" i="1" s="1"/>
  <c r="GP37" i="1"/>
  <c r="HD37" i="1" s="1"/>
  <c r="GP38" i="1"/>
  <c r="HD38" i="1" s="1"/>
  <c r="GP41" i="1"/>
  <c r="HD41" i="1" s="1"/>
  <c r="GP42" i="1"/>
  <c r="HD42" i="1" s="1"/>
  <c r="GP43" i="1"/>
  <c r="HD43" i="1" s="1"/>
  <c r="GP44" i="1"/>
  <c r="GP45" i="1"/>
  <c r="HD45" i="1" s="1"/>
  <c r="GP46" i="1"/>
  <c r="HD46" i="1" s="1"/>
  <c r="GP47" i="1"/>
  <c r="HD47" i="1" s="1"/>
  <c r="GP48" i="1"/>
  <c r="HD48" i="1" s="1"/>
  <c r="GP49" i="1"/>
  <c r="HD49" i="1" s="1"/>
  <c r="GP50" i="1"/>
  <c r="HD50" i="1" s="1"/>
  <c r="GP51" i="1"/>
  <c r="HD51" i="1" s="1"/>
  <c r="GP52" i="1"/>
  <c r="HD52" i="1" s="1"/>
  <c r="GP55" i="1"/>
  <c r="HD55" i="1" s="1"/>
  <c r="GP56" i="1"/>
  <c r="HD56" i="1" s="1"/>
  <c r="GP57" i="1"/>
  <c r="HD57" i="1" s="1"/>
  <c r="GP58" i="1"/>
  <c r="HD58" i="1" s="1"/>
  <c r="GP59" i="1"/>
  <c r="HD59" i="1" s="1"/>
  <c r="GP60" i="1"/>
  <c r="HD60" i="1" s="1"/>
  <c r="GP61" i="1"/>
  <c r="HD61" i="1" s="1"/>
  <c r="GP62" i="1"/>
  <c r="HD62" i="1" s="1"/>
  <c r="GP63" i="1"/>
  <c r="HD63" i="1" s="1"/>
  <c r="GP64" i="1"/>
  <c r="HD64" i="1" s="1"/>
  <c r="GJ53" i="1"/>
  <c r="GJ39" i="1"/>
  <c r="GJ24" i="1"/>
  <c r="GJ6" i="1"/>
  <c r="FQ53" i="1"/>
  <c r="FQ39" i="1"/>
  <c r="FQ24" i="1"/>
  <c r="FQ6" i="1"/>
  <c r="FT53" i="1"/>
  <c r="FT39" i="1"/>
  <c r="FT24" i="1"/>
  <c r="FT6" i="1"/>
  <c r="DS25" i="1" l="1"/>
  <c r="EN7" i="1"/>
  <c r="DS54" i="1"/>
  <c r="EN25" i="1"/>
  <c r="CC25" i="1"/>
  <c r="CC7" i="1"/>
  <c r="CC54" i="1"/>
  <c r="GP39" i="1"/>
  <c r="GP24" i="1"/>
  <c r="GP6" i="1"/>
  <c r="DS7" i="1"/>
  <c r="EN40" i="1"/>
  <c r="FI7" i="1"/>
  <c r="HD44" i="1"/>
  <c r="HD39" i="1" s="1"/>
  <c r="HD26" i="1"/>
  <c r="HD24" i="1" s="1"/>
  <c r="HD14" i="1"/>
  <c r="HD6" i="1" s="1"/>
  <c r="BH7" i="1"/>
  <c r="AM7" i="1"/>
  <c r="AM40" i="1"/>
  <c r="R54" i="1"/>
  <c r="FI40" i="1"/>
  <c r="FI54" i="1"/>
  <c r="FI25" i="1"/>
  <c r="BH54" i="1"/>
  <c r="BH40" i="1"/>
  <c r="R40" i="1"/>
  <c r="R25" i="1"/>
  <c r="R7" i="1"/>
  <c r="BH25" i="1"/>
  <c r="AM25" i="1"/>
  <c r="AM54" i="1"/>
  <c r="GP53" i="1"/>
  <c r="HD53" i="1"/>
  <c r="GJ5" i="1"/>
  <c r="FQ5" i="1"/>
  <c r="FQ40" i="1" s="1"/>
  <c r="FT5" i="1"/>
  <c r="GP5" i="1" l="1"/>
  <c r="GP40" i="1" s="1"/>
  <c r="HD5" i="1"/>
  <c r="HD25" i="1" s="1"/>
  <c r="FQ25" i="1"/>
  <c r="GJ40" i="1"/>
  <c r="GJ54" i="1"/>
  <c r="GJ7" i="1"/>
  <c r="GJ25" i="1"/>
  <c r="FT25" i="1"/>
  <c r="FT40" i="1"/>
  <c r="FQ7" i="1"/>
  <c r="FQ54" i="1"/>
  <c r="FT7" i="1"/>
  <c r="FT54" i="1"/>
  <c r="HD7" i="1" l="1"/>
  <c r="HD40" i="1"/>
  <c r="GP25" i="1"/>
  <c r="GP54" i="1"/>
  <c r="GP7" i="1"/>
  <c r="HD54" i="1"/>
  <c r="FH53" i="1"/>
  <c r="FH39" i="1"/>
  <c r="FH24" i="1"/>
  <c r="FH6" i="1"/>
  <c r="EM53" i="1"/>
  <c r="EM39" i="1"/>
  <c r="EM24" i="1"/>
  <c r="EM6" i="1"/>
  <c r="DR53" i="1"/>
  <c r="DR39" i="1"/>
  <c r="DR24" i="1"/>
  <c r="DR6" i="1"/>
  <c r="CW53" i="1"/>
  <c r="CW39" i="1"/>
  <c r="CW24" i="1"/>
  <c r="CW6" i="1"/>
  <c r="CB53" i="1"/>
  <c r="CB39" i="1"/>
  <c r="CB24" i="1"/>
  <c r="CB6" i="1"/>
  <c r="BG53" i="1"/>
  <c r="BG39" i="1"/>
  <c r="BG24" i="1"/>
  <c r="BG6" i="1"/>
  <c r="AL53" i="1"/>
  <c r="AL39" i="1"/>
  <c r="AL24" i="1"/>
  <c r="AL6" i="1"/>
  <c r="Q53" i="1"/>
  <c r="Q39" i="1"/>
  <c r="Q24" i="1"/>
  <c r="Q6" i="1"/>
  <c r="FP53" i="1"/>
  <c r="FP39" i="1"/>
  <c r="FP24" i="1"/>
  <c r="FP6" i="1"/>
  <c r="GO55" i="1"/>
  <c r="HC55" i="1" s="1"/>
  <c r="GO56" i="1"/>
  <c r="HC56" i="1" s="1"/>
  <c r="GO57" i="1"/>
  <c r="HC57" i="1" s="1"/>
  <c r="GO58" i="1"/>
  <c r="HC58" i="1" s="1"/>
  <c r="GO59" i="1"/>
  <c r="HC59" i="1" s="1"/>
  <c r="GO60" i="1"/>
  <c r="HC60" i="1" s="1"/>
  <c r="GO61" i="1"/>
  <c r="HC61" i="1" s="1"/>
  <c r="GO62" i="1"/>
  <c r="HC62" i="1" s="1"/>
  <c r="GO63" i="1"/>
  <c r="HC63" i="1" s="1"/>
  <c r="GO64" i="1"/>
  <c r="HC64" i="1" s="1"/>
  <c r="GO41" i="1"/>
  <c r="HC41" i="1" s="1"/>
  <c r="GO42" i="1"/>
  <c r="HC42" i="1" s="1"/>
  <c r="GO43" i="1"/>
  <c r="HC43" i="1" s="1"/>
  <c r="GO44" i="1"/>
  <c r="HC44" i="1" s="1"/>
  <c r="GO45" i="1"/>
  <c r="HC45" i="1" s="1"/>
  <c r="GO46" i="1"/>
  <c r="HC46" i="1" s="1"/>
  <c r="GO47" i="1"/>
  <c r="HC47" i="1" s="1"/>
  <c r="GO48" i="1"/>
  <c r="HC48" i="1" s="1"/>
  <c r="GO49" i="1"/>
  <c r="HC49" i="1" s="1"/>
  <c r="GO50" i="1"/>
  <c r="HC50" i="1" s="1"/>
  <c r="GO51" i="1"/>
  <c r="HC51" i="1" s="1"/>
  <c r="GO52" i="1"/>
  <c r="HC52" i="1" s="1"/>
  <c r="GO26" i="1"/>
  <c r="HC26" i="1" s="1"/>
  <c r="GO27" i="1"/>
  <c r="HC27" i="1" s="1"/>
  <c r="GO28" i="1"/>
  <c r="HC28" i="1" s="1"/>
  <c r="GO29" i="1"/>
  <c r="HC29" i="1" s="1"/>
  <c r="GO30" i="1"/>
  <c r="HC30" i="1" s="1"/>
  <c r="GO31" i="1"/>
  <c r="HC31" i="1" s="1"/>
  <c r="GO32" i="1"/>
  <c r="HC32" i="1" s="1"/>
  <c r="GO33" i="1"/>
  <c r="HC33" i="1" s="1"/>
  <c r="GO34" i="1"/>
  <c r="HC34" i="1" s="1"/>
  <c r="GO35" i="1"/>
  <c r="HC35" i="1" s="1"/>
  <c r="GO36" i="1"/>
  <c r="HC36" i="1" s="1"/>
  <c r="GO37" i="1"/>
  <c r="HC37" i="1" s="1"/>
  <c r="GO38" i="1"/>
  <c r="HC38" i="1" s="1"/>
  <c r="GO8" i="1"/>
  <c r="HC8" i="1" s="1"/>
  <c r="GO9" i="1"/>
  <c r="HC9" i="1" s="1"/>
  <c r="GO10" i="1"/>
  <c r="HC10" i="1" s="1"/>
  <c r="GO11" i="1"/>
  <c r="GO12" i="1"/>
  <c r="HC12" i="1" s="1"/>
  <c r="GO13" i="1"/>
  <c r="HC13" i="1" s="1"/>
  <c r="GO14" i="1"/>
  <c r="HC14" i="1" s="1"/>
  <c r="GO15" i="1"/>
  <c r="HC15" i="1" s="1"/>
  <c r="GO16" i="1"/>
  <c r="HC16" i="1" s="1"/>
  <c r="GO17" i="1"/>
  <c r="HC17" i="1" s="1"/>
  <c r="GO18" i="1"/>
  <c r="HC18" i="1" s="1"/>
  <c r="GO19" i="1"/>
  <c r="HC19" i="1" s="1"/>
  <c r="GO20" i="1"/>
  <c r="HC20" i="1" s="1"/>
  <c r="GO21" i="1"/>
  <c r="HC21" i="1" s="1"/>
  <c r="GO22" i="1"/>
  <c r="HC22" i="1" s="1"/>
  <c r="GO23" i="1"/>
  <c r="HC23" i="1" s="1"/>
  <c r="GO6" i="1" l="1"/>
  <c r="HC53" i="1"/>
  <c r="FH5" i="1"/>
  <c r="EM5" i="1"/>
  <c r="EM25" i="1" s="1"/>
  <c r="DR5" i="1"/>
  <c r="CW5" i="1"/>
  <c r="CB5" i="1"/>
  <c r="BG5" i="1"/>
  <c r="AL5" i="1"/>
  <c r="Q5" i="1"/>
  <c r="HC39" i="1"/>
  <c r="HC24" i="1"/>
  <c r="HC11" i="1"/>
  <c r="HC6" i="1" s="1"/>
  <c r="GO39" i="1"/>
  <c r="GO24" i="1"/>
  <c r="GO53" i="1"/>
  <c r="FP5" i="1"/>
  <c r="FP7" i="1" s="1"/>
  <c r="GO5" i="1" l="1"/>
  <c r="GO54" i="1" s="1"/>
  <c r="HC5" i="1"/>
  <c r="HC7" i="1" s="1"/>
  <c r="AL7" i="1"/>
  <c r="CB7" i="1"/>
  <c r="CW25" i="1"/>
  <c r="BG40" i="1"/>
  <c r="DR25" i="1"/>
  <c r="EM7" i="1"/>
  <c r="Q7" i="1"/>
  <c r="FH7" i="1"/>
  <c r="FH54" i="1"/>
  <c r="FH40" i="1"/>
  <c r="FH25" i="1"/>
  <c r="EM54" i="1"/>
  <c r="EM40" i="1"/>
  <c r="CB40" i="1"/>
  <c r="DR54" i="1"/>
  <c r="DR40" i="1"/>
  <c r="DR7" i="1"/>
  <c r="CW40" i="1"/>
  <c r="CW54" i="1"/>
  <c r="CW7" i="1"/>
  <c r="BG25" i="1"/>
  <c r="BG7" i="1"/>
  <c r="CB25" i="1"/>
  <c r="CB54" i="1"/>
  <c r="BG54" i="1"/>
  <c r="AL54" i="1"/>
  <c r="AL40" i="1"/>
  <c r="AL25" i="1"/>
  <c r="Q54" i="1"/>
  <c r="Q25" i="1"/>
  <c r="Q40" i="1"/>
  <c r="FP25" i="1"/>
  <c r="FP54" i="1"/>
  <c r="FP40" i="1"/>
  <c r="GO40" i="1"/>
  <c r="GO25" i="1" l="1"/>
  <c r="GO7" i="1"/>
  <c r="HC25" i="1"/>
  <c r="HC54" i="1"/>
  <c r="HC40" i="1"/>
  <c r="GI53" i="1"/>
  <c r="GI39" i="1"/>
  <c r="GI24" i="1"/>
  <c r="GI6" i="1"/>
  <c r="FS53" i="1"/>
  <c r="FS39" i="1"/>
  <c r="FS24" i="1"/>
  <c r="FS6" i="1"/>
  <c r="FG53" i="1"/>
  <c r="FG39" i="1"/>
  <c r="FG24" i="1"/>
  <c r="FG6" i="1"/>
  <c r="EL53" i="1"/>
  <c r="EL39" i="1"/>
  <c r="EL24" i="1"/>
  <c r="EL6" i="1"/>
  <c r="DQ53" i="1"/>
  <c r="DQ39" i="1"/>
  <c r="DQ24" i="1"/>
  <c r="DQ6" i="1"/>
  <c r="CV53" i="1"/>
  <c r="CV39" i="1"/>
  <c r="CV24" i="1"/>
  <c r="CV6" i="1"/>
  <c r="CA53" i="1"/>
  <c r="CA39" i="1"/>
  <c r="CA24" i="1"/>
  <c r="CA6" i="1"/>
  <c r="BF53" i="1"/>
  <c r="BF39" i="1"/>
  <c r="BF24" i="1"/>
  <c r="BF6" i="1"/>
  <c r="AK53" i="1"/>
  <c r="AK39" i="1"/>
  <c r="AK24" i="1"/>
  <c r="AK6" i="1"/>
  <c r="P39" i="1"/>
  <c r="P53" i="1"/>
  <c r="P24" i="1"/>
  <c r="P6" i="1"/>
  <c r="H39" i="2"/>
  <c r="J50" i="2"/>
  <c r="L28" i="2"/>
  <c r="P39" i="2"/>
  <c r="T49" i="2"/>
  <c r="V42" i="2"/>
  <c r="V54" i="2"/>
  <c r="V55" i="2"/>
  <c r="V57" i="2"/>
  <c r="V64" i="2"/>
  <c r="V69" i="2"/>
  <c r="V29" i="2"/>
  <c r="V15" i="2"/>
  <c r="V16" i="2"/>
  <c r="U54" i="2"/>
  <c r="EL5" i="1" l="1"/>
  <c r="AK5" i="1"/>
  <c r="GI5" i="1"/>
  <c r="GI54" i="1" s="1"/>
  <c r="FS5" i="1"/>
  <c r="FG5" i="1"/>
  <c r="DQ5" i="1"/>
  <c r="CV5" i="1"/>
  <c r="CA5" i="1"/>
  <c r="BF5" i="1"/>
  <c r="P5" i="1"/>
  <c r="V70" i="2"/>
  <c r="U70" i="2"/>
  <c r="U69" i="2"/>
  <c r="V67" i="2"/>
  <c r="U67" i="2"/>
  <c r="V66" i="2"/>
  <c r="U66" i="2"/>
  <c r="V65" i="2"/>
  <c r="U65" i="2"/>
  <c r="U64" i="2"/>
  <c r="V63" i="2"/>
  <c r="U63" i="2"/>
  <c r="V62" i="2"/>
  <c r="U62" i="2"/>
  <c r="V61" i="2"/>
  <c r="U61" i="2"/>
  <c r="V58" i="2"/>
  <c r="U58" i="2"/>
  <c r="U57" i="2"/>
  <c r="V56" i="2"/>
  <c r="U56" i="2"/>
  <c r="U55" i="2"/>
  <c r="V53" i="2"/>
  <c r="U53" i="2"/>
  <c r="V52" i="2"/>
  <c r="U52" i="2"/>
  <c r="V51" i="2"/>
  <c r="U51" i="2"/>
  <c r="V50" i="2"/>
  <c r="U50" i="2"/>
  <c r="V49" i="2"/>
  <c r="U49" i="2"/>
  <c r="V48" i="2"/>
  <c r="U48" i="2"/>
  <c r="V47" i="2"/>
  <c r="U47" i="2"/>
  <c r="V43" i="2"/>
  <c r="U43" i="2"/>
  <c r="U42" i="2"/>
  <c r="V41" i="2"/>
  <c r="U41" i="2"/>
  <c r="V36" i="2"/>
  <c r="U36" i="2"/>
  <c r="V35" i="2"/>
  <c r="U35" i="2"/>
  <c r="V34" i="2"/>
  <c r="U34" i="2"/>
  <c r="V33" i="2"/>
  <c r="U33" i="2"/>
  <c r="U29" i="2"/>
  <c r="V28" i="2"/>
  <c r="U28" i="2"/>
  <c r="V27" i="2"/>
  <c r="U27" i="2"/>
  <c r="V26" i="2"/>
  <c r="U26" i="2"/>
  <c r="V25" i="2"/>
  <c r="U25" i="2"/>
  <c r="V24" i="2"/>
  <c r="U24" i="2"/>
  <c r="V23" i="2"/>
  <c r="U23" i="2"/>
  <c r="V22" i="2"/>
  <c r="U22" i="2"/>
  <c r="V21" i="2"/>
  <c r="U21" i="2"/>
  <c r="V20" i="2"/>
  <c r="U20" i="2"/>
  <c r="V19" i="2"/>
  <c r="U19" i="2"/>
  <c r="V18" i="2"/>
  <c r="U18" i="2"/>
  <c r="V17" i="2"/>
  <c r="U17" i="2"/>
  <c r="U16" i="2"/>
  <c r="U15" i="2"/>
  <c r="V14" i="2"/>
  <c r="U14" i="2"/>
  <c r="HB9" i="1"/>
  <c r="HB10" i="1"/>
  <c r="GN11" i="1"/>
  <c r="HB11" i="1" s="1"/>
  <c r="GN12" i="1"/>
  <c r="HB12" i="1" s="1"/>
  <c r="GN13" i="1"/>
  <c r="HB13" i="1" s="1"/>
  <c r="GN14" i="1"/>
  <c r="HB14" i="1" s="1"/>
  <c r="GN15" i="1"/>
  <c r="HB15" i="1" s="1"/>
  <c r="GN16" i="1"/>
  <c r="HB16" i="1" s="1"/>
  <c r="GN17" i="1"/>
  <c r="HB17" i="1" s="1"/>
  <c r="GN18" i="1"/>
  <c r="HB18" i="1" s="1"/>
  <c r="GN19" i="1"/>
  <c r="HB19" i="1" s="1"/>
  <c r="GN20" i="1"/>
  <c r="HB20" i="1" s="1"/>
  <c r="GN21" i="1"/>
  <c r="HB21" i="1" s="1"/>
  <c r="GN22" i="1"/>
  <c r="HB22" i="1" s="1"/>
  <c r="GN23" i="1"/>
  <c r="HB23" i="1" s="1"/>
  <c r="GN26" i="1"/>
  <c r="HB26" i="1" s="1"/>
  <c r="GN27" i="1"/>
  <c r="HB27" i="1" s="1"/>
  <c r="GN28" i="1"/>
  <c r="HB28" i="1" s="1"/>
  <c r="GN29" i="1"/>
  <c r="HB29" i="1" s="1"/>
  <c r="GN30" i="1"/>
  <c r="HB30" i="1" s="1"/>
  <c r="GN31" i="1"/>
  <c r="HB31" i="1" s="1"/>
  <c r="GN32" i="1"/>
  <c r="HB32" i="1" s="1"/>
  <c r="GN33" i="1"/>
  <c r="HB33" i="1" s="1"/>
  <c r="GN34" i="1"/>
  <c r="HB34" i="1" s="1"/>
  <c r="GN35" i="1"/>
  <c r="HB35" i="1" s="1"/>
  <c r="GN36" i="1"/>
  <c r="HB36" i="1" s="1"/>
  <c r="GN37" i="1"/>
  <c r="HB37" i="1" s="1"/>
  <c r="GN38" i="1"/>
  <c r="HB38" i="1" s="1"/>
  <c r="GN41" i="1"/>
  <c r="HB41" i="1" s="1"/>
  <c r="GN42" i="1"/>
  <c r="HB42" i="1" s="1"/>
  <c r="GN43" i="1"/>
  <c r="HB43" i="1" s="1"/>
  <c r="GN44" i="1"/>
  <c r="HB44" i="1" s="1"/>
  <c r="GN45" i="1"/>
  <c r="HB45" i="1" s="1"/>
  <c r="GN46" i="1"/>
  <c r="HB46" i="1" s="1"/>
  <c r="GN47" i="1"/>
  <c r="HB47" i="1" s="1"/>
  <c r="GN48" i="1"/>
  <c r="HB48" i="1" s="1"/>
  <c r="GN49" i="1"/>
  <c r="HB49" i="1" s="1"/>
  <c r="GN50" i="1"/>
  <c r="HB50" i="1" s="1"/>
  <c r="GN51" i="1"/>
  <c r="HB51" i="1" s="1"/>
  <c r="GN52" i="1"/>
  <c r="HB52" i="1" s="1"/>
  <c r="GN55" i="1"/>
  <c r="GN56" i="1"/>
  <c r="HB56" i="1" s="1"/>
  <c r="GN57" i="1"/>
  <c r="HB57" i="1" s="1"/>
  <c r="GN58" i="1"/>
  <c r="HB58" i="1" s="1"/>
  <c r="GN59" i="1"/>
  <c r="HB59" i="1" s="1"/>
  <c r="GN60" i="1"/>
  <c r="HB60" i="1" s="1"/>
  <c r="GN61" i="1"/>
  <c r="HB61" i="1" s="1"/>
  <c r="GN62" i="1"/>
  <c r="HB62" i="1" s="1"/>
  <c r="GN63" i="1"/>
  <c r="HB63" i="1" s="1"/>
  <c r="GN64" i="1"/>
  <c r="HB64" i="1" s="1"/>
  <c r="HB8" i="1"/>
  <c r="GH53" i="1"/>
  <c r="GH39" i="1"/>
  <c r="GH24" i="1"/>
  <c r="GH6" i="1"/>
  <c r="FG25" i="1" l="1"/>
  <c r="AK54" i="1"/>
  <c r="EL40" i="1"/>
  <c r="GI40" i="1"/>
  <c r="EL7" i="1"/>
  <c r="GI7" i="1"/>
  <c r="EL25" i="1"/>
  <c r="EL54" i="1"/>
  <c r="FG7" i="1"/>
  <c r="CV54" i="1"/>
  <c r="DQ25" i="1"/>
  <c r="CV7" i="1"/>
  <c r="CV40" i="1"/>
  <c r="FG40" i="1"/>
  <c r="P54" i="1"/>
  <c r="AK40" i="1"/>
  <c r="AK7" i="1"/>
  <c r="BF40" i="1"/>
  <c r="FS25" i="1"/>
  <c r="AK25" i="1"/>
  <c r="CA54" i="1"/>
  <c r="GI25" i="1"/>
  <c r="FS7" i="1"/>
  <c r="FS40" i="1"/>
  <c r="FS54" i="1"/>
  <c r="FG54" i="1"/>
  <c r="DQ7" i="1"/>
  <c r="DQ40" i="1"/>
  <c r="DQ54" i="1"/>
  <c r="CV25" i="1"/>
  <c r="CA7" i="1"/>
  <c r="CA40" i="1"/>
  <c r="CA25" i="1"/>
  <c r="BF7" i="1"/>
  <c r="BF54" i="1"/>
  <c r="BF25" i="1"/>
  <c r="GN53" i="1"/>
  <c r="P40" i="1"/>
  <c r="P7" i="1"/>
  <c r="P25" i="1"/>
  <c r="HB24" i="1"/>
  <c r="HB39" i="1"/>
  <c r="HB6" i="1"/>
  <c r="GN39" i="1"/>
  <c r="HB55" i="1"/>
  <c r="HB53" i="1" s="1"/>
  <c r="GN24" i="1"/>
  <c r="GH5" i="1"/>
  <c r="GH54" i="1" s="1"/>
  <c r="GN5" i="1" l="1"/>
  <c r="GN7" i="1" s="1"/>
  <c r="HB5" i="1"/>
  <c r="GH7" i="1"/>
  <c r="GH25" i="1"/>
  <c r="GH40" i="1"/>
  <c r="GN25" i="1" l="1"/>
  <c r="GN40" i="1"/>
  <c r="GN54" i="1"/>
  <c r="HB40" i="1"/>
  <c r="HB7" i="1"/>
  <c r="HB25" i="1"/>
  <c r="HB54" i="1"/>
  <c r="FR53" i="1" l="1"/>
  <c r="FR39" i="1"/>
  <c r="FR24" i="1"/>
  <c r="FR6" i="1"/>
  <c r="P70" i="2"/>
  <c r="O70" i="2"/>
  <c r="H70" i="2"/>
  <c r="G70" i="2"/>
  <c r="F70" i="2"/>
  <c r="E70" i="2"/>
  <c r="D70" i="2"/>
  <c r="C70" i="2"/>
  <c r="F69" i="2"/>
  <c r="E69" i="2"/>
  <c r="D69" i="2"/>
  <c r="C69" i="2"/>
  <c r="P68" i="2"/>
  <c r="O68" i="2"/>
  <c r="F68" i="2"/>
  <c r="E68" i="2"/>
  <c r="D68" i="2"/>
  <c r="C68" i="2"/>
  <c r="T67" i="2"/>
  <c r="S67" i="2"/>
  <c r="R67" i="2"/>
  <c r="Q67" i="2"/>
  <c r="P67" i="2"/>
  <c r="O67" i="2"/>
  <c r="L67" i="2"/>
  <c r="K67" i="2"/>
  <c r="H67" i="2"/>
  <c r="G67" i="2"/>
  <c r="F67" i="2"/>
  <c r="E67" i="2"/>
  <c r="D67" i="2"/>
  <c r="C67" i="2"/>
  <c r="T66" i="2"/>
  <c r="S66" i="2"/>
  <c r="R66" i="2"/>
  <c r="Q66" i="2"/>
  <c r="P66" i="2"/>
  <c r="O66" i="2"/>
  <c r="L66" i="2"/>
  <c r="K66" i="2"/>
  <c r="J66" i="2"/>
  <c r="I66" i="2"/>
  <c r="H66" i="2"/>
  <c r="G66" i="2"/>
  <c r="F66" i="2"/>
  <c r="E66" i="2"/>
  <c r="D66" i="2"/>
  <c r="C66" i="2"/>
  <c r="P65" i="2"/>
  <c r="O65" i="2"/>
  <c r="L65" i="2"/>
  <c r="K65" i="2"/>
  <c r="H65" i="2"/>
  <c r="G65" i="2"/>
  <c r="F65" i="2"/>
  <c r="E65" i="2"/>
  <c r="D65" i="2"/>
  <c r="C65" i="2"/>
  <c r="F64" i="2"/>
  <c r="E64" i="2"/>
  <c r="D64" i="2"/>
  <c r="C64" i="2"/>
  <c r="T63" i="2"/>
  <c r="S63" i="2"/>
  <c r="R63" i="2"/>
  <c r="Q63" i="2"/>
  <c r="P63" i="2"/>
  <c r="O63" i="2"/>
  <c r="H63" i="2"/>
  <c r="G63" i="2"/>
  <c r="F63" i="2"/>
  <c r="E63" i="2"/>
  <c r="D63" i="2"/>
  <c r="C63" i="2"/>
  <c r="L62" i="2"/>
  <c r="K62" i="2"/>
  <c r="D62" i="2"/>
  <c r="C62" i="2"/>
  <c r="P61" i="2"/>
  <c r="O61" i="2"/>
  <c r="J61" i="2"/>
  <c r="I61" i="2"/>
  <c r="H61" i="2"/>
  <c r="G61" i="2"/>
  <c r="F61" i="2"/>
  <c r="E61" i="2"/>
  <c r="D61" i="2"/>
  <c r="C61" i="2"/>
  <c r="T58" i="2"/>
  <c r="S58" i="2"/>
  <c r="P58" i="2"/>
  <c r="O58" i="2"/>
  <c r="H58" i="2"/>
  <c r="G58" i="2"/>
  <c r="F58" i="2"/>
  <c r="E58" i="2"/>
  <c r="D58" i="2"/>
  <c r="C58" i="2"/>
  <c r="P57" i="2"/>
  <c r="O57" i="2"/>
  <c r="F57" i="2"/>
  <c r="E57" i="2"/>
  <c r="D57" i="2"/>
  <c r="C57" i="2"/>
  <c r="T56" i="2"/>
  <c r="S56" i="2"/>
  <c r="R56" i="2"/>
  <c r="Q56" i="2"/>
  <c r="P56" i="2"/>
  <c r="O56" i="2"/>
  <c r="L56" i="2"/>
  <c r="K56" i="2"/>
  <c r="H56" i="2"/>
  <c r="G56" i="2"/>
  <c r="F56" i="2"/>
  <c r="E56" i="2"/>
  <c r="D56" i="2"/>
  <c r="C56" i="2"/>
  <c r="P55" i="2"/>
  <c r="O55" i="2"/>
  <c r="F55" i="2"/>
  <c r="E55" i="2"/>
  <c r="D55" i="2"/>
  <c r="C55" i="2"/>
  <c r="P54" i="2"/>
  <c r="O54" i="2"/>
  <c r="H54" i="2"/>
  <c r="G54" i="2"/>
  <c r="F54" i="2"/>
  <c r="E54" i="2"/>
  <c r="D54" i="2"/>
  <c r="C54" i="2"/>
  <c r="T53" i="2"/>
  <c r="S53" i="2"/>
  <c r="R53" i="2"/>
  <c r="Q53" i="2"/>
  <c r="P53" i="2"/>
  <c r="O53" i="2"/>
  <c r="L53" i="2"/>
  <c r="K53" i="2"/>
  <c r="J53" i="2"/>
  <c r="I53" i="2"/>
  <c r="H53" i="2"/>
  <c r="G53" i="2"/>
  <c r="F53" i="2"/>
  <c r="E53" i="2"/>
  <c r="D53" i="2"/>
  <c r="C53" i="2"/>
  <c r="T52" i="2"/>
  <c r="S52" i="2"/>
  <c r="P52" i="2"/>
  <c r="O52" i="2"/>
  <c r="J52" i="2"/>
  <c r="I52" i="2"/>
  <c r="H52" i="2"/>
  <c r="G52" i="2"/>
  <c r="F52" i="2"/>
  <c r="E52" i="2"/>
  <c r="D52" i="2"/>
  <c r="C52" i="2"/>
  <c r="T51" i="2"/>
  <c r="S51" i="2"/>
  <c r="R51" i="2"/>
  <c r="Q51" i="2"/>
  <c r="P51" i="2"/>
  <c r="O51" i="2"/>
  <c r="L51" i="2"/>
  <c r="K51" i="2"/>
  <c r="H51" i="2"/>
  <c r="G51" i="2"/>
  <c r="F51" i="2"/>
  <c r="E51" i="2"/>
  <c r="D51" i="2"/>
  <c r="C51" i="2"/>
  <c r="T50" i="2"/>
  <c r="S50" i="2"/>
  <c r="P50" i="2"/>
  <c r="O50" i="2"/>
  <c r="I50" i="2"/>
  <c r="F50" i="2"/>
  <c r="E50" i="2"/>
  <c r="D50" i="2"/>
  <c r="C50" i="2"/>
  <c r="S49" i="2"/>
  <c r="P49" i="2"/>
  <c r="O49" i="2"/>
  <c r="L49" i="2"/>
  <c r="K49" i="2"/>
  <c r="J49" i="2"/>
  <c r="I49" i="2"/>
  <c r="H49" i="2"/>
  <c r="G49" i="2"/>
  <c r="F49" i="2"/>
  <c r="E49" i="2"/>
  <c r="D49" i="2"/>
  <c r="C49" i="2"/>
  <c r="T48" i="2"/>
  <c r="S48" i="2"/>
  <c r="R48" i="2"/>
  <c r="Q48" i="2"/>
  <c r="P48" i="2"/>
  <c r="O48" i="2"/>
  <c r="H48" i="2"/>
  <c r="G48" i="2"/>
  <c r="F48" i="2"/>
  <c r="E48" i="2"/>
  <c r="D48" i="2"/>
  <c r="C48" i="2"/>
  <c r="T47" i="2"/>
  <c r="S47" i="2"/>
  <c r="R47" i="2"/>
  <c r="Q47" i="2"/>
  <c r="P47" i="2"/>
  <c r="O47" i="2"/>
  <c r="L47" i="2"/>
  <c r="K47" i="2"/>
  <c r="J47" i="2"/>
  <c r="I47" i="2"/>
  <c r="H47" i="2"/>
  <c r="G47" i="2"/>
  <c r="F47" i="2"/>
  <c r="E47" i="2"/>
  <c r="D47" i="2"/>
  <c r="C47" i="2"/>
  <c r="P44" i="2"/>
  <c r="O44" i="2"/>
  <c r="D44" i="2"/>
  <c r="C44" i="2"/>
  <c r="T43" i="2"/>
  <c r="S43" i="2"/>
  <c r="P43" i="2"/>
  <c r="O43" i="2"/>
  <c r="H43" i="2"/>
  <c r="G43" i="2"/>
  <c r="F43" i="2"/>
  <c r="E43" i="2"/>
  <c r="D43" i="2"/>
  <c r="C43" i="2"/>
  <c r="P42" i="2"/>
  <c r="O42" i="2"/>
  <c r="F42" i="2"/>
  <c r="E42" i="2"/>
  <c r="D42" i="2"/>
  <c r="C42" i="2"/>
  <c r="T41" i="2"/>
  <c r="S41" i="2"/>
  <c r="R41" i="2"/>
  <c r="Q41" i="2"/>
  <c r="P41" i="2"/>
  <c r="O41" i="2"/>
  <c r="J41" i="2"/>
  <c r="I41" i="2"/>
  <c r="H41" i="2"/>
  <c r="G41" i="2"/>
  <c r="F41" i="2"/>
  <c r="E41" i="2"/>
  <c r="D41" i="2"/>
  <c r="C41" i="2"/>
  <c r="P40" i="2"/>
  <c r="O40" i="2"/>
  <c r="F40" i="2"/>
  <c r="E40" i="2"/>
  <c r="D40" i="2"/>
  <c r="C40" i="2"/>
  <c r="O39" i="2"/>
  <c r="G39" i="2"/>
  <c r="F39" i="2"/>
  <c r="E39" i="2"/>
  <c r="D39" i="2"/>
  <c r="C39" i="2"/>
  <c r="P38" i="2"/>
  <c r="O38" i="2"/>
  <c r="D38" i="2"/>
  <c r="C38" i="2"/>
  <c r="P37" i="2"/>
  <c r="O37" i="2"/>
  <c r="D37" i="2"/>
  <c r="C37" i="2"/>
  <c r="F36" i="2"/>
  <c r="E36" i="2"/>
  <c r="D36" i="2"/>
  <c r="C36" i="2"/>
  <c r="T35" i="2"/>
  <c r="S35" i="2"/>
  <c r="P35" i="2"/>
  <c r="O35" i="2"/>
  <c r="H35" i="2"/>
  <c r="G35" i="2"/>
  <c r="F35" i="2"/>
  <c r="E35" i="2"/>
  <c r="D35" i="2"/>
  <c r="C35" i="2"/>
  <c r="T34" i="2"/>
  <c r="S34" i="2"/>
  <c r="R34" i="2"/>
  <c r="Q34" i="2"/>
  <c r="P34" i="2"/>
  <c r="O34" i="2"/>
  <c r="L34" i="2"/>
  <c r="K34" i="2"/>
  <c r="J34" i="2"/>
  <c r="I34" i="2"/>
  <c r="H34" i="2"/>
  <c r="G34" i="2"/>
  <c r="F34" i="2"/>
  <c r="E34" i="2"/>
  <c r="D34" i="2"/>
  <c r="C34" i="2"/>
  <c r="P33" i="2"/>
  <c r="O33" i="2"/>
  <c r="L33" i="2"/>
  <c r="K33" i="2"/>
  <c r="F33" i="2"/>
  <c r="E33" i="2"/>
  <c r="D33" i="2"/>
  <c r="C33" i="2"/>
  <c r="P29" i="2"/>
  <c r="O29" i="2"/>
  <c r="L29" i="2"/>
  <c r="K29" i="2"/>
  <c r="H29" i="2"/>
  <c r="G29" i="2"/>
  <c r="F29" i="2"/>
  <c r="E29" i="2"/>
  <c r="D29" i="2"/>
  <c r="C29" i="2"/>
  <c r="T28" i="2"/>
  <c r="S28" i="2"/>
  <c r="P28" i="2"/>
  <c r="O28" i="2"/>
  <c r="K28" i="2"/>
  <c r="H28" i="2"/>
  <c r="G28" i="2"/>
  <c r="F28" i="2"/>
  <c r="E28" i="2"/>
  <c r="D28" i="2"/>
  <c r="C28" i="2"/>
  <c r="T27" i="2"/>
  <c r="S27" i="2"/>
  <c r="R27" i="2"/>
  <c r="Q27" i="2"/>
  <c r="P27" i="2"/>
  <c r="O27" i="2"/>
  <c r="L27" i="2"/>
  <c r="K27" i="2"/>
  <c r="J27" i="2"/>
  <c r="I27" i="2"/>
  <c r="H27" i="2"/>
  <c r="G27" i="2"/>
  <c r="F27" i="2"/>
  <c r="E27" i="2"/>
  <c r="D27" i="2"/>
  <c r="C27" i="2"/>
  <c r="T26" i="2"/>
  <c r="S26" i="2"/>
  <c r="R26" i="2"/>
  <c r="Q26" i="2"/>
  <c r="P26" i="2"/>
  <c r="O26" i="2"/>
  <c r="H26" i="2"/>
  <c r="G26" i="2"/>
  <c r="F26" i="2"/>
  <c r="E26" i="2"/>
  <c r="D26" i="2"/>
  <c r="C26" i="2"/>
  <c r="P25" i="2"/>
  <c r="O25" i="2"/>
  <c r="J25" i="2"/>
  <c r="I25" i="2"/>
  <c r="H25" i="2"/>
  <c r="G25" i="2"/>
  <c r="F25" i="2"/>
  <c r="E25" i="2"/>
  <c r="D25" i="2"/>
  <c r="C25" i="2"/>
  <c r="T24" i="2"/>
  <c r="S24" i="2"/>
  <c r="R24" i="2"/>
  <c r="Q24" i="2"/>
  <c r="P24" i="2"/>
  <c r="O24" i="2"/>
  <c r="L24" i="2"/>
  <c r="K24" i="2"/>
  <c r="H24" i="2"/>
  <c r="G24" i="2"/>
  <c r="F24" i="2"/>
  <c r="E24" i="2"/>
  <c r="D24" i="2"/>
  <c r="C24" i="2"/>
  <c r="T23" i="2"/>
  <c r="S23" i="2"/>
  <c r="P23" i="2"/>
  <c r="O23" i="2"/>
  <c r="H23" i="2"/>
  <c r="G23" i="2"/>
  <c r="F23" i="2"/>
  <c r="E23" i="2"/>
  <c r="D23" i="2"/>
  <c r="C23" i="2"/>
  <c r="T22" i="2"/>
  <c r="S22" i="2"/>
  <c r="P22" i="2"/>
  <c r="O22" i="2"/>
  <c r="H22" i="2"/>
  <c r="G22" i="2"/>
  <c r="F22" i="2"/>
  <c r="E22" i="2"/>
  <c r="D22" i="2"/>
  <c r="C22" i="2"/>
  <c r="T21" i="2"/>
  <c r="S21" i="2"/>
  <c r="P21" i="2"/>
  <c r="O21" i="2"/>
  <c r="H21" i="2"/>
  <c r="G21" i="2"/>
  <c r="F21" i="2"/>
  <c r="E21" i="2"/>
  <c r="D21" i="2"/>
  <c r="C21" i="2"/>
  <c r="T20" i="2"/>
  <c r="S20" i="2"/>
  <c r="P20" i="2"/>
  <c r="O20" i="2"/>
  <c r="H20" i="2"/>
  <c r="G20" i="2"/>
  <c r="F20" i="2"/>
  <c r="E20" i="2"/>
  <c r="D20" i="2"/>
  <c r="C20" i="2"/>
  <c r="P19" i="2"/>
  <c r="O19" i="2"/>
  <c r="L19" i="2"/>
  <c r="K19" i="2"/>
  <c r="H19" i="2"/>
  <c r="G19" i="2"/>
  <c r="F19" i="2"/>
  <c r="E19" i="2"/>
  <c r="D19" i="2"/>
  <c r="C19" i="2"/>
  <c r="T18" i="2"/>
  <c r="S18" i="2"/>
  <c r="P18" i="2"/>
  <c r="O18" i="2"/>
  <c r="J18" i="2"/>
  <c r="I18" i="2"/>
  <c r="H18" i="2"/>
  <c r="G18" i="2"/>
  <c r="F18" i="2"/>
  <c r="E18" i="2"/>
  <c r="D18" i="2"/>
  <c r="C18" i="2"/>
  <c r="T17" i="2"/>
  <c r="S17" i="2"/>
  <c r="R17" i="2"/>
  <c r="Q17" i="2"/>
  <c r="P17" i="2"/>
  <c r="O17" i="2"/>
  <c r="L17" i="2"/>
  <c r="K17" i="2"/>
  <c r="H17" i="2"/>
  <c r="G17" i="2"/>
  <c r="F17" i="2"/>
  <c r="E17" i="2"/>
  <c r="D17" i="2"/>
  <c r="C17" i="2"/>
  <c r="D16" i="2"/>
  <c r="C16" i="2"/>
  <c r="P15" i="2"/>
  <c r="O15" i="2"/>
  <c r="F15" i="2"/>
  <c r="E15" i="2"/>
  <c r="D15" i="2"/>
  <c r="C15" i="2"/>
  <c r="T14" i="2"/>
  <c r="S14" i="2"/>
  <c r="R14" i="2"/>
  <c r="Q14" i="2"/>
  <c r="P14" i="2"/>
  <c r="O14" i="2"/>
  <c r="H14" i="2"/>
  <c r="G14" i="2"/>
  <c r="F14" i="2"/>
  <c r="E14" i="2"/>
  <c r="D14" i="2"/>
  <c r="C14" i="2"/>
  <c r="U30" i="2" l="1"/>
  <c r="U59" i="2"/>
  <c r="U12" i="2"/>
  <c r="U45" i="2"/>
  <c r="FR5" i="1"/>
  <c r="EU64" i="1"/>
  <c r="EU63" i="1"/>
  <c r="EU62" i="1"/>
  <c r="EU61" i="1"/>
  <c r="EU60" i="1"/>
  <c r="EU59" i="1"/>
  <c r="EU58" i="1"/>
  <c r="EU57" i="1"/>
  <c r="EU56" i="1"/>
  <c r="EU55" i="1"/>
  <c r="EU52" i="1"/>
  <c r="EU51" i="1"/>
  <c r="EU50" i="1"/>
  <c r="EU49" i="1"/>
  <c r="EU48" i="1"/>
  <c r="EU47" i="1"/>
  <c r="EU46" i="1"/>
  <c r="EU45" i="1"/>
  <c r="EU44" i="1"/>
  <c r="EU43" i="1"/>
  <c r="EU42" i="1"/>
  <c r="EU41" i="1"/>
  <c r="EU38" i="1"/>
  <c r="EU37" i="1"/>
  <c r="EU36" i="1"/>
  <c r="EU35" i="1"/>
  <c r="EU34" i="1"/>
  <c r="EU33" i="1"/>
  <c r="EU32" i="1"/>
  <c r="EU31" i="1"/>
  <c r="EU30" i="1"/>
  <c r="EU29" i="1"/>
  <c r="EU28" i="1"/>
  <c r="EU27" i="1"/>
  <c r="EU26" i="1"/>
  <c r="EU22" i="1"/>
  <c r="EU21" i="1"/>
  <c r="EU20" i="1"/>
  <c r="EU18" i="1"/>
  <c r="EU17" i="1"/>
  <c r="EU16" i="1"/>
  <c r="EU14" i="1"/>
  <c r="EU12" i="1"/>
  <c r="EU11" i="1"/>
  <c r="EU8" i="1"/>
  <c r="DZ64" i="1"/>
  <c r="DZ63" i="1"/>
  <c r="DZ62" i="1"/>
  <c r="DZ61" i="1"/>
  <c r="DZ60" i="1"/>
  <c r="DZ59" i="1"/>
  <c r="DZ58" i="1"/>
  <c r="DZ57" i="1"/>
  <c r="DZ56" i="1"/>
  <c r="DZ55" i="1"/>
  <c r="DZ52" i="1"/>
  <c r="DZ51" i="1"/>
  <c r="DZ50" i="1"/>
  <c r="DZ49" i="1"/>
  <c r="DZ48" i="1"/>
  <c r="DZ47" i="1"/>
  <c r="DZ46" i="1"/>
  <c r="DZ45" i="1"/>
  <c r="DZ44" i="1"/>
  <c r="DZ43" i="1"/>
  <c r="DZ42" i="1"/>
  <c r="DZ41" i="1"/>
  <c r="DZ38" i="1"/>
  <c r="DZ37" i="1"/>
  <c r="DZ36" i="1"/>
  <c r="DZ35" i="1"/>
  <c r="DZ34" i="1"/>
  <c r="DZ33" i="1"/>
  <c r="DZ32" i="1"/>
  <c r="DZ31" i="1"/>
  <c r="DZ30" i="1"/>
  <c r="DZ29" i="1"/>
  <c r="DZ28" i="1"/>
  <c r="DZ27" i="1"/>
  <c r="DZ26" i="1"/>
  <c r="DZ21" i="1"/>
  <c r="DZ20" i="1"/>
  <c r="DZ18" i="1"/>
  <c r="DZ11" i="1"/>
  <c r="DZ8" i="1"/>
  <c r="D64" i="1"/>
  <c r="D63" i="1"/>
  <c r="D62" i="1"/>
  <c r="D61" i="1"/>
  <c r="D60" i="1"/>
  <c r="D59" i="1"/>
  <c r="D58" i="1"/>
  <c r="D57" i="1"/>
  <c r="D56" i="1"/>
  <c r="D55" i="1"/>
  <c r="D52" i="1"/>
  <c r="D51" i="1"/>
  <c r="D50" i="1"/>
  <c r="D49" i="1"/>
  <c r="D48" i="1"/>
  <c r="D47" i="1"/>
  <c r="D46" i="1"/>
  <c r="D45" i="1"/>
  <c r="D44" i="1"/>
  <c r="D43" i="1"/>
  <c r="D42" i="1"/>
  <c r="D41" i="1"/>
  <c r="D38" i="1"/>
  <c r="D37" i="1"/>
  <c r="D36" i="1"/>
  <c r="D35" i="1"/>
  <c r="D34" i="1"/>
  <c r="D33" i="1"/>
  <c r="D32" i="1"/>
  <c r="D31" i="1"/>
  <c r="D30" i="1"/>
  <c r="D29" i="1"/>
  <c r="D28" i="1"/>
  <c r="D27" i="1"/>
  <c r="D23" i="1"/>
  <c r="D22" i="1"/>
  <c r="D21" i="1"/>
  <c r="D20" i="1"/>
  <c r="D19" i="1"/>
  <c r="D18" i="1"/>
  <c r="D17" i="1"/>
  <c r="D16" i="1"/>
  <c r="D15" i="1"/>
  <c r="D14" i="1"/>
  <c r="D13" i="1"/>
  <c r="D12" i="1"/>
  <c r="D11" i="1"/>
  <c r="D10" i="1"/>
  <c r="D9" i="1"/>
  <c r="D8" i="1"/>
  <c r="Y64" i="1"/>
  <c r="Y63" i="1"/>
  <c r="Y62" i="1"/>
  <c r="Y61" i="1"/>
  <c r="Y60" i="1"/>
  <c r="Y59" i="1"/>
  <c r="Y58" i="1"/>
  <c r="Y57" i="1"/>
  <c r="Y56" i="1"/>
  <c r="Y55" i="1"/>
  <c r="Y52" i="1"/>
  <c r="Y51" i="1"/>
  <c r="Y50" i="1"/>
  <c r="Y49" i="1"/>
  <c r="Y48" i="1"/>
  <c r="Y47" i="1"/>
  <c r="Y46" i="1"/>
  <c r="Y45" i="1"/>
  <c r="Y44" i="1"/>
  <c r="Y43" i="1"/>
  <c r="Y42" i="1"/>
  <c r="Y41" i="1"/>
  <c r="Y38" i="1"/>
  <c r="Y37" i="1"/>
  <c r="Y36" i="1"/>
  <c r="Y35" i="1"/>
  <c r="Y34" i="1"/>
  <c r="Y33" i="1"/>
  <c r="Y32" i="1"/>
  <c r="Y31" i="1"/>
  <c r="Y30" i="1"/>
  <c r="Y29" i="1"/>
  <c r="Y28" i="1"/>
  <c r="Y27" i="1"/>
  <c r="Y26" i="1"/>
  <c r="Y23" i="1"/>
  <c r="Y22" i="1"/>
  <c r="Y21" i="1"/>
  <c r="Y20" i="1"/>
  <c r="Y19" i="1"/>
  <c r="Y18" i="1"/>
  <c r="Y17" i="1"/>
  <c r="Y16" i="1"/>
  <c r="Y15" i="1"/>
  <c r="Y14" i="1"/>
  <c r="Y13" i="1"/>
  <c r="Y12" i="1"/>
  <c r="Y11" i="1"/>
  <c r="Y9" i="1"/>
  <c r="Y8" i="1"/>
  <c r="AT64" i="1"/>
  <c r="AT63" i="1"/>
  <c r="AT62" i="1"/>
  <c r="AT61" i="1"/>
  <c r="AT60" i="1"/>
  <c r="AT59" i="1"/>
  <c r="AT58" i="1"/>
  <c r="AT57" i="1"/>
  <c r="AT56" i="1"/>
  <c r="AT55" i="1"/>
  <c r="AT52" i="1"/>
  <c r="AT51" i="1"/>
  <c r="AT50" i="1"/>
  <c r="AT49" i="1"/>
  <c r="AT48" i="1"/>
  <c r="AT47" i="1"/>
  <c r="AT46" i="1"/>
  <c r="AT45" i="1"/>
  <c r="AT44" i="1"/>
  <c r="AT43" i="1"/>
  <c r="AT42" i="1"/>
  <c r="AT41" i="1"/>
  <c r="AT38" i="1"/>
  <c r="AT37" i="1"/>
  <c r="AT36" i="1"/>
  <c r="AT35" i="1"/>
  <c r="AT34" i="1"/>
  <c r="AT33" i="1"/>
  <c r="AT32" i="1"/>
  <c r="AT31" i="1"/>
  <c r="AT30" i="1"/>
  <c r="AT29" i="1"/>
  <c r="AT28" i="1"/>
  <c r="AT27" i="1"/>
  <c r="AT26" i="1"/>
  <c r="AT23" i="1"/>
  <c r="AT22" i="1"/>
  <c r="AT21" i="1"/>
  <c r="AT20" i="1"/>
  <c r="AT19" i="1"/>
  <c r="AT18" i="1"/>
  <c r="AT17" i="1"/>
  <c r="AT16" i="1"/>
  <c r="AT15" i="1"/>
  <c r="AT14" i="1"/>
  <c r="AT13" i="1"/>
  <c r="AT12" i="1"/>
  <c r="AT11" i="1"/>
  <c r="AT8" i="1"/>
  <c r="BO27" i="1"/>
  <c r="BO26" i="1"/>
  <c r="BO34" i="1"/>
  <c r="BO33" i="1"/>
  <c r="BO32" i="1"/>
  <c r="BO31" i="1"/>
  <c r="BO30" i="1"/>
  <c r="BO29" i="1"/>
  <c r="BO38" i="1"/>
  <c r="BO37" i="1"/>
  <c r="BO36" i="1"/>
  <c r="BO45" i="1"/>
  <c r="BO44" i="1"/>
  <c r="BO42" i="1"/>
  <c r="BO52" i="1"/>
  <c r="BO51" i="1"/>
  <c r="BO50" i="1"/>
  <c r="BO49" i="1"/>
  <c r="BO48" i="1"/>
  <c r="BO64" i="1"/>
  <c r="BO63" i="1"/>
  <c r="BO62" i="1"/>
  <c r="BO61" i="1"/>
  <c r="BO60" i="1"/>
  <c r="BO59" i="1"/>
  <c r="BO58" i="1"/>
  <c r="BO57" i="1"/>
  <c r="BO56" i="1"/>
  <c r="BO55" i="1"/>
  <c r="BO47" i="1"/>
  <c r="BO46" i="1"/>
  <c r="BO43" i="1"/>
  <c r="BO35" i="1"/>
  <c r="BO28" i="1"/>
  <c r="BO21" i="1"/>
  <c r="BO19" i="1"/>
  <c r="BO12" i="1"/>
  <c r="CJ23" i="1"/>
  <c r="CJ21" i="1"/>
  <c r="CJ18" i="1"/>
  <c r="CJ11" i="1"/>
  <c r="CJ64" i="1"/>
  <c r="CJ63" i="1"/>
  <c r="CJ62" i="1"/>
  <c r="CJ61" i="1"/>
  <c r="CJ60" i="1"/>
  <c r="CJ59" i="1"/>
  <c r="CJ58" i="1"/>
  <c r="CJ57" i="1"/>
  <c r="CJ56" i="1"/>
  <c r="CJ55" i="1"/>
  <c r="CJ52" i="1"/>
  <c r="CJ51" i="1"/>
  <c r="CJ50" i="1"/>
  <c r="CJ49" i="1"/>
  <c r="CJ48" i="1"/>
  <c r="CJ47" i="1"/>
  <c r="CJ46" i="1"/>
  <c r="CJ45" i="1"/>
  <c r="CJ44" i="1"/>
  <c r="CJ43" i="1"/>
  <c r="CJ42" i="1"/>
  <c r="CJ41" i="1"/>
  <c r="CJ26" i="1"/>
  <c r="CJ27" i="1"/>
  <c r="CJ28" i="1"/>
  <c r="CJ29" i="1"/>
  <c r="CJ30" i="1"/>
  <c r="CJ31" i="1"/>
  <c r="CJ32" i="1"/>
  <c r="CJ33" i="1"/>
  <c r="CJ34" i="1"/>
  <c r="CJ35" i="1"/>
  <c r="CJ36" i="1"/>
  <c r="CJ37" i="1"/>
  <c r="CJ38" i="1"/>
  <c r="DE32" i="1"/>
  <c r="DE64" i="1"/>
  <c r="DE63" i="1"/>
  <c r="DE62" i="1"/>
  <c r="DE61" i="1"/>
  <c r="DE60" i="1"/>
  <c r="DE59" i="1"/>
  <c r="DE58" i="1"/>
  <c r="DE57" i="1"/>
  <c r="DE56" i="1"/>
  <c r="DE55" i="1"/>
  <c r="DE52" i="1"/>
  <c r="DE51" i="1"/>
  <c r="DE50" i="1"/>
  <c r="DE49" i="1"/>
  <c r="DE48" i="1"/>
  <c r="DE47" i="1"/>
  <c r="DE46" i="1"/>
  <c r="DE45" i="1"/>
  <c r="DE44" i="1"/>
  <c r="DE43" i="1"/>
  <c r="DE42" i="1"/>
  <c r="DE41" i="1"/>
  <c r="DE38" i="1"/>
  <c r="DE37" i="1"/>
  <c r="DE36" i="1"/>
  <c r="DE35" i="1"/>
  <c r="DE34" i="1"/>
  <c r="DE33" i="1"/>
  <c r="DE31" i="1"/>
  <c r="DE30" i="1"/>
  <c r="DE29" i="1"/>
  <c r="DE28" i="1"/>
  <c r="DE27" i="1"/>
  <c r="DE26" i="1"/>
  <c r="DE22" i="1"/>
  <c r="DE21" i="1"/>
  <c r="DE20" i="1"/>
  <c r="DE19" i="1"/>
  <c r="DE18" i="1"/>
  <c r="DE17" i="1"/>
  <c r="DE16" i="1"/>
  <c r="DE15" i="1"/>
  <c r="DE14" i="1"/>
  <c r="DE13" i="1"/>
  <c r="DE12" i="1"/>
  <c r="DE11" i="1"/>
  <c r="DE9" i="1"/>
  <c r="DE8" i="1"/>
  <c r="FO53" i="1"/>
  <c r="FF53" i="1"/>
  <c r="FE53" i="1"/>
  <c r="FD53" i="1"/>
  <c r="FC53" i="1"/>
  <c r="FB53" i="1"/>
  <c r="FA53" i="1"/>
  <c r="EZ53" i="1"/>
  <c r="EY53" i="1"/>
  <c r="EX53" i="1"/>
  <c r="EW53" i="1"/>
  <c r="EV53" i="1"/>
  <c r="ET53" i="1"/>
  <c r="EK53" i="1"/>
  <c r="EJ53" i="1"/>
  <c r="EI53" i="1"/>
  <c r="EH53" i="1"/>
  <c r="EG53" i="1"/>
  <c r="EF53" i="1"/>
  <c r="EE53" i="1"/>
  <c r="ED53" i="1"/>
  <c r="EC53" i="1"/>
  <c r="EA53" i="1"/>
  <c r="DY53" i="1"/>
  <c r="DP53" i="1"/>
  <c r="DO53" i="1"/>
  <c r="DN53" i="1"/>
  <c r="DM53" i="1"/>
  <c r="DL53" i="1"/>
  <c r="DK53" i="1"/>
  <c r="DJ53" i="1"/>
  <c r="DI53" i="1"/>
  <c r="DH53" i="1"/>
  <c r="DG53" i="1"/>
  <c r="DF53" i="1"/>
  <c r="DD53" i="1"/>
  <c r="CU53" i="1"/>
  <c r="CT53" i="1"/>
  <c r="CS53" i="1"/>
  <c r="CR53" i="1"/>
  <c r="CQ53" i="1"/>
  <c r="CP53" i="1"/>
  <c r="CO53" i="1"/>
  <c r="CN53" i="1"/>
  <c r="CM53" i="1"/>
  <c r="CL53" i="1"/>
  <c r="CK53" i="1"/>
  <c r="CI53" i="1"/>
  <c r="BZ53" i="1"/>
  <c r="BY53" i="1"/>
  <c r="BX53" i="1"/>
  <c r="BW53" i="1"/>
  <c r="BV53" i="1"/>
  <c r="BU53" i="1"/>
  <c r="BT53" i="1"/>
  <c r="BS53" i="1"/>
  <c r="BR53" i="1"/>
  <c r="BP53" i="1"/>
  <c r="BN53" i="1"/>
  <c r="BE53" i="1"/>
  <c r="BD53" i="1"/>
  <c r="BC53" i="1"/>
  <c r="BB53" i="1"/>
  <c r="BA53" i="1"/>
  <c r="AZ53" i="1"/>
  <c r="AY53" i="1"/>
  <c r="AX53" i="1"/>
  <c r="AW53" i="1"/>
  <c r="AV53" i="1"/>
  <c r="AU53" i="1"/>
  <c r="AS53" i="1"/>
  <c r="AJ53" i="1"/>
  <c r="AI53" i="1"/>
  <c r="AH53" i="1"/>
  <c r="AG53" i="1"/>
  <c r="AF53" i="1"/>
  <c r="AE53" i="1"/>
  <c r="AD53" i="1"/>
  <c r="AC53" i="1"/>
  <c r="AB53" i="1"/>
  <c r="AA53" i="1"/>
  <c r="Z53" i="1"/>
  <c r="X53" i="1"/>
  <c r="FO39" i="1"/>
  <c r="FF39" i="1"/>
  <c r="FE39" i="1"/>
  <c r="FD39" i="1"/>
  <c r="FC39" i="1"/>
  <c r="FB39" i="1"/>
  <c r="FA39" i="1"/>
  <c r="EZ39" i="1"/>
  <c r="EY39" i="1"/>
  <c r="EX39" i="1"/>
  <c r="EW39" i="1"/>
  <c r="EV39" i="1"/>
  <c r="ET39" i="1"/>
  <c r="EK39" i="1"/>
  <c r="EJ39" i="1"/>
  <c r="EI39" i="1"/>
  <c r="EH39" i="1"/>
  <c r="EG39" i="1"/>
  <c r="EF39" i="1"/>
  <c r="EE39" i="1"/>
  <c r="ED39" i="1"/>
  <c r="EC39" i="1"/>
  <c r="EA39" i="1"/>
  <c r="DY39" i="1"/>
  <c r="DP39" i="1"/>
  <c r="DO39" i="1"/>
  <c r="DN39" i="1"/>
  <c r="DM39" i="1"/>
  <c r="DL39" i="1"/>
  <c r="DK39" i="1"/>
  <c r="DJ39" i="1"/>
  <c r="DI39" i="1"/>
  <c r="DH39" i="1"/>
  <c r="DG39" i="1"/>
  <c r="DF39" i="1"/>
  <c r="DD39" i="1"/>
  <c r="CU39" i="1"/>
  <c r="CT39" i="1"/>
  <c r="CS39" i="1"/>
  <c r="CR39" i="1"/>
  <c r="L45" i="5" s="1"/>
  <c r="CQ39" i="1"/>
  <c r="CP39" i="1"/>
  <c r="CO39" i="1"/>
  <c r="CN39" i="1"/>
  <c r="CM39" i="1"/>
  <c r="CL39" i="1"/>
  <c r="CK39" i="1"/>
  <c r="CI39" i="1"/>
  <c r="BZ39" i="1"/>
  <c r="BY39" i="1"/>
  <c r="BX39" i="1"/>
  <c r="BW39" i="1"/>
  <c r="BV39" i="1"/>
  <c r="BU39" i="1"/>
  <c r="BT39" i="1"/>
  <c r="BS39" i="1"/>
  <c r="BR39" i="1"/>
  <c r="BP39" i="1"/>
  <c r="BN39" i="1"/>
  <c r="BE39" i="1"/>
  <c r="BD39" i="1"/>
  <c r="BC39" i="1"/>
  <c r="BB39" i="1"/>
  <c r="BA39" i="1"/>
  <c r="AZ39" i="1"/>
  <c r="AY39" i="1"/>
  <c r="AX39" i="1"/>
  <c r="AW39" i="1"/>
  <c r="AV39" i="1"/>
  <c r="AU39" i="1"/>
  <c r="AS39" i="1"/>
  <c r="AJ39" i="1"/>
  <c r="AI39" i="1"/>
  <c r="AH39" i="1"/>
  <c r="AG39" i="1"/>
  <c r="AF39" i="1"/>
  <c r="AE39" i="1"/>
  <c r="AD39" i="1"/>
  <c r="AC39" i="1"/>
  <c r="AB39" i="1"/>
  <c r="AA39" i="1"/>
  <c r="Z39" i="1"/>
  <c r="X39" i="1"/>
  <c r="FO24" i="1"/>
  <c r="FF24" i="1"/>
  <c r="FE24" i="1"/>
  <c r="FD24" i="1"/>
  <c r="FC24" i="1"/>
  <c r="FB24" i="1"/>
  <c r="FA24" i="1"/>
  <c r="EZ24" i="1"/>
  <c r="EY24" i="1"/>
  <c r="EX24" i="1"/>
  <c r="EW24" i="1"/>
  <c r="EV24" i="1"/>
  <c r="ET24" i="1"/>
  <c r="EK24" i="1"/>
  <c r="EJ24" i="1"/>
  <c r="EI24" i="1"/>
  <c r="EH24" i="1"/>
  <c r="EG24" i="1"/>
  <c r="EF24" i="1"/>
  <c r="EE24" i="1"/>
  <c r="ED24" i="1"/>
  <c r="EC24" i="1"/>
  <c r="EB24" i="1"/>
  <c r="EA24" i="1"/>
  <c r="DY24" i="1"/>
  <c r="DP24" i="1"/>
  <c r="DO24" i="1"/>
  <c r="DN24" i="1"/>
  <c r="DM24" i="1"/>
  <c r="DL24" i="1"/>
  <c r="DK24" i="1"/>
  <c r="DJ24" i="1"/>
  <c r="DI24" i="1"/>
  <c r="DH24" i="1"/>
  <c r="DG24" i="1"/>
  <c r="DF24" i="1"/>
  <c r="DD24" i="1"/>
  <c r="CU24" i="1"/>
  <c r="CT24" i="1"/>
  <c r="CS24" i="1"/>
  <c r="CR24" i="1"/>
  <c r="CQ24" i="1"/>
  <c r="CP24" i="1"/>
  <c r="CO24" i="1"/>
  <c r="CN24" i="1"/>
  <c r="CM24" i="1"/>
  <c r="CL24" i="1"/>
  <c r="CK24" i="1"/>
  <c r="CI24" i="1"/>
  <c r="BZ24" i="1"/>
  <c r="BY24" i="1"/>
  <c r="BX24" i="1"/>
  <c r="BW24" i="1"/>
  <c r="BV24" i="1"/>
  <c r="BU24" i="1"/>
  <c r="BT24" i="1"/>
  <c r="BS24" i="1"/>
  <c r="BR24" i="1"/>
  <c r="BP24" i="1"/>
  <c r="BN24" i="1"/>
  <c r="BE24" i="1"/>
  <c r="BD24" i="1"/>
  <c r="BC24" i="1"/>
  <c r="BB24" i="1"/>
  <c r="BA24" i="1"/>
  <c r="AZ24" i="1"/>
  <c r="AY24" i="1"/>
  <c r="AX24" i="1"/>
  <c r="AW24" i="1"/>
  <c r="AV24" i="1"/>
  <c r="AU24" i="1"/>
  <c r="AS24" i="1"/>
  <c r="AJ24" i="1"/>
  <c r="AI24" i="1"/>
  <c r="AH24" i="1"/>
  <c r="AG24" i="1"/>
  <c r="AF24" i="1"/>
  <c r="AE24" i="1"/>
  <c r="AD24" i="1"/>
  <c r="AC24" i="1"/>
  <c r="AB24" i="1"/>
  <c r="AA24" i="1"/>
  <c r="Z24" i="1"/>
  <c r="X24" i="1"/>
  <c r="FO6" i="1"/>
  <c r="FF6" i="1"/>
  <c r="FE6" i="1"/>
  <c r="FD6" i="1"/>
  <c r="FC6" i="1"/>
  <c r="FB6" i="1"/>
  <c r="FA6" i="1"/>
  <c r="EZ6" i="1"/>
  <c r="EY6" i="1"/>
  <c r="EX6" i="1"/>
  <c r="EW6" i="1"/>
  <c r="EV6" i="1"/>
  <c r="ET6" i="1"/>
  <c r="EK6" i="1"/>
  <c r="EJ6" i="1"/>
  <c r="EI6" i="1"/>
  <c r="EH6" i="1"/>
  <c r="EG6" i="1"/>
  <c r="EF6" i="1"/>
  <c r="EE6" i="1"/>
  <c r="ED6" i="1"/>
  <c r="EC6" i="1"/>
  <c r="EA6" i="1"/>
  <c r="DY6" i="1"/>
  <c r="DP6" i="1"/>
  <c r="DO6" i="1"/>
  <c r="DN6" i="1"/>
  <c r="DM6" i="1"/>
  <c r="DL6" i="1"/>
  <c r="DK6" i="1"/>
  <c r="DJ6" i="1"/>
  <c r="DI6" i="1"/>
  <c r="DH6" i="1"/>
  <c r="DG6" i="1"/>
  <c r="DF6" i="1"/>
  <c r="DD6" i="1"/>
  <c r="CU6" i="1"/>
  <c r="CT6" i="1"/>
  <c r="CS6" i="1"/>
  <c r="CR6" i="1"/>
  <c r="CQ6" i="1"/>
  <c r="CP6" i="1"/>
  <c r="CO6" i="1"/>
  <c r="CN6" i="1"/>
  <c r="CM6" i="1"/>
  <c r="CK6" i="1"/>
  <c r="CI6" i="1"/>
  <c r="BZ6" i="1"/>
  <c r="BY6" i="1"/>
  <c r="BX6" i="1"/>
  <c r="BW6" i="1"/>
  <c r="BV6" i="1"/>
  <c r="BU6" i="1"/>
  <c r="BT6" i="1"/>
  <c r="BR6" i="1"/>
  <c r="BP6" i="1"/>
  <c r="BN6" i="1"/>
  <c r="BE6" i="1"/>
  <c r="BD6" i="1"/>
  <c r="BC6" i="1"/>
  <c r="BB6" i="1"/>
  <c r="BA6" i="1"/>
  <c r="AZ6" i="1"/>
  <c r="AY6" i="1"/>
  <c r="AX6" i="1"/>
  <c r="AW6" i="1"/>
  <c r="AV6" i="1"/>
  <c r="AU6" i="1"/>
  <c r="AS6" i="1"/>
  <c r="AJ6" i="1"/>
  <c r="AI6" i="1"/>
  <c r="AH6" i="1"/>
  <c r="AG6" i="1"/>
  <c r="AF6" i="1"/>
  <c r="AE6" i="1"/>
  <c r="AD6" i="1"/>
  <c r="AC6" i="1"/>
  <c r="AB6" i="1"/>
  <c r="AA6" i="1"/>
  <c r="Z6" i="1"/>
  <c r="X6" i="1"/>
  <c r="O53" i="1"/>
  <c r="N53" i="1"/>
  <c r="M53" i="1"/>
  <c r="L53" i="1"/>
  <c r="K53" i="1"/>
  <c r="J53" i="1"/>
  <c r="I53" i="1"/>
  <c r="H53" i="1"/>
  <c r="G53" i="1"/>
  <c r="F53" i="1"/>
  <c r="E53" i="1"/>
  <c r="C53" i="1"/>
  <c r="O39" i="1"/>
  <c r="N39" i="1"/>
  <c r="M39" i="1"/>
  <c r="L39" i="1"/>
  <c r="K39" i="1"/>
  <c r="J39" i="1"/>
  <c r="I39" i="1"/>
  <c r="H39" i="1"/>
  <c r="G39" i="1"/>
  <c r="F39" i="1"/>
  <c r="E39" i="1"/>
  <c r="C39" i="1"/>
  <c r="O24" i="1"/>
  <c r="N24" i="1"/>
  <c r="M24" i="1"/>
  <c r="L24" i="1"/>
  <c r="K24" i="1"/>
  <c r="J24" i="1"/>
  <c r="I24" i="1"/>
  <c r="H24" i="1"/>
  <c r="G24" i="1"/>
  <c r="F24" i="1"/>
  <c r="E24" i="1"/>
  <c r="C24" i="1"/>
  <c r="O6" i="1"/>
  <c r="N6" i="1"/>
  <c r="M6" i="1"/>
  <c r="L6" i="1"/>
  <c r="K6" i="1"/>
  <c r="J6" i="1"/>
  <c r="I6" i="1"/>
  <c r="H6" i="1"/>
  <c r="G6" i="1"/>
  <c r="F6" i="1"/>
  <c r="E6" i="1"/>
  <c r="C6" i="1"/>
  <c r="FR40" i="1" l="1"/>
  <c r="U46" i="2" s="1"/>
  <c r="BX5" i="1"/>
  <c r="F5" i="1"/>
  <c r="F40" i="1" s="1"/>
  <c r="N5" i="1"/>
  <c r="L5" i="1"/>
  <c r="J5" i="1"/>
  <c r="J54" i="1" s="1"/>
  <c r="H5" i="1"/>
  <c r="H7" i="1" s="1"/>
  <c r="E12" i="2"/>
  <c r="G12" i="2"/>
  <c r="I12" i="2"/>
  <c r="Q12" i="2"/>
  <c r="S12" i="2"/>
  <c r="V59" i="2"/>
  <c r="O12" i="2"/>
  <c r="FR54" i="1"/>
  <c r="U11" i="2"/>
  <c r="V45" i="2"/>
  <c r="V12" i="2"/>
  <c r="V30" i="2"/>
  <c r="FR7" i="1"/>
  <c r="FR25" i="1"/>
  <c r="AW5" i="1"/>
  <c r="AW7" i="1" s="1"/>
  <c r="P12" i="2"/>
  <c r="I30" i="2"/>
  <c r="J30" i="2"/>
  <c r="K30" i="2"/>
  <c r="L30" i="2"/>
  <c r="O30" i="2"/>
  <c r="P30" i="2"/>
  <c r="I45" i="2"/>
  <c r="J45" i="2"/>
  <c r="K45" i="2"/>
  <c r="L45" i="2"/>
  <c r="H59" i="2"/>
  <c r="G59" i="2"/>
  <c r="O5" i="1"/>
  <c r="O54" i="1" s="1"/>
  <c r="C12" i="2"/>
  <c r="D12" i="2"/>
  <c r="C30" i="2"/>
  <c r="D30" i="2"/>
  <c r="C45" i="2"/>
  <c r="D45" i="2"/>
  <c r="D59" i="2"/>
  <c r="C59" i="2"/>
  <c r="AJ5" i="1"/>
  <c r="AJ7" i="1" s="1"/>
  <c r="E30" i="2"/>
  <c r="F30" i="2"/>
  <c r="BE5" i="1"/>
  <c r="BE40" i="1" s="1"/>
  <c r="G30" i="2"/>
  <c r="H30" i="2"/>
  <c r="E45" i="2"/>
  <c r="F45" i="2"/>
  <c r="G45" i="2"/>
  <c r="H45" i="2"/>
  <c r="Q45" i="2"/>
  <c r="R45" i="2"/>
  <c r="S45" i="2"/>
  <c r="T45" i="2"/>
  <c r="J59" i="2"/>
  <c r="I59" i="2"/>
  <c r="L59" i="2"/>
  <c r="K59" i="2"/>
  <c r="P59" i="2"/>
  <c r="O59" i="2"/>
  <c r="F12" i="2"/>
  <c r="H12" i="2"/>
  <c r="J12" i="2"/>
  <c r="CM5" i="1"/>
  <c r="CM40" i="1" s="1"/>
  <c r="T12" i="2"/>
  <c r="FC5" i="1"/>
  <c r="D6" i="1"/>
  <c r="D39" i="1"/>
  <c r="Q30" i="2"/>
  <c r="R30" i="2"/>
  <c r="S30" i="2"/>
  <c r="T30" i="2"/>
  <c r="O45" i="2"/>
  <c r="P45" i="2"/>
  <c r="F59" i="2"/>
  <c r="E59" i="2"/>
  <c r="R59" i="2"/>
  <c r="Q59" i="2"/>
  <c r="T59" i="2"/>
  <c r="S59" i="2"/>
  <c r="R12" i="2"/>
  <c r="CU5" i="1"/>
  <c r="CU7" i="1" s="1"/>
  <c r="K12" i="2"/>
  <c r="L12" i="2"/>
  <c r="AB5" i="1"/>
  <c r="AB40" i="1" s="1"/>
  <c r="AF5" i="1"/>
  <c r="BA5" i="1"/>
  <c r="BT5" i="1"/>
  <c r="BT40" i="1" s="1"/>
  <c r="G5" i="1"/>
  <c r="G25" i="1" s="1"/>
  <c r="C5" i="1"/>
  <c r="C25" i="1" s="1"/>
  <c r="E5" i="1"/>
  <c r="E25" i="1" s="1"/>
  <c r="I5" i="1"/>
  <c r="I54" i="1" s="1"/>
  <c r="K5" i="1"/>
  <c r="M5" i="1"/>
  <c r="Z5" i="1"/>
  <c r="Z54" i="1" s="1"/>
  <c r="AD5" i="1"/>
  <c r="AD54" i="1" s="1"/>
  <c r="AH5" i="1"/>
  <c r="AU5" i="1"/>
  <c r="AU40" i="1" s="1"/>
  <c r="AY5" i="1"/>
  <c r="AY40" i="1" s="1"/>
  <c r="BC5" i="1"/>
  <c r="BP5" i="1"/>
  <c r="BP7" i="1" s="1"/>
  <c r="BV5" i="1"/>
  <c r="BZ5" i="1"/>
  <c r="BZ54" i="1" s="1"/>
  <c r="CQ5" i="1"/>
  <c r="ED5" i="1"/>
  <c r="ED40" i="1" s="1"/>
  <c r="D24" i="1"/>
  <c r="D53" i="1"/>
  <c r="X5" i="1"/>
  <c r="X54" i="1" s="1"/>
  <c r="AA5" i="1"/>
  <c r="AA7" i="1" s="1"/>
  <c r="AC5" i="1"/>
  <c r="AC54" i="1" s="1"/>
  <c r="AE5" i="1"/>
  <c r="AE7" i="1" s="1"/>
  <c r="AG5" i="1"/>
  <c r="AI5" i="1"/>
  <c r="AS5" i="1"/>
  <c r="AS7" i="1" s="1"/>
  <c r="AV5" i="1"/>
  <c r="AV7" i="1" s="1"/>
  <c r="AX5" i="1"/>
  <c r="AX54" i="1" s="1"/>
  <c r="AZ5" i="1"/>
  <c r="BB5" i="1"/>
  <c r="BD5" i="1"/>
  <c r="BN5" i="1"/>
  <c r="BN54" i="1" s="1"/>
  <c r="BR5" i="1"/>
  <c r="BR54" i="1" s="1"/>
  <c r="BU5" i="1"/>
  <c r="BU25" i="1" s="1"/>
  <c r="BW5" i="1"/>
  <c r="BY5" i="1"/>
  <c r="CI5" i="1"/>
  <c r="CI54" i="1" s="1"/>
  <c r="CO5" i="1"/>
  <c r="CO54" i="1" s="1"/>
  <c r="CS5" i="1"/>
  <c r="DH5" i="1"/>
  <c r="DH25" i="1" s="1"/>
  <c r="DL5" i="1"/>
  <c r="DL25" i="1" s="1"/>
  <c r="DP5" i="1"/>
  <c r="DP54" i="1" s="1"/>
  <c r="EH5" i="1"/>
  <c r="ET5" i="1"/>
  <c r="ET54" i="1" s="1"/>
  <c r="EY5" i="1"/>
  <c r="EY7" i="1" s="1"/>
  <c r="FO5" i="1"/>
  <c r="V11" i="2" s="1"/>
  <c r="CK5" i="1"/>
  <c r="CK54" i="1" s="1"/>
  <c r="CN5" i="1"/>
  <c r="CN54" i="1" s="1"/>
  <c r="CP5" i="1"/>
  <c r="CR5" i="1"/>
  <c r="CT5" i="1"/>
  <c r="DD5" i="1"/>
  <c r="DD40" i="1" s="1"/>
  <c r="DG5" i="1"/>
  <c r="DG25" i="1" s="1"/>
  <c r="DI5" i="1"/>
  <c r="DI40" i="1" s="1"/>
  <c r="DK5" i="1"/>
  <c r="DK54" i="1" s="1"/>
  <c r="DM5" i="1"/>
  <c r="DO5" i="1"/>
  <c r="DY5" i="1"/>
  <c r="DY54" i="1" s="1"/>
  <c r="EC5" i="1"/>
  <c r="EC54" i="1" s="1"/>
  <c r="EE5" i="1"/>
  <c r="EE54" i="1" s="1"/>
  <c r="EG5" i="1"/>
  <c r="EI5" i="1"/>
  <c r="EK5" i="1"/>
  <c r="EK54" i="1" s="1"/>
  <c r="EV5" i="1"/>
  <c r="EV7" i="1" s="1"/>
  <c r="EX5" i="1"/>
  <c r="EX54" i="1" s="1"/>
  <c r="EZ5" i="1"/>
  <c r="EZ54" i="1" s="1"/>
  <c r="FB5" i="1"/>
  <c r="FD5" i="1"/>
  <c r="FF5" i="1"/>
  <c r="FF40" i="1" s="1"/>
  <c r="DF5" i="1"/>
  <c r="DF54" i="1" s="1"/>
  <c r="DJ5" i="1"/>
  <c r="DJ54" i="1" s="1"/>
  <c r="DN5" i="1"/>
  <c r="EA5" i="1"/>
  <c r="EA7" i="1" s="1"/>
  <c r="EF5" i="1"/>
  <c r="EF54" i="1" s="1"/>
  <c r="EJ5" i="1"/>
  <c r="EW5" i="1"/>
  <c r="EW54" i="1" s="1"/>
  <c r="FA5" i="1"/>
  <c r="FE5" i="1"/>
  <c r="B53" i="1"/>
  <c r="B39" i="1"/>
  <c r="B24" i="1"/>
  <c r="B6" i="1"/>
  <c r="AI25" i="1" l="1"/>
  <c r="BD25" i="1"/>
  <c r="N54" i="1"/>
  <c r="EJ7" i="1"/>
  <c r="DO7" i="1"/>
  <c r="FE54" i="1"/>
  <c r="CT54" i="1"/>
  <c r="BY54" i="1"/>
  <c r="DN25" i="1"/>
  <c r="FD40" i="1"/>
  <c r="EI54" i="1"/>
  <c r="BC7" i="1"/>
  <c r="M40" i="1"/>
  <c r="CS25" i="1"/>
  <c r="AH7" i="1"/>
  <c r="BX54" i="1"/>
  <c r="T11" i="2"/>
  <c r="DO40" i="1"/>
  <c r="BX7" i="1"/>
  <c r="EK7" i="1"/>
  <c r="BX25" i="1"/>
  <c r="EV54" i="1"/>
  <c r="DN40" i="1"/>
  <c r="BX40" i="1"/>
  <c r="DH7" i="1"/>
  <c r="AH40" i="1"/>
  <c r="EV25" i="1"/>
  <c r="ED54" i="1"/>
  <c r="ED7" i="1"/>
  <c r="EA25" i="1"/>
  <c r="EA54" i="1"/>
  <c r="AB25" i="1"/>
  <c r="CU25" i="1"/>
  <c r="K31" i="2" s="1"/>
  <c r="DO54" i="1"/>
  <c r="BW7" i="1"/>
  <c r="DN54" i="1"/>
  <c r="CR25" i="1"/>
  <c r="FC54" i="1"/>
  <c r="EH25" i="1"/>
  <c r="CM7" i="1"/>
  <c r="EV40" i="1"/>
  <c r="DH54" i="1"/>
  <c r="DM40" i="1"/>
  <c r="AG40" i="1"/>
  <c r="L25" i="1"/>
  <c r="F7" i="1"/>
  <c r="DP25" i="1"/>
  <c r="O31" i="2" s="1"/>
  <c r="BB54" i="1"/>
  <c r="DN7" i="1"/>
  <c r="EH7" i="1"/>
  <c r="DM54" i="1"/>
  <c r="DM7" i="1"/>
  <c r="FC7" i="1"/>
  <c r="FA7" i="1"/>
  <c r="DY40" i="1"/>
  <c r="EF7" i="1"/>
  <c r="DK40" i="1"/>
  <c r="FB40" i="1"/>
  <c r="DL7" i="1"/>
  <c r="DL40" i="1"/>
  <c r="EH54" i="1"/>
  <c r="DI54" i="1"/>
  <c r="E7" i="1"/>
  <c r="EZ25" i="1"/>
  <c r="FB25" i="1"/>
  <c r="E54" i="1"/>
  <c r="CT7" i="1"/>
  <c r="DO25" i="1"/>
  <c r="EX7" i="1"/>
  <c r="EX25" i="1"/>
  <c r="DK25" i="1"/>
  <c r="EA40" i="1"/>
  <c r="DL54" i="1"/>
  <c r="FC25" i="1"/>
  <c r="EZ40" i="1"/>
  <c r="CU40" i="1"/>
  <c r="K46" i="2" s="1"/>
  <c r="DG54" i="1"/>
  <c r="EY25" i="1"/>
  <c r="EX40" i="1"/>
  <c r="FC40" i="1"/>
  <c r="AV54" i="1"/>
  <c r="CU54" i="1"/>
  <c r="K60" i="2" s="1"/>
  <c r="DY7" i="1"/>
  <c r="EJ25" i="1"/>
  <c r="FA40" i="1"/>
  <c r="J25" i="1"/>
  <c r="ED25" i="1"/>
  <c r="DY25" i="1"/>
  <c r="EY40" i="1"/>
  <c r="EJ54" i="1"/>
  <c r="EY54" i="1"/>
  <c r="DP40" i="1"/>
  <c r="O46" i="2" s="1"/>
  <c r="DJ40" i="1"/>
  <c r="BW25" i="1"/>
  <c r="CT40" i="1"/>
  <c r="EK40" i="1"/>
  <c r="Q46" i="2" s="1"/>
  <c r="FB7" i="1"/>
  <c r="DP7" i="1"/>
  <c r="O13" i="2" s="1"/>
  <c r="DK7" i="1"/>
  <c r="DJ25" i="1"/>
  <c r="EK25" i="1"/>
  <c r="Q31" i="2" s="1"/>
  <c r="BC25" i="1"/>
  <c r="EH40" i="1"/>
  <c r="EE40" i="1"/>
  <c r="FB54" i="1"/>
  <c r="BW54" i="1"/>
  <c r="L11" i="2"/>
  <c r="ET40" i="1"/>
  <c r="EW40" i="1"/>
  <c r="EW25" i="1"/>
  <c r="EJ40" i="1"/>
  <c r="BW40" i="1"/>
  <c r="EZ7" i="1"/>
  <c r="EW7" i="1"/>
  <c r="ET25" i="1"/>
  <c r="CT25" i="1"/>
  <c r="EC25" i="1"/>
  <c r="AY25" i="1"/>
  <c r="EF40" i="1"/>
  <c r="AV40" i="1"/>
  <c r="EC40" i="1"/>
  <c r="AY54" i="1"/>
  <c r="EC7" i="1"/>
  <c r="AV25" i="1"/>
  <c r="ET7" i="1"/>
  <c r="DJ7" i="1"/>
  <c r="AY7" i="1"/>
  <c r="EF25" i="1"/>
  <c r="DD54" i="1"/>
  <c r="G40" i="1"/>
  <c r="AU7" i="1"/>
  <c r="G54" i="1"/>
  <c r="AB7" i="1"/>
  <c r="AI7" i="1"/>
  <c r="G7" i="1"/>
  <c r="AJ25" i="1"/>
  <c r="E31" i="2" s="1"/>
  <c r="AJ40" i="1"/>
  <c r="E46" i="2" s="1"/>
  <c r="J7" i="1"/>
  <c r="AI54" i="1"/>
  <c r="J40" i="1"/>
  <c r="CP25" i="1"/>
  <c r="CP40" i="1"/>
  <c r="AJ54" i="1"/>
  <c r="E60" i="2" s="1"/>
  <c r="BD40" i="1"/>
  <c r="CS40" i="1"/>
  <c r="BD54" i="1"/>
  <c r="CS54" i="1"/>
  <c r="I40" i="1"/>
  <c r="BZ7" i="1"/>
  <c r="I13" i="2" s="1"/>
  <c r="F25" i="1"/>
  <c r="E40" i="1"/>
  <c r="AW40" i="1"/>
  <c r="N7" i="1"/>
  <c r="BB7" i="1"/>
  <c r="CK7" i="1"/>
  <c r="AF40" i="1"/>
  <c r="F54" i="1"/>
  <c r="AE54" i="1"/>
  <c r="I7" i="1"/>
  <c r="N40" i="1"/>
  <c r="Z7" i="1"/>
  <c r="BD7" i="1"/>
  <c r="AE25" i="1"/>
  <c r="CN40" i="1"/>
  <c r="BA54" i="1"/>
  <c r="L40" i="1"/>
  <c r="BZ40" i="1"/>
  <c r="I46" i="2" s="1"/>
  <c r="BC40" i="1"/>
  <c r="O25" i="1"/>
  <c r="C31" i="2" s="1"/>
  <c r="CS7" i="1"/>
  <c r="BA40" i="1"/>
  <c r="CO7" i="1"/>
  <c r="CQ25" i="1"/>
  <c r="BN40" i="1"/>
  <c r="AG54" i="1"/>
  <c r="X7" i="1"/>
  <c r="BA25" i="1"/>
  <c r="CQ40" i="1"/>
  <c r="BE54" i="1"/>
  <c r="G60" i="2" s="1"/>
  <c r="L7" i="1"/>
  <c r="N25" i="1"/>
  <c r="BN7" i="1"/>
  <c r="BA7" i="1"/>
  <c r="Z25" i="1"/>
  <c r="CK40" i="1"/>
  <c r="BC54" i="1"/>
  <c r="H11" i="2"/>
  <c r="H54" i="1"/>
  <c r="AS40" i="1"/>
  <c r="CR7" i="1"/>
  <c r="AZ7" i="1"/>
  <c r="BU7" i="1"/>
  <c r="CN25" i="1"/>
  <c r="AH25" i="1"/>
  <c r="CM25" i="1"/>
  <c r="AW25" i="1"/>
  <c r="AD40" i="1"/>
  <c r="AI40" i="1"/>
  <c r="CR54" i="1"/>
  <c r="AH54" i="1"/>
  <c r="C54" i="1"/>
  <c r="F11" i="2"/>
  <c r="C40" i="1"/>
  <c r="CP7" i="1"/>
  <c r="AX7" i="1"/>
  <c r="BZ25" i="1"/>
  <c r="I31" i="2" s="1"/>
  <c r="AD25" i="1"/>
  <c r="CK25" i="1"/>
  <c r="AU25" i="1"/>
  <c r="BR40" i="1"/>
  <c r="Z40" i="1"/>
  <c r="AE40" i="1"/>
  <c r="C7" i="1"/>
  <c r="AS25" i="1"/>
  <c r="AW54" i="1"/>
  <c r="BR25" i="1"/>
  <c r="BT54" i="1"/>
  <c r="L54" i="1"/>
  <c r="AU54" i="1"/>
  <c r="D5" i="1"/>
  <c r="D7" i="1" s="1"/>
  <c r="H40" i="1"/>
  <c r="BR7" i="1"/>
  <c r="BP25" i="1"/>
  <c r="BE25" i="1"/>
  <c r="G31" i="2" s="1"/>
  <c r="AG25" i="1"/>
  <c r="CR40" i="1"/>
  <c r="CM54" i="1"/>
  <c r="AS54" i="1"/>
  <c r="H25" i="1"/>
  <c r="AF7" i="1"/>
  <c r="FE40" i="1"/>
  <c r="DG40" i="1"/>
  <c r="CN7" i="1"/>
  <c r="AD7" i="1"/>
  <c r="CQ7" i="1"/>
  <c r="BE7" i="1"/>
  <c r="G13" i="2" s="1"/>
  <c r="AG7" i="1"/>
  <c r="BN25" i="1"/>
  <c r="AF25" i="1"/>
  <c r="FA25" i="1"/>
  <c r="BP40" i="1"/>
  <c r="BV54" i="1"/>
  <c r="FO54" i="1"/>
  <c r="M25" i="1"/>
  <c r="AC40" i="1"/>
  <c r="FF7" i="1"/>
  <c r="S13" i="2" s="1"/>
  <c r="BV7" i="1"/>
  <c r="AZ25" i="1"/>
  <c r="DM25" i="1"/>
  <c r="AC25" i="1"/>
  <c r="CO40" i="1"/>
  <c r="AA40" i="1"/>
  <c r="BP54" i="1"/>
  <c r="EG54" i="1"/>
  <c r="O40" i="1"/>
  <c r="C46" i="2" s="1"/>
  <c r="FD7" i="1"/>
  <c r="DD7" i="1"/>
  <c r="BT7" i="1"/>
  <c r="FO7" i="1"/>
  <c r="EG7" i="1"/>
  <c r="DI7" i="1"/>
  <c r="CI7" i="1"/>
  <c r="FF25" i="1"/>
  <c r="S31" i="2" s="1"/>
  <c r="DF25" i="1"/>
  <c r="BV25" i="1"/>
  <c r="AX25" i="1"/>
  <c r="X25" i="1"/>
  <c r="EI25" i="1"/>
  <c r="AA25" i="1"/>
  <c r="DH40" i="1"/>
  <c r="AZ40" i="1"/>
  <c r="FF54" i="1"/>
  <c r="S60" i="2" s="1"/>
  <c r="AB54" i="1"/>
  <c r="M54" i="1"/>
  <c r="AA54" i="1"/>
  <c r="AC7" i="1"/>
  <c r="CO25" i="1"/>
  <c r="AF54" i="1"/>
  <c r="K25" i="1"/>
  <c r="DF7" i="1"/>
  <c r="BB40" i="1"/>
  <c r="O7" i="1"/>
  <c r="C13" i="2" s="1"/>
  <c r="I25" i="1"/>
  <c r="M7" i="1"/>
  <c r="FE7" i="1"/>
  <c r="EE7" i="1"/>
  <c r="DG7" i="1"/>
  <c r="BY7" i="1"/>
  <c r="FD25" i="1"/>
  <c r="DD25" i="1"/>
  <c r="BT25" i="1"/>
  <c r="FO25" i="1"/>
  <c r="EG25" i="1"/>
  <c r="DI25" i="1"/>
  <c r="CI25" i="1"/>
  <c r="DF40" i="1"/>
  <c r="BV40" i="1"/>
  <c r="AX40" i="1"/>
  <c r="X40" i="1"/>
  <c r="EI40" i="1"/>
  <c r="FD54" i="1"/>
  <c r="K54" i="1"/>
  <c r="CQ54" i="1"/>
  <c r="BB25" i="1"/>
  <c r="EI7" i="1"/>
  <c r="K7" i="1"/>
  <c r="K40" i="1"/>
  <c r="FE25" i="1"/>
  <c r="EE25" i="1"/>
  <c r="BY25" i="1"/>
  <c r="FO40" i="1"/>
  <c r="EG40" i="1"/>
  <c r="CI40" i="1"/>
  <c r="AZ54" i="1"/>
  <c r="J11" i="2"/>
  <c r="Q13" i="2"/>
  <c r="K13" i="2"/>
  <c r="E13" i="2"/>
  <c r="S46" i="2"/>
  <c r="O60" i="2"/>
  <c r="S11" i="2"/>
  <c r="Q11" i="2"/>
  <c r="I11" i="2"/>
  <c r="E11" i="2"/>
  <c r="U31" i="2"/>
  <c r="P11" i="2"/>
  <c r="G46" i="2"/>
  <c r="I60" i="2"/>
  <c r="Q60" i="2"/>
  <c r="C60" i="2"/>
  <c r="O11" i="2"/>
  <c r="K11" i="2"/>
  <c r="G11" i="2"/>
  <c r="U13" i="2"/>
  <c r="U60" i="2"/>
  <c r="D11" i="2"/>
  <c r="C11" i="2"/>
  <c r="FA54" i="1"/>
  <c r="R11" i="2"/>
  <c r="CP54" i="1"/>
  <c r="BY40" i="1"/>
  <c r="BU40" i="1"/>
  <c r="BU54" i="1"/>
  <c r="B5" i="1"/>
  <c r="B25" i="1" s="1"/>
  <c r="D54" i="1" l="1"/>
  <c r="D25" i="1"/>
  <c r="D40" i="1"/>
  <c r="B40" i="1"/>
  <c r="B54" i="1"/>
  <c r="B7" i="1"/>
  <c r="CL18" i="1" l="1"/>
  <c r="EB20" i="1"/>
  <c r="EB6" i="1" s="1"/>
  <c r="EB41" i="1"/>
  <c r="EB39" i="1" s="1"/>
  <c r="EB57" i="1"/>
  <c r="EB53" i="1" s="1"/>
  <c r="CL23" i="1"/>
  <c r="BQ19" i="1"/>
  <c r="BS19" i="1"/>
  <c r="BS6" i="1" s="1"/>
  <c r="BQ21" i="1"/>
  <c r="BQ28" i="1"/>
  <c r="BQ41" i="1"/>
  <c r="BQ39" i="1" s="1"/>
  <c r="BQ60" i="1"/>
  <c r="BQ53" i="1" s="1"/>
  <c r="BQ35" i="1"/>
  <c r="EU53" i="1"/>
  <c r="EU24" i="1"/>
  <c r="EU6" i="1"/>
  <c r="DZ39" i="1"/>
  <c r="DE53" i="1"/>
  <c r="DE24" i="1"/>
  <c r="DE6" i="1"/>
  <c r="CJ39" i="1"/>
  <c r="BO53" i="1"/>
  <c r="BO24" i="1"/>
  <c r="AT53" i="1"/>
  <c r="AT24" i="1"/>
  <c r="AT6" i="1"/>
  <c r="Y39" i="1"/>
  <c r="Y6" i="1"/>
  <c r="BS5" i="1" l="1"/>
  <c r="Y24" i="1"/>
  <c r="Y53" i="1"/>
  <c r="AT39" i="1"/>
  <c r="AT5" i="1" s="1"/>
  <c r="AT7" i="1" s="1"/>
  <c r="BO6" i="1"/>
  <c r="BO39" i="1"/>
  <c r="CJ6" i="1"/>
  <c r="CJ24" i="1"/>
  <c r="CJ53" i="1"/>
  <c r="DE39" i="1"/>
  <c r="DE5" i="1" s="1"/>
  <c r="DE7" i="1" s="1"/>
  <c r="DZ6" i="1"/>
  <c r="DZ24" i="1"/>
  <c r="DZ53" i="1"/>
  <c r="EU39" i="1"/>
  <c r="EU5" i="1" s="1"/>
  <c r="BQ24" i="1"/>
  <c r="CL6" i="1"/>
  <c r="EB5" i="1"/>
  <c r="EB25" i="1" s="1"/>
  <c r="BQ6" i="1"/>
  <c r="Y5" i="1" l="1"/>
  <c r="Y54" i="1" s="1"/>
  <c r="EB54" i="1"/>
  <c r="EB7" i="1"/>
  <c r="DE54" i="1"/>
  <c r="DE25" i="1"/>
  <c r="AT25" i="1"/>
  <c r="AT54" i="1"/>
  <c r="EU7" i="1"/>
  <c r="EU25" i="1"/>
  <c r="EU54" i="1"/>
  <c r="DZ5" i="1"/>
  <c r="DZ40" i="1" s="1"/>
  <c r="CJ5" i="1"/>
  <c r="CJ40" i="1" s="1"/>
  <c r="BO5" i="1"/>
  <c r="BO7" i="1" s="1"/>
  <c r="BS54" i="1"/>
  <c r="BS40" i="1"/>
  <c r="BS25" i="1"/>
  <c r="EB40" i="1"/>
  <c r="BQ5" i="1"/>
  <c r="BQ7" i="1" s="1"/>
  <c r="CL5" i="1"/>
  <c r="CL7" i="1" s="1"/>
  <c r="EU40" i="1"/>
  <c r="DE40" i="1"/>
  <c r="AT40" i="1"/>
  <c r="BS7" i="1"/>
  <c r="Y25" i="1" l="1"/>
  <c r="Y7" i="1"/>
  <c r="BQ25" i="1"/>
  <c r="Y40" i="1"/>
  <c r="DZ25" i="1"/>
  <c r="DZ54" i="1"/>
  <c r="CJ7" i="1"/>
  <c r="CJ25" i="1"/>
  <c r="CJ54" i="1"/>
  <c r="BO40" i="1"/>
  <c r="CL54" i="1"/>
  <c r="CL40" i="1"/>
  <c r="CL25" i="1"/>
  <c r="BQ54" i="1"/>
  <c r="BQ40" i="1"/>
  <c r="DZ7" i="1"/>
  <c r="BO54" i="1"/>
  <c r="BO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mperry</author>
    <author>Alicia A. Diaz</author>
  </authors>
  <commentList>
    <comment ref="D4" authorId="0" shapeId="0" xr:uid="{00000000-0006-0000-0100-000001000000}">
      <text>
        <r>
          <rPr>
            <b/>
            <sz val="8"/>
            <color indexed="81"/>
            <rFont val="Tahoma"/>
            <family val="2"/>
          </rPr>
          <t>jmarks:</t>
        </r>
        <r>
          <rPr>
            <sz val="8"/>
            <color indexed="81"/>
            <rFont val="Tahoma"/>
            <family val="2"/>
          </rPr>
          <t xml:space="preserve">
extrapolated
</t>
        </r>
      </text>
    </comment>
    <comment ref="L4" authorId="1" shapeId="0" xr:uid="{00000000-0006-0000-0100-000002000000}">
      <text>
        <r>
          <rPr>
            <b/>
            <sz val="8"/>
            <color indexed="81"/>
            <rFont val="Tahoma"/>
            <family val="2"/>
          </rPr>
          <t>Excludes online-only institutions identified in 2010-11.</t>
        </r>
      </text>
    </comment>
    <comment ref="Q4" authorId="1" shapeId="0" xr:uid="{00000000-0006-0000-0100-000003000000}">
      <text>
        <r>
          <rPr>
            <b/>
            <sz val="8"/>
            <color indexed="81"/>
            <rFont val="Tahoma"/>
            <family val="2"/>
          </rPr>
          <t>Excludes online-only institutions identified in 2010-11.</t>
        </r>
      </text>
    </comment>
    <comment ref="Y4" authorId="0" shapeId="0" xr:uid="{00000000-0006-0000-0100-000004000000}">
      <text>
        <r>
          <rPr>
            <b/>
            <sz val="8"/>
            <color indexed="81"/>
            <rFont val="Tahoma"/>
            <family val="2"/>
          </rPr>
          <t>jmarks:</t>
        </r>
        <r>
          <rPr>
            <sz val="8"/>
            <color indexed="81"/>
            <rFont val="Tahoma"/>
            <family val="2"/>
          </rPr>
          <t xml:space="preserve">
extrapolated
</t>
        </r>
      </text>
    </comment>
    <comment ref="AG4" authorId="1" shapeId="0" xr:uid="{00000000-0006-0000-0100-000005000000}">
      <text>
        <r>
          <rPr>
            <b/>
            <sz val="8"/>
            <color indexed="81"/>
            <rFont val="Tahoma"/>
            <family val="2"/>
          </rPr>
          <t>Excludes online-only institutions identified in 2010-11.</t>
        </r>
      </text>
    </comment>
    <comment ref="AL4" authorId="1" shapeId="0" xr:uid="{00000000-0006-0000-0100-000006000000}">
      <text>
        <r>
          <rPr>
            <b/>
            <sz val="8"/>
            <color indexed="81"/>
            <rFont val="Tahoma"/>
            <family val="2"/>
          </rPr>
          <t>Excludes online-only institutions identified in 2010-11.</t>
        </r>
      </text>
    </comment>
    <comment ref="AT4" authorId="0" shapeId="0" xr:uid="{00000000-0006-0000-0100-000007000000}">
      <text>
        <r>
          <rPr>
            <b/>
            <sz val="8"/>
            <color indexed="81"/>
            <rFont val="Tahoma"/>
            <family val="2"/>
          </rPr>
          <t>jmarks:</t>
        </r>
        <r>
          <rPr>
            <sz val="8"/>
            <color indexed="81"/>
            <rFont val="Tahoma"/>
            <family val="2"/>
          </rPr>
          <t xml:space="preserve">
extrapolated
</t>
        </r>
      </text>
    </comment>
    <comment ref="BB4" authorId="1" shapeId="0" xr:uid="{00000000-0006-0000-0100-000008000000}">
      <text>
        <r>
          <rPr>
            <b/>
            <sz val="8"/>
            <color indexed="81"/>
            <rFont val="Tahoma"/>
            <family val="2"/>
          </rPr>
          <t>Excludes online-only institutions identified in 2010-11.</t>
        </r>
      </text>
    </comment>
    <comment ref="BG4" authorId="1" shapeId="0" xr:uid="{00000000-0006-0000-0100-000009000000}">
      <text>
        <r>
          <rPr>
            <b/>
            <sz val="8"/>
            <color indexed="81"/>
            <rFont val="Tahoma"/>
            <family val="2"/>
          </rPr>
          <t>Excludes online-only institutions identified in 2010-11.</t>
        </r>
      </text>
    </comment>
    <comment ref="BO4" authorId="0" shapeId="0" xr:uid="{00000000-0006-0000-0100-00000A000000}">
      <text>
        <r>
          <rPr>
            <b/>
            <sz val="8"/>
            <color indexed="81"/>
            <rFont val="Tahoma"/>
            <family val="2"/>
          </rPr>
          <t>jmarks:</t>
        </r>
        <r>
          <rPr>
            <sz val="8"/>
            <color indexed="81"/>
            <rFont val="Tahoma"/>
            <family val="2"/>
          </rPr>
          <t xml:space="preserve">
extrapolated
</t>
        </r>
      </text>
    </comment>
    <comment ref="BW4" authorId="1" shapeId="0" xr:uid="{00000000-0006-0000-0100-00000B000000}">
      <text>
        <r>
          <rPr>
            <b/>
            <sz val="8"/>
            <color indexed="81"/>
            <rFont val="Tahoma"/>
            <family val="2"/>
          </rPr>
          <t>Excludes online-only institutions identified in 2010-11.</t>
        </r>
      </text>
    </comment>
    <comment ref="CB4" authorId="1" shapeId="0" xr:uid="{00000000-0006-0000-0100-00000C000000}">
      <text>
        <r>
          <rPr>
            <b/>
            <sz val="8"/>
            <color indexed="81"/>
            <rFont val="Tahoma"/>
            <family val="2"/>
          </rPr>
          <t>Excludes online-only institutions identified in 2010-11.</t>
        </r>
      </text>
    </comment>
    <comment ref="CJ4" authorId="0" shapeId="0" xr:uid="{00000000-0006-0000-0100-00000D000000}">
      <text>
        <r>
          <rPr>
            <b/>
            <sz val="8"/>
            <color indexed="81"/>
            <rFont val="Tahoma"/>
            <family val="2"/>
          </rPr>
          <t>jmarks:</t>
        </r>
        <r>
          <rPr>
            <sz val="8"/>
            <color indexed="81"/>
            <rFont val="Tahoma"/>
            <family val="2"/>
          </rPr>
          <t xml:space="preserve">
extrapolated
</t>
        </r>
      </text>
    </comment>
    <comment ref="CR4" authorId="1" shapeId="0" xr:uid="{00000000-0006-0000-0100-00000E000000}">
      <text>
        <r>
          <rPr>
            <b/>
            <sz val="8"/>
            <color indexed="81"/>
            <rFont val="Tahoma"/>
            <family val="2"/>
          </rPr>
          <t>Excludes online-only institutions identified in 2010-11.</t>
        </r>
      </text>
    </comment>
    <comment ref="CW4" authorId="1" shapeId="0" xr:uid="{00000000-0006-0000-0100-00000F000000}">
      <text>
        <r>
          <rPr>
            <b/>
            <sz val="8"/>
            <color indexed="81"/>
            <rFont val="Tahoma"/>
            <family val="2"/>
          </rPr>
          <t>Excludes online-only institutions identified in 2010-11.</t>
        </r>
      </text>
    </comment>
    <comment ref="DE4" authorId="0" shapeId="0" xr:uid="{00000000-0006-0000-0100-000010000000}">
      <text>
        <r>
          <rPr>
            <b/>
            <sz val="8"/>
            <color indexed="81"/>
            <rFont val="Tahoma"/>
            <family val="2"/>
          </rPr>
          <t>jmarks:</t>
        </r>
        <r>
          <rPr>
            <sz val="8"/>
            <color indexed="81"/>
            <rFont val="Tahoma"/>
            <family val="2"/>
          </rPr>
          <t xml:space="preserve">
extrapolated
</t>
        </r>
      </text>
    </comment>
    <comment ref="DM4" authorId="1" shapeId="0" xr:uid="{00000000-0006-0000-0100-000011000000}">
      <text>
        <r>
          <rPr>
            <b/>
            <sz val="8"/>
            <color indexed="81"/>
            <rFont val="Tahoma"/>
            <family val="2"/>
          </rPr>
          <t>Excludes online-only institutions identified in 2010-11.</t>
        </r>
      </text>
    </comment>
    <comment ref="DR4" authorId="1" shapeId="0" xr:uid="{00000000-0006-0000-0100-000012000000}">
      <text>
        <r>
          <rPr>
            <b/>
            <sz val="8"/>
            <color indexed="81"/>
            <rFont val="Tahoma"/>
            <family val="2"/>
          </rPr>
          <t>Excludes online-only institutions identified in 2010-11.</t>
        </r>
      </text>
    </comment>
    <comment ref="DZ4" authorId="0" shapeId="0" xr:uid="{00000000-0006-0000-0100-000013000000}">
      <text>
        <r>
          <rPr>
            <b/>
            <sz val="8"/>
            <color indexed="81"/>
            <rFont val="Tahoma"/>
            <family val="2"/>
          </rPr>
          <t>jmarks:</t>
        </r>
        <r>
          <rPr>
            <sz val="8"/>
            <color indexed="81"/>
            <rFont val="Tahoma"/>
            <family val="2"/>
          </rPr>
          <t xml:space="preserve">
extrapolated
</t>
        </r>
      </text>
    </comment>
    <comment ref="EH4" authorId="1" shapeId="0" xr:uid="{00000000-0006-0000-0100-000014000000}">
      <text>
        <r>
          <rPr>
            <b/>
            <sz val="8"/>
            <color indexed="81"/>
            <rFont val="Tahoma"/>
            <family val="2"/>
          </rPr>
          <t>Excludes online-only institutions identified in 2010-11.</t>
        </r>
      </text>
    </comment>
    <comment ref="EM4" authorId="1" shapeId="0" xr:uid="{00000000-0006-0000-0100-000015000000}">
      <text>
        <r>
          <rPr>
            <b/>
            <sz val="8"/>
            <color indexed="81"/>
            <rFont val="Tahoma"/>
            <family val="2"/>
          </rPr>
          <t>Excludes online-only institutions identified in 2010-11.</t>
        </r>
      </text>
    </comment>
    <comment ref="EU4" authorId="0" shapeId="0" xr:uid="{00000000-0006-0000-0100-000016000000}">
      <text>
        <r>
          <rPr>
            <b/>
            <sz val="8"/>
            <color indexed="81"/>
            <rFont val="Tahoma"/>
            <family val="2"/>
          </rPr>
          <t>jmarks:</t>
        </r>
        <r>
          <rPr>
            <sz val="8"/>
            <color indexed="81"/>
            <rFont val="Tahoma"/>
            <family val="2"/>
          </rPr>
          <t xml:space="preserve">
extrapolated
</t>
        </r>
      </text>
    </comment>
    <comment ref="FC4" authorId="1" shapeId="0" xr:uid="{00000000-0006-0000-0100-000017000000}">
      <text>
        <r>
          <rPr>
            <b/>
            <sz val="8"/>
            <color indexed="81"/>
            <rFont val="Tahoma"/>
            <family val="2"/>
          </rPr>
          <t>Excludes online-only institutions identified in 2010-11.</t>
        </r>
      </text>
    </comment>
    <comment ref="FH4" authorId="1" shapeId="0" xr:uid="{00000000-0006-0000-0100-000018000000}">
      <text>
        <r>
          <rPr>
            <b/>
            <sz val="8"/>
            <color indexed="81"/>
            <rFont val="Tahoma"/>
            <family val="2"/>
          </rPr>
          <t>Excludes online-only institutions identified in 2010-11.</t>
        </r>
      </text>
    </comment>
    <comment ref="FO4" authorId="0" shapeId="0" xr:uid="{00000000-0006-0000-0100-000019000000}">
      <text>
        <r>
          <rPr>
            <b/>
            <sz val="10"/>
            <color indexed="81"/>
            <rFont val="Tahoma"/>
            <family val="2"/>
          </rPr>
          <t>jmarks:</t>
        </r>
        <r>
          <rPr>
            <sz val="10"/>
            <color indexed="81"/>
            <rFont val="Tahoma"/>
            <family val="2"/>
          </rPr>
          <t xml:space="preserve">
See calculation to right.</t>
        </r>
      </text>
    </comment>
    <comment ref="FQ4" authorId="1" shapeId="0" xr:uid="{00000000-0006-0000-0100-00001A000000}">
      <text>
        <r>
          <rPr>
            <b/>
            <sz val="8"/>
            <color indexed="81"/>
            <rFont val="Tahoma"/>
            <family val="2"/>
          </rPr>
          <t>Excludes online-only institutions identified in 2010-11.</t>
        </r>
      </text>
    </comment>
    <comment ref="FT4" authorId="1" shapeId="0" xr:uid="{00000000-0006-0000-0100-00001B000000}">
      <text>
        <r>
          <rPr>
            <b/>
            <sz val="8"/>
            <color indexed="81"/>
            <rFont val="Tahoma"/>
            <family val="2"/>
          </rPr>
          <t>Excludes online-only institutions identified in 2010-11.</t>
        </r>
      </text>
    </comment>
    <comment ref="GJ4" authorId="1" shapeId="0" xr:uid="{00000000-0006-0000-0100-00001C000000}">
      <text>
        <r>
          <rPr>
            <b/>
            <sz val="8"/>
            <color indexed="81"/>
            <rFont val="Tahoma"/>
            <family val="2"/>
          </rPr>
          <t>Excludes online-only institutions identified in 2010-11.</t>
        </r>
      </text>
    </comment>
    <comment ref="GP4" authorId="1" shapeId="0" xr:uid="{00000000-0006-0000-0100-00001D000000}">
      <text>
        <r>
          <rPr>
            <b/>
            <sz val="8"/>
            <color indexed="81"/>
            <rFont val="Tahoma"/>
            <family val="2"/>
          </rPr>
          <t>Excludes online-only institutions identified in 2010-11.</t>
        </r>
      </text>
    </comment>
    <comment ref="HD4" authorId="1" shapeId="0" xr:uid="{00000000-0006-0000-0100-00001E000000}">
      <text>
        <r>
          <rPr>
            <b/>
            <sz val="8"/>
            <color indexed="81"/>
            <rFont val="Tahoma"/>
            <family val="2"/>
          </rPr>
          <t>Excludes online-only institutions identified in 2010-11.</t>
        </r>
      </text>
    </comment>
    <comment ref="CL18" authorId="2" shapeId="0" xr:uid="{00000000-0006-0000-0100-00001F000000}">
      <text>
        <r>
          <rPr>
            <b/>
            <sz val="8"/>
            <color indexed="81"/>
            <rFont val="Tahoma"/>
            <family val="2"/>
          </rPr>
          <t>Alicia A. Diaz:</t>
        </r>
        <r>
          <rPr>
            <sz val="8"/>
            <color indexed="81"/>
            <rFont val="Tahoma"/>
            <family val="2"/>
          </rPr>
          <t xml:space="preserve">
extrapolated - blank in original data pull</t>
        </r>
      </text>
    </comment>
    <comment ref="BQ19" authorId="2" shapeId="0" xr:uid="{00000000-0006-0000-0100-000020000000}">
      <text>
        <r>
          <rPr>
            <b/>
            <sz val="8"/>
            <color indexed="81"/>
            <rFont val="Tahoma"/>
            <family val="2"/>
          </rPr>
          <t>Alicia A. Diaz:</t>
        </r>
        <r>
          <rPr>
            <sz val="8"/>
            <color indexed="81"/>
            <rFont val="Tahoma"/>
            <family val="2"/>
          </rPr>
          <t xml:space="preserve">
extrapolated - blank in original data pull</t>
        </r>
      </text>
    </comment>
    <comment ref="BS19" authorId="0" shapeId="0" xr:uid="{00000000-0006-0000-0100-000021000000}">
      <text>
        <r>
          <rPr>
            <b/>
            <sz val="8"/>
            <color indexed="81"/>
            <rFont val="Tahoma"/>
            <family val="2"/>
          </rPr>
          <t>jmarks:</t>
        </r>
        <r>
          <rPr>
            <sz val="8"/>
            <color indexed="81"/>
            <rFont val="Tahoma"/>
            <family val="2"/>
          </rPr>
          <t xml:space="preserve">
extrapolated; 132 reported
</t>
        </r>
      </text>
    </comment>
    <comment ref="EB20" authorId="2" shapeId="0" xr:uid="{00000000-0006-0000-0100-000022000000}">
      <text>
        <r>
          <rPr>
            <b/>
            <sz val="8"/>
            <color indexed="81"/>
            <rFont val="Tahoma"/>
            <family val="2"/>
          </rPr>
          <t>Alicia A. Diaz:</t>
        </r>
        <r>
          <rPr>
            <sz val="8"/>
            <color indexed="81"/>
            <rFont val="Tahoma"/>
            <family val="2"/>
          </rPr>
          <t xml:space="preserve">
extrapolated - blank in original data pull</t>
        </r>
      </text>
    </comment>
    <comment ref="BQ21" authorId="2" shapeId="0" xr:uid="{00000000-0006-0000-0100-000023000000}">
      <text>
        <r>
          <rPr>
            <b/>
            <sz val="8"/>
            <color indexed="81"/>
            <rFont val="Tahoma"/>
            <family val="2"/>
          </rPr>
          <t>Alicia A. Diaz:</t>
        </r>
        <r>
          <rPr>
            <sz val="8"/>
            <color indexed="81"/>
            <rFont val="Tahoma"/>
            <family val="2"/>
          </rPr>
          <t xml:space="preserve">
extrapolated - blank in original data pull</t>
        </r>
      </text>
    </comment>
    <comment ref="CL23" authorId="2" shapeId="0" xr:uid="{00000000-0006-0000-0100-000024000000}">
      <text>
        <r>
          <rPr>
            <b/>
            <sz val="8"/>
            <color indexed="81"/>
            <rFont val="Tahoma"/>
            <family val="2"/>
          </rPr>
          <t>Alicia A. Diaz:</t>
        </r>
        <r>
          <rPr>
            <sz val="8"/>
            <color indexed="81"/>
            <rFont val="Tahoma"/>
            <family val="2"/>
          </rPr>
          <t xml:space="preserve">
extrapolated - blank in original data pull</t>
        </r>
      </text>
    </comment>
    <comment ref="BQ28" authorId="2" shapeId="0" xr:uid="{00000000-0006-0000-0100-000025000000}">
      <text>
        <r>
          <rPr>
            <b/>
            <sz val="8"/>
            <color indexed="81"/>
            <rFont val="Tahoma"/>
            <family val="2"/>
          </rPr>
          <t>Alicia A. Diaz:</t>
        </r>
        <r>
          <rPr>
            <sz val="8"/>
            <color indexed="81"/>
            <rFont val="Tahoma"/>
            <family val="2"/>
          </rPr>
          <t xml:space="preserve">
extrapolated - blank in original data pull</t>
        </r>
      </text>
    </comment>
    <comment ref="BQ35" authorId="2" shapeId="0" xr:uid="{00000000-0006-0000-0100-000026000000}">
      <text>
        <r>
          <rPr>
            <b/>
            <sz val="8"/>
            <color indexed="81"/>
            <rFont val="Tahoma"/>
            <family val="2"/>
          </rPr>
          <t>Alicia A. Diaz:</t>
        </r>
        <r>
          <rPr>
            <sz val="8"/>
            <color indexed="81"/>
            <rFont val="Tahoma"/>
            <family val="2"/>
          </rPr>
          <t xml:space="preserve">
extrapolated - blank in original data pull</t>
        </r>
      </text>
    </comment>
    <comment ref="BQ41" authorId="2" shapeId="0" xr:uid="{00000000-0006-0000-0100-000027000000}">
      <text>
        <r>
          <rPr>
            <b/>
            <sz val="8"/>
            <color indexed="81"/>
            <rFont val="Tahoma"/>
            <family val="2"/>
          </rPr>
          <t>Alicia A. Diaz:</t>
        </r>
        <r>
          <rPr>
            <sz val="8"/>
            <color indexed="81"/>
            <rFont val="Tahoma"/>
            <family val="2"/>
          </rPr>
          <t xml:space="preserve">
extrapolated - blank in original data pull</t>
        </r>
      </text>
    </comment>
    <comment ref="EB41" authorId="2" shapeId="0" xr:uid="{00000000-0006-0000-0100-000028000000}">
      <text>
        <r>
          <rPr>
            <b/>
            <sz val="8"/>
            <color indexed="81"/>
            <rFont val="Tahoma"/>
            <family val="2"/>
          </rPr>
          <t>Alicia A. Diaz:</t>
        </r>
        <r>
          <rPr>
            <sz val="8"/>
            <color indexed="81"/>
            <rFont val="Tahoma"/>
            <family val="2"/>
          </rPr>
          <t xml:space="preserve">
extrapolated - blank in original data pull</t>
        </r>
      </text>
    </comment>
    <comment ref="EB57" authorId="2" shapeId="0" xr:uid="{00000000-0006-0000-0100-000029000000}">
      <text>
        <r>
          <rPr>
            <b/>
            <sz val="8"/>
            <color indexed="81"/>
            <rFont val="Tahoma"/>
            <family val="2"/>
          </rPr>
          <t>Alicia A. Diaz:</t>
        </r>
        <r>
          <rPr>
            <sz val="8"/>
            <color indexed="81"/>
            <rFont val="Tahoma"/>
            <family val="2"/>
          </rPr>
          <t xml:space="preserve">
extrapolated - blank in original data pull</t>
        </r>
      </text>
    </comment>
    <comment ref="BQ60" authorId="2" shapeId="0" xr:uid="{00000000-0006-0000-0100-00002A000000}">
      <text>
        <r>
          <rPr>
            <b/>
            <sz val="8"/>
            <color indexed="81"/>
            <rFont val="Tahoma"/>
            <family val="2"/>
          </rPr>
          <t>Alicia A. Diaz:</t>
        </r>
        <r>
          <rPr>
            <sz val="8"/>
            <color indexed="81"/>
            <rFont val="Tahoma"/>
            <family val="2"/>
          </rPr>
          <t xml:space="preserve">
extrapolated - blank in original data pull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I14" authorId="0" shapeId="0" xr:uid="{00000000-0006-0000-0300-000001000000}">
      <text>
        <r>
          <rPr>
            <b/>
            <sz val="8"/>
            <color indexed="81"/>
            <rFont val="Tahoma"/>
            <family val="2"/>
          </rPr>
          <t>mperry:</t>
        </r>
        <r>
          <rPr>
            <sz val="8"/>
            <color indexed="81"/>
            <rFont val="Tahoma"/>
            <family val="2"/>
          </rPr>
          <t xml:space="preserve">
Note manual entry. 5/17/11</t>
        </r>
      </text>
    </comment>
    <comment ref="J14" authorId="0" shapeId="0" xr:uid="{00000000-0006-0000-0300-000002000000}">
      <text>
        <r>
          <rPr>
            <b/>
            <sz val="8"/>
            <color indexed="81"/>
            <rFont val="Tahoma"/>
            <family val="2"/>
          </rPr>
          <t>mperry:</t>
        </r>
        <r>
          <rPr>
            <sz val="8"/>
            <color indexed="81"/>
            <rFont val="Tahoma"/>
            <family val="2"/>
          </rPr>
          <t xml:space="preserve">
Note manual entry. 5/17/11</t>
        </r>
      </text>
    </comment>
    <comment ref="K14" authorId="0" shapeId="0" xr:uid="{00000000-0006-0000-0300-000003000000}">
      <text>
        <r>
          <rPr>
            <b/>
            <sz val="8"/>
            <color indexed="81"/>
            <rFont val="Tahoma"/>
            <family val="2"/>
          </rPr>
          <t>mperry:</t>
        </r>
        <r>
          <rPr>
            <sz val="8"/>
            <color indexed="81"/>
            <rFont val="Tahoma"/>
            <family val="2"/>
          </rPr>
          <t xml:space="preserve">
Note manual entry. 5/17/11</t>
        </r>
      </text>
    </comment>
    <comment ref="L14" authorId="0" shapeId="0" xr:uid="{00000000-0006-0000-0300-000004000000}">
      <text>
        <r>
          <rPr>
            <b/>
            <sz val="8"/>
            <color indexed="81"/>
            <rFont val="Tahoma"/>
            <family val="2"/>
          </rPr>
          <t>mperry:</t>
        </r>
        <r>
          <rPr>
            <sz val="8"/>
            <color indexed="81"/>
            <rFont val="Tahoma"/>
            <family val="2"/>
          </rPr>
          <t xml:space="preserve">
Note manual entry. 5/17/11</t>
        </r>
      </text>
    </comment>
    <comment ref="G15" authorId="0" shapeId="0" xr:uid="{00000000-0006-0000-0300-000005000000}">
      <text>
        <r>
          <rPr>
            <b/>
            <sz val="8"/>
            <color indexed="81"/>
            <rFont val="Tahoma"/>
            <family val="2"/>
          </rPr>
          <t>mperry:</t>
        </r>
        <r>
          <rPr>
            <sz val="8"/>
            <color indexed="81"/>
            <rFont val="Tahoma"/>
            <family val="2"/>
          </rPr>
          <t xml:space="preserve">
Note manual entry. 5/17/11</t>
        </r>
      </text>
    </comment>
    <comment ref="H15" authorId="0" shapeId="0" xr:uid="{00000000-0006-0000-0300-000006000000}">
      <text>
        <r>
          <rPr>
            <b/>
            <sz val="8"/>
            <color indexed="81"/>
            <rFont val="Tahoma"/>
            <family val="2"/>
          </rPr>
          <t>mperry:</t>
        </r>
        <r>
          <rPr>
            <sz val="8"/>
            <color indexed="81"/>
            <rFont val="Tahoma"/>
            <family val="2"/>
          </rPr>
          <t xml:space="preserve">
Note manual entry. 5/17/11</t>
        </r>
      </text>
    </comment>
    <comment ref="I15" authorId="0" shapeId="0" xr:uid="{00000000-0006-0000-0300-000007000000}">
      <text>
        <r>
          <rPr>
            <b/>
            <sz val="8"/>
            <color indexed="81"/>
            <rFont val="Tahoma"/>
            <family val="2"/>
          </rPr>
          <t>mperry:</t>
        </r>
        <r>
          <rPr>
            <sz val="8"/>
            <color indexed="81"/>
            <rFont val="Tahoma"/>
            <family val="2"/>
          </rPr>
          <t xml:space="preserve">
Note manual entry. 5/17/11</t>
        </r>
      </text>
    </comment>
    <comment ref="J15" authorId="0" shapeId="0" xr:uid="{00000000-0006-0000-0300-000008000000}">
      <text>
        <r>
          <rPr>
            <b/>
            <sz val="8"/>
            <color indexed="81"/>
            <rFont val="Tahoma"/>
            <family val="2"/>
          </rPr>
          <t>mperry:</t>
        </r>
        <r>
          <rPr>
            <sz val="8"/>
            <color indexed="81"/>
            <rFont val="Tahoma"/>
            <family val="2"/>
          </rPr>
          <t xml:space="preserve">
Note manual entry. 5/17/11</t>
        </r>
      </text>
    </comment>
    <comment ref="K15" authorId="0" shapeId="0" xr:uid="{00000000-0006-0000-0300-000009000000}">
      <text>
        <r>
          <rPr>
            <b/>
            <sz val="8"/>
            <color indexed="81"/>
            <rFont val="Tahoma"/>
            <family val="2"/>
          </rPr>
          <t>mperry:</t>
        </r>
        <r>
          <rPr>
            <sz val="8"/>
            <color indexed="81"/>
            <rFont val="Tahoma"/>
            <family val="2"/>
          </rPr>
          <t xml:space="preserve">
Note manual entry. 5/17/11</t>
        </r>
      </text>
    </comment>
    <comment ref="L15" authorId="0" shapeId="0" xr:uid="{00000000-0006-0000-0300-00000A000000}">
      <text>
        <r>
          <rPr>
            <b/>
            <sz val="8"/>
            <color indexed="81"/>
            <rFont val="Tahoma"/>
            <family val="2"/>
          </rPr>
          <t>mperry:</t>
        </r>
        <r>
          <rPr>
            <sz val="8"/>
            <color indexed="81"/>
            <rFont val="Tahoma"/>
            <family val="2"/>
          </rPr>
          <t xml:space="preserve">
Note manual entry. 5/17/11</t>
        </r>
      </text>
    </comment>
    <comment ref="Q15" authorId="0" shapeId="0" xr:uid="{00000000-0006-0000-0300-00000B000000}">
      <text>
        <r>
          <rPr>
            <b/>
            <sz val="8"/>
            <color indexed="81"/>
            <rFont val="Tahoma"/>
            <family val="2"/>
          </rPr>
          <t>mperry:</t>
        </r>
        <r>
          <rPr>
            <sz val="8"/>
            <color indexed="81"/>
            <rFont val="Tahoma"/>
            <family val="2"/>
          </rPr>
          <t xml:space="preserve">
Note manual entry. 5/17/11</t>
        </r>
      </text>
    </comment>
    <comment ref="R15" authorId="0" shapeId="0" xr:uid="{00000000-0006-0000-0300-00000C000000}">
      <text>
        <r>
          <rPr>
            <b/>
            <sz val="8"/>
            <color indexed="81"/>
            <rFont val="Tahoma"/>
            <family val="2"/>
          </rPr>
          <t>mperry:</t>
        </r>
        <r>
          <rPr>
            <sz val="8"/>
            <color indexed="81"/>
            <rFont val="Tahoma"/>
            <family val="2"/>
          </rPr>
          <t xml:space="preserve">
Note manual entry. 5/17/11</t>
        </r>
      </text>
    </comment>
    <comment ref="S15" authorId="0" shapeId="0" xr:uid="{00000000-0006-0000-0300-00000D000000}">
      <text>
        <r>
          <rPr>
            <b/>
            <sz val="8"/>
            <color indexed="81"/>
            <rFont val="Tahoma"/>
            <family val="2"/>
          </rPr>
          <t>mperry:</t>
        </r>
        <r>
          <rPr>
            <sz val="8"/>
            <color indexed="81"/>
            <rFont val="Tahoma"/>
            <family val="2"/>
          </rPr>
          <t xml:space="preserve">
Note manual entry. 5/17/11</t>
        </r>
      </text>
    </comment>
    <comment ref="T15" authorId="0" shapeId="0" xr:uid="{00000000-0006-0000-0300-00000E000000}">
      <text>
        <r>
          <rPr>
            <b/>
            <sz val="8"/>
            <color indexed="81"/>
            <rFont val="Tahoma"/>
            <family val="2"/>
          </rPr>
          <t>mperry:</t>
        </r>
        <r>
          <rPr>
            <sz val="8"/>
            <color indexed="81"/>
            <rFont val="Tahoma"/>
            <family val="2"/>
          </rPr>
          <t xml:space="preserve">
Note manual entry. 5/17/11</t>
        </r>
      </text>
    </comment>
    <comment ref="V15" authorId="0" shapeId="0" xr:uid="{00000000-0006-0000-0300-00000F000000}">
      <text>
        <r>
          <rPr>
            <b/>
            <sz val="8"/>
            <color indexed="81"/>
            <rFont val="Tahoma"/>
            <family val="2"/>
          </rPr>
          <t>mperry:</t>
        </r>
        <r>
          <rPr>
            <sz val="8"/>
            <color indexed="81"/>
            <rFont val="Tahoma"/>
            <family val="2"/>
          </rPr>
          <t xml:space="preserve">
Changed formula to remove "divide by 0" error.  5/17/11
</t>
        </r>
      </text>
    </comment>
    <comment ref="E16" authorId="0" shapeId="0" xr:uid="{00000000-0006-0000-0300-000010000000}">
      <text>
        <r>
          <rPr>
            <b/>
            <sz val="8"/>
            <color indexed="81"/>
            <rFont val="Tahoma"/>
            <family val="2"/>
          </rPr>
          <t>mperry:</t>
        </r>
        <r>
          <rPr>
            <sz val="8"/>
            <color indexed="81"/>
            <rFont val="Tahoma"/>
            <family val="2"/>
          </rPr>
          <t xml:space="preserve">
Note manual entry. 5/17/11</t>
        </r>
      </text>
    </comment>
    <comment ref="F16" authorId="0" shapeId="0" xr:uid="{00000000-0006-0000-0300-000011000000}">
      <text>
        <r>
          <rPr>
            <b/>
            <sz val="8"/>
            <color indexed="81"/>
            <rFont val="Tahoma"/>
            <family val="2"/>
          </rPr>
          <t>mperry:</t>
        </r>
        <r>
          <rPr>
            <sz val="8"/>
            <color indexed="81"/>
            <rFont val="Tahoma"/>
            <family val="2"/>
          </rPr>
          <t xml:space="preserve">
Note manual entry. 5/17/11</t>
        </r>
      </text>
    </comment>
    <comment ref="G16" authorId="0" shapeId="0" xr:uid="{00000000-0006-0000-0300-000012000000}">
      <text>
        <r>
          <rPr>
            <b/>
            <sz val="8"/>
            <color indexed="81"/>
            <rFont val="Tahoma"/>
            <family val="2"/>
          </rPr>
          <t>mperry:</t>
        </r>
        <r>
          <rPr>
            <sz val="8"/>
            <color indexed="81"/>
            <rFont val="Tahoma"/>
            <family val="2"/>
          </rPr>
          <t xml:space="preserve">
Note manual entry. 5/17/11</t>
        </r>
      </text>
    </comment>
    <comment ref="H16" authorId="0" shapeId="0" xr:uid="{00000000-0006-0000-0300-000013000000}">
      <text>
        <r>
          <rPr>
            <b/>
            <sz val="8"/>
            <color indexed="81"/>
            <rFont val="Tahoma"/>
            <family val="2"/>
          </rPr>
          <t>mperry:</t>
        </r>
        <r>
          <rPr>
            <sz val="8"/>
            <color indexed="81"/>
            <rFont val="Tahoma"/>
            <family val="2"/>
          </rPr>
          <t xml:space="preserve">
Note manual entry. 5/17/11</t>
        </r>
      </text>
    </comment>
    <comment ref="I16" authorId="0" shapeId="0" xr:uid="{00000000-0006-0000-0300-000014000000}">
      <text>
        <r>
          <rPr>
            <b/>
            <sz val="8"/>
            <color indexed="81"/>
            <rFont val="Tahoma"/>
            <family val="2"/>
          </rPr>
          <t>mperry:</t>
        </r>
        <r>
          <rPr>
            <sz val="8"/>
            <color indexed="81"/>
            <rFont val="Tahoma"/>
            <family val="2"/>
          </rPr>
          <t xml:space="preserve">
Note manual entry. 5/17/11</t>
        </r>
      </text>
    </comment>
    <comment ref="J16" authorId="0" shapeId="0" xr:uid="{00000000-0006-0000-0300-000015000000}">
      <text>
        <r>
          <rPr>
            <b/>
            <sz val="8"/>
            <color indexed="81"/>
            <rFont val="Tahoma"/>
            <family val="2"/>
          </rPr>
          <t>mperry:</t>
        </r>
        <r>
          <rPr>
            <sz val="8"/>
            <color indexed="81"/>
            <rFont val="Tahoma"/>
            <family val="2"/>
          </rPr>
          <t xml:space="preserve">
Note manual entry. 5/17/11</t>
        </r>
      </text>
    </comment>
    <comment ref="K16" authorId="0" shapeId="0" xr:uid="{00000000-0006-0000-0300-000016000000}">
      <text>
        <r>
          <rPr>
            <b/>
            <sz val="8"/>
            <color indexed="81"/>
            <rFont val="Tahoma"/>
            <family val="2"/>
          </rPr>
          <t>mperry:</t>
        </r>
        <r>
          <rPr>
            <sz val="8"/>
            <color indexed="81"/>
            <rFont val="Tahoma"/>
            <family val="2"/>
          </rPr>
          <t xml:space="preserve">
Note manual entry. 5/17/11</t>
        </r>
      </text>
    </comment>
    <comment ref="L16" authorId="0" shapeId="0" xr:uid="{00000000-0006-0000-0300-000017000000}">
      <text>
        <r>
          <rPr>
            <b/>
            <sz val="8"/>
            <color indexed="81"/>
            <rFont val="Tahoma"/>
            <family val="2"/>
          </rPr>
          <t>mperry:</t>
        </r>
        <r>
          <rPr>
            <sz val="8"/>
            <color indexed="81"/>
            <rFont val="Tahoma"/>
            <family val="2"/>
          </rPr>
          <t xml:space="preserve">
Note manual entry. 5/17/11</t>
        </r>
      </text>
    </comment>
    <comment ref="O16" authorId="0" shapeId="0" xr:uid="{00000000-0006-0000-0300-000018000000}">
      <text>
        <r>
          <rPr>
            <b/>
            <sz val="8"/>
            <color indexed="81"/>
            <rFont val="Tahoma"/>
            <family val="2"/>
          </rPr>
          <t>mperry:</t>
        </r>
        <r>
          <rPr>
            <sz val="8"/>
            <color indexed="81"/>
            <rFont val="Tahoma"/>
            <family val="2"/>
          </rPr>
          <t xml:space="preserve">
Note manual entry. 5/17/11</t>
        </r>
      </text>
    </comment>
    <comment ref="P16" authorId="0" shapeId="0" xr:uid="{00000000-0006-0000-0300-000019000000}">
      <text>
        <r>
          <rPr>
            <b/>
            <sz val="8"/>
            <color indexed="81"/>
            <rFont val="Tahoma"/>
            <family val="2"/>
          </rPr>
          <t>mperry:</t>
        </r>
        <r>
          <rPr>
            <sz val="8"/>
            <color indexed="81"/>
            <rFont val="Tahoma"/>
            <family val="2"/>
          </rPr>
          <t xml:space="preserve">
Note manual entry. 5/17/11</t>
        </r>
      </text>
    </comment>
    <comment ref="Q16" authorId="0" shapeId="0" xr:uid="{00000000-0006-0000-0300-00001A000000}">
      <text>
        <r>
          <rPr>
            <b/>
            <sz val="8"/>
            <color indexed="81"/>
            <rFont val="Tahoma"/>
            <family val="2"/>
          </rPr>
          <t>mperry:</t>
        </r>
        <r>
          <rPr>
            <sz val="8"/>
            <color indexed="81"/>
            <rFont val="Tahoma"/>
            <family val="2"/>
          </rPr>
          <t xml:space="preserve">
Note manual entry. 5/17/11</t>
        </r>
      </text>
    </comment>
    <comment ref="R16" authorId="0" shapeId="0" xr:uid="{00000000-0006-0000-0300-00001B000000}">
      <text>
        <r>
          <rPr>
            <b/>
            <sz val="8"/>
            <color indexed="81"/>
            <rFont val="Tahoma"/>
            <family val="2"/>
          </rPr>
          <t>mperry:</t>
        </r>
        <r>
          <rPr>
            <sz val="8"/>
            <color indexed="81"/>
            <rFont val="Tahoma"/>
            <family val="2"/>
          </rPr>
          <t xml:space="preserve">
Note manual entry. 5/17/11</t>
        </r>
      </text>
    </comment>
    <comment ref="S16" authorId="0" shapeId="0" xr:uid="{00000000-0006-0000-0300-00001C000000}">
      <text>
        <r>
          <rPr>
            <b/>
            <sz val="8"/>
            <color indexed="81"/>
            <rFont val="Tahoma"/>
            <family val="2"/>
          </rPr>
          <t>mperry:</t>
        </r>
        <r>
          <rPr>
            <sz val="8"/>
            <color indexed="81"/>
            <rFont val="Tahoma"/>
            <family val="2"/>
          </rPr>
          <t xml:space="preserve">
Note manual entry. 5/17/11</t>
        </r>
      </text>
    </comment>
    <comment ref="T16" authorId="0" shapeId="0" xr:uid="{00000000-0006-0000-0300-00001D000000}">
      <text>
        <r>
          <rPr>
            <b/>
            <sz val="8"/>
            <color indexed="81"/>
            <rFont val="Tahoma"/>
            <family val="2"/>
          </rPr>
          <t>mperry:</t>
        </r>
        <r>
          <rPr>
            <sz val="8"/>
            <color indexed="81"/>
            <rFont val="Tahoma"/>
            <family val="2"/>
          </rPr>
          <t xml:space="preserve">
Note manual entry. 5/17/11</t>
        </r>
      </text>
    </comment>
    <comment ref="V16" authorId="0" shapeId="0" xr:uid="{00000000-0006-0000-0300-00001E000000}">
      <text>
        <r>
          <rPr>
            <b/>
            <sz val="8"/>
            <color indexed="81"/>
            <rFont val="Tahoma"/>
            <family val="2"/>
          </rPr>
          <t>mperry:</t>
        </r>
        <r>
          <rPr>
            <sz val="8"/>
            <color indexed="81"/>
            <rFont val="Tahoma"/>
            <family val="2"/>
          </rPr>
          <t xml:space="preserve">
Changed formula to remove "divide by 0" error.  5/17/11
</t>
        </r>
      </text>
    </comment>
    <comment ref="I17" authorId="0" shapeId="0" xr:uid="{00000000-0006-0000-0300-00001F000000}">
      <text>
        <r>
          <rPr>
            <b/>
            <sz val="8"/>
            <color indexed="81"/>
            <rFont val="Tahoma"/>
            <family val="2"/>
          </rPr>
          <t>mperry:</t>
        </r>
        <r>
          <rPr>
            <sz val="8"/>
            <color indexed="81"/>
            <rFont val="Tahoma"/>
            <family val="2"/>
          </rPr>
          <t xml:space="preserve">
Note manual entry. 5/17/11</t>
        </r>
      </text>
    </comment>
    <comment ref="J17" authorId="0" shapeId="0" xr:uid="{00000000-0006-0000-0300-000020000000}">
      <text>
        <r>
          <rPr>
            <b/>
            <sz val="8"/>
            <color indexed="81"/>
            <rFont val="Tahoma"/>
            <family val="2"/>
          </rPr>
          <t>mperry:</t>
        </r>
        <r>
          <rPr>
            <sz val="8"/>
            <color indexed="81"/>
            <rFont val="Tahoma"/>
            <family val="2"/>
          </rPr>
          <t xml:space="preserve">
Note manual entry. 5/17/11</t>
        </r>
      </text>
    </comment>
    <comment ref="K18" authorId="0" shapeId="0" xr:uid="{00000000-0006-0000-0300-000021000000}">
      <text>
        <r>
          <rPr>
            <b/>
            <sz val="8"/>
            <color indexed="81"/>
            <rFont val="Tahoma"/>
            <family val="2"/>
          </rPr>
          <t>mperry:</t>
        </r>
        <r>
          <rPr>
            <sz val="8"/>
            <color indexed="81"/>
            <rFont val="Tahoma"/>
            <family val="2"/>
          </rPr>
          <t xml:space="preserve">
Note manual entry. 5/17/11</t>
        </r>
      </text>
    </comment>
    <comment ref="L18" authorId="0" shapeId="0" xr:uid="{00000000-0006-0000-0300-000022000000}">
      <text>
        <r>
          <rPr>
            <b/>
            <sz val="8"/>
            <color indexed="81"/>
            <rFont val="Tahoma"/>
            <family val="2"/>
          </rPr>
          <t>mperry:</t>
        </r>
        <r>
          <rPr>
            <sz val="8"/>
            <color indexed="81"/>
            <rFont val="Tahoma"/>
            <family val="2"/>
          </rPr>
          <t xml:space="preserve">
Note manual entry. 5/17/11</t>
        </r>
      </text>
    </comment>
    <comment ref="Q18" authorId="0" shapeId="0" xr:uid="{00000000-0006-0000-0300-000023000000}">
      <text>
        <r>
          <rPr>
            <b/>
            <sz val="8"/>
            <color indexed="81"/>
            <rFont val="Tahoma"/>
            <family val="2"/>
          </rPr>
          <t>mperry:</t>
        </r>
        <r>
          <rPr>
            <sz val="8"/>
            <color indexed="81"/>
            <rFont val="Tahoma"/>
            <family val="2"/>
          </rPr>
          <t xml:space="preserve">
Note manual entry. 5/17/11</t>
        </r>
      </text>
    </comment>
    <comment ref="R18" authorId="0" shapeId="0" xr:uid="{00000000-0006-0000-0300-000024000000}">
      <text>
        <r>
          <rPr>
            <b/>
            <sz val="8"/>
            <color indexed="81"/>
            <rFont val="Tahoma"/>
            <family val="2"/>
          </rPr>
          <t>mperry:</t>
        </r>
        <r>
          <rPr>
            <sz val="8"/>
            <color indexed="81"/>
            <rFont val="Tahoma"/>
            <family val="2"/>
          </rPr>
          <t xml:space="preserve">
Note manual entry. 5/17/11</t>
        </r>
      </text>
    </comment>
    <comment ref="I19" authorId="0" shapeId="0" xr:uid="{00000000-0006-0000-0300-000025000000}">
      <text>
        <r>
          <rPr>
            <b/>
            <sz val="8"/>
            <color indexed="81"/>
            <rFont val="Tahoma"/>
            <family val="2"/>
          </rPr>
          <t>mperry:</t>
        </r>
        <r>
          <rPr>
            <sz val="8"/>
            <color indexed="81"/>
            <rFont val="Tahoma"/>
            <family val="2"/>
          </rPr>
          <t xml:space="preserve">
Note manual entry. 5/17/11</t>
        </r>
      </text>
    </comment>
    <comment ref="J19" authorId="0" shapeId="0" xr:uid="{00000000-0006-0000-0300-000026000000}">
      <text>
        <r>
          <rPr>
            <b/>
            <sz val="8"/>
            <color indexed="81"/>
            <rFont val="Tahoma"/>
            <family val="2"/>
          </rPr>
          <t>mperry:</t>
        </r>
        <r>
          <rPr>
            <sz val="8"/>
            <color indexed="81"/>
            <rFont val="Tahoma"/>
            <family val="2"/>
          </rPr>
          <t xml:space="preserve">
Note manual entry. 5/17/11</t>
        </r>
      </text>
    </comment>
    <comment ref="Q19" authorId="0" shapeId="0" xr:uid="{00000000-0006-0000-0300-000027000000}">
      <text>
        <r>
          <rPr>
            <b/>
            <sz val="8"/>
            <color indexed="81"/>
            <rFont val="Tahoma"/>
            <family val="2"/>
          </rPr>
          <t>mperry:</t>
        </r>
        <r>
          <rPr>
            <sz val="8"/>
            <color indexed="81"/>
            <rFont val="Tahoma"/>
            <family val="2"/>
          </rPr>
          <t xml:space="preserve">
Note manual entry. 5/17/11</t>
        </r>
      </text>
    </comment>
    <comment ref="R19" authorId="0" shapeId="0" xr:uid="{00000000-0006-0000-0300-000028000000}">
      <text>
        <r>
          <rPr>
            <b/>
            <sz val="8"/>
            <color indexed="81"/>
            <rFont val="Tahoma"/>
            <family val="2"/>
          </rPr>
          <t>mperry:</t>
        </r>
        <r>
          <rPr>
            <sz val="8"/>
            <color indexed="81"/>
            <rFont val="Tahoma"/>
            <family val="2"/>
          </rPr>
          <t xml:space="preserve">
Note manual entry. 5/17/11</t>
        </r>
      </text>
    </comment>
    <comment ref="S19" authorId="0" shapeId="0" xr:uid="{00000000-0006-0000-0300-000029000000}">
      <text>
        <r>
          <rPr>
            <b/>
            <sz val="8"/>
            <color indexed="81"/>
            <rFont val="Tahoma"/>
            <family val="2"/>
          </rPr>
          <t>mperry:</t>
        </r>
        <r>
          <rPr>
            <sz val="8"/>
            <color indexed="81"/>
            <rFont val="Tahoma"/>
            <family val="2"/>
          </rPr>
          <t xml:space="preserve">
Note manual entry. 5/17/11</t>
        </r>
      </text>
    </comment>
    <comment ref="T19" authorId="0" shapeId="0" xr:uid="{00000000-0006-0000-0300-00002A000000}">
      <text>
        <r>
          <rPr>
            <b/>
            <sz val="8"/>
            <color indexed="81"/>
            <rFont val="Tahoma"/>
            <family val="2"/>
          </rPr>
          <t>mperry:</t>
        </r>
        <r>
          <rPr>
            <sz val="8"/>
            <color indexed="81"/>
            <rFont val="Tahoma"/>
            <family val="2"/>
          </rPr>
          <t xml:space="preserve">
Note manual entry. 5/17/11</t>
        </r>
      </text>
    </comment>
    <comment ref="I20" authorId="0" shapeId="0" xr:uid="{00000000-0006-0000-0300-00002B000000}">
      <text>
        <r>
          <rPr>
            <b/>
            <sz val="8"/>
            <color indexed="81"/>
            <rFont val="Tahoma"/>
            <family val="2"/>
          </rPr>
          <t>mperry:</t>
        </r>
        <r>
          <rPr>
            <sz val="8"/>
            <color indexed="81"/>
            <rFont val="Tahoma"/>
            <family val="2"/>
          </rPr>
          <t xml:space="preserve">
Note manual entry. 5/17/11</t>
        </r>
      </text>
    </comment>
    <comment ref="J20" authorId="0" shapeId="0" xr:uid="{00000000-0006-0000-0300-00002C000000}">
      <text>
        <r>
          <rPr>
            <b/>
            <sz val="8"/>
            <color indexed="81"/>
            <rFont val="Tahoma"/>
            <family val="2"/>
          </rPr>
          <t>mperry:</t>
        </r>
        <r>
          <rPr>
            <sz val="8"/>
            <color indexed="81"/>
            <rFont val="Tahoma"/>
            <family val="2"/>
          </rPr>
          <t xml:space="preserve">
Note manual entry. 5/17/11</t>
        </r>
      </text>
    </comment>
    <comment ref="K20" authorId="0" shapeId="0" xr:uid="{00000000-0006-0000-0300-00002D000000}">
      <text>
        <r>
          <rPr>
            <b/>
            <sz val="8"/>
            <color indexed="81"/>
            <rFont val="Tahoma"/>
            <family val="2"/>
          </rPr>
          <t>mperry:</t>
        </r>
        <r>
          <rPr>
            <sz val="8"/>
            <color indexed="81"/>
            <rFont val="Tahoma"/>
            <family val="2"/>
          </rPr>
          <t xml:space="preserve">
Note manual entry. 5/17/11</t>
        </r>
      </text>
    </comment>
    <comment ref="L20" authorId="0" shapeId="0" xr:uid="{00000000-0006-0000-0300-00002E000000}">
      <text>
        <r>
          <rPr>
            <b/>
            <sz val="8"/>
            <color indexed="81"/>
            <rFont val="Tahoma"/>
            <family val="2"/>
          </rPr>
          <t>mperry:</t>
        </r>
        <r>
          <rPr>
            <sz val="8"/>
            <color indexed="81"/>
            <rFont val="Tahoma"/>
            <family val="2"/>
          </rPr>
          <t xml:space="preserve">
Note manual entry. 5/17/11</t>
        </r>
      </text>
    </comment>
    <comment ref="Q20" authorId="0" shapeId="0" xr:uid="{00000000-0006-0000-0300-00002F000000}">
      <text>
        <r>
          <rPr>
            <b/>
            <sz val="8"/>
            <color indexed="81"/>
            <rFont val="Tahoma"/>
            <family val="2"/>
          </rPr>
          <t>mperry:</t>
        </r>
        <r>
          <rPr>
            <sz val="8"/>
            <color indexed="81"/>
            <rFont val="Tahoma"/>
            <family val="2"/>
          </rPr>
          <t xml:space="preserve">
Note manual entry. 5/17/11</t>
        </r>
      </text>
    </comment>
    <comment ref="R20" authorId="0" shapeId="0" xr:uid="{00000000-0006-0000-0300-000030000000}">
      <text>
        <r>
          <rPr>
            <b/>
            <sz val="8"/>
            <color indexed="81"/>
            <rFont val="Tahoma"/>
            <family val="2"/>
          </rPr>
          <t>mperry:</t>
        </r>
        <r>
          <rPr>
            <sz val="8"/>
            <color indexed="81"/>
            <rFont val="Tahoma"/>
            <family val="2"/>
          </rPr>
          <t xml:space="preserve">
Note manual entry. 5/17/11</t>
        </r>
      </text>
    </comment>
    <comment ref="I21" authorId="0" shapeId="0" xr:uid="{00000000-0006-0000-0300-000031000000}">
      <text>
        <r>
          <rPr>
            <b/>
            <sz val="8"/>
            <color indexed="81"/>
            <rFont val="Tahoma"/>
            <family val="2"/>
          </rPr>
          <t>mperry:</t>
        </r>
        <r>
          <rPr>
            <sz val="8"/>
            <color indexed="81"/>
            <rFont val="Tahoma"/>
            <family val="2"/>
          </rPr>
          <t xml:space="preserve">
Note manual entry. 5/17/11</t>
        </r>
      </text>
    </comment>
    <comment ref="J21" authorId="0" shapeId="0" xr:uid="{00000000-0006-0000-0300-000032000000}">
      <text>
        <r>
          <rPr>
            <b/>
            <sz val="8"/>
            <color indexed="81"/>
            <rFont val="Tahoma"/>
            <family val="2"/>
          </rPr>
          <t>mperry:</t>
        </r>
        <r>
          <rPr>
            <sz val="8"/>
            <color indexed="81"/>
            <rFont val="Tahoma"/>
            <family val="2"/>
          </rPr>
          <t xml:space="preserve">
Note manual entry. 5/17/11</t>
        </r>
      </text>
    </comment>
    <comment ref="K21" authorId="0" shapeId="0" xr:uid="{00000000-0006-0000-0300-000033000000}">
      <text>
        <r>
          <rPr>
            <b/>
            <sz val="8"/>
            <color indexed="81"/>
            <rFont val="Tahoma"/>
            <family val="2"/>
          </rPr>
          <t>mperry:</t>
        </r>
        <r>
          <rPr>
            <sz val="8"/>
            <color indexed="81"/>
            <rFont val="Tahoma"/>
            <family val="2"/>
          </rPr>
          <t xml:space="preserve">
Note manual entry. 5/17/11</t>
        </r>
      </text>
    </comment>
    <comment ref="L21" authorId="0" shapeId="0" xr:uid="{00000000-0006-0000-0300-000034000000}">
      <text>
        <r>
          <rPr>
            <b/>
            <sz val="8"/>
            <color indexed="81"/>
            <rFont val="Tahoma"/>
            <family val="2"/>
          </rPr>
          <t>mperry:</t>
        </r>
        <r>
          <rPr>
            <sz val="8"/>
            <color indexed="81"/>
            <rFont val="Tahoma"/>
            <family val="2"/>
          </rPr>
          <t xml:space="preserve">
Note manual entry. 5/17/11</t>
        </r>
      </text>
    </comment>
    <comment ref="Q21" authorId="0" shapeId="0" xr:uid="{00000000-0006-0000-0300-000035000000}">
      <text>
        <r>
          <rPr>
            <b/>
            <sz val="8"/>
            <color indexed="81"/>
            <rFont val="Tahoma"/>
            <family val="2"/>
          </rPr>
          <t>mperry:</t>
        </r>
        <r>
          <rPr>
            <sz val="8"/>
            <color indexed="81"/>
            <rFont val="Tahoma"/>
            <family val="2"/>
          </rPr>
          <t xml:space="preserve">
Note manual entry. 5/17/11</t>
        </r>
      </text>
    </comment>
    <comment ref="R21" authorId="0" shapeId="0" xr:uid="{00000000-0006-0000-0300-000036000000}">
      <text>
        <r>
          <rPr>
            <b/>
            <sz val="8"/>
            <color indexed="81"/>
            <rFont val="Tahoma"/>
            <family val="2"/>
          </rPr>
          <t>mperry:</t>
        </r>
        <r>
          <rPr>
            <sz val="8"/>
            <color indexed="81"/>
            <rFont val="Tahoma"/>
            <family val="2"/>
          </rPr>
          <t xml:space="preserve">
Note manual entry. 5/17/11</t>
        </r>
      </text>
    </comment>
    <comment ref="I22" authorId="0" shapeId="0" xr:uid="{00000000-0006-0000-0300-000037000000}">
      <text>
        <r>
          <rPr>
            <b/>
            <sz val="8"/>
            <color indexed="81"/>
            <rFont val="Tahoma"/>
            <family val="2"/>
          </rPr>
          <t>mperry:</t>
        </r>
        <r>
          <rPr>
            <sz val="8"/>
            <color indexed="81"/>
            <rFont val="Tahoma"/>
            <family val="2"/>
          </rPr>
          <t xml:space="preserve">
Note manual entry. 5/17/11</t>
        </r>
      </text>
    </comment>
    <comment ref="J22" authorId="0" shapeId="0" xr:uid="{00000000-0006-0000-0300-000038000000}">
      <text>
        <r>
          <rPr>
            <b/>
            <sz val="8"/>
            <color indexed="81"/>
            <rFont val="Tahoma"/>
            <family val="2"/>
          </rPr>
          <t>mperry:</t>
        </r>
        <r>
          <rPr>
            <sz val="8"/>
            <color indexed="81"/>
            <rFont val="Tahoma"/>
            <family val="2"/>
          </rPr>
          <t xml:space="preserve">
Note manual entry. 5/17/11</t>
        </r>
      </text>
    </comment>
    <comment ref="K22" authorId="0" shapeId="0" xr:uid="{00000000-0006-0000-0300-000039000000}">
      <text>
        <r>
          <rPr>
            <b/>
            <sz val="8"/>
            <color indexed="81"/>
            <rFont val="Tahoma"/>
            <family val="2"/>
          </rPr>
          <t>mperry:</t>
        </r>
        <r>
          <rPr>
            <sz val="8"/>
            <color indexed="81"/>
            <rFont val="Tahoma"/>
            <family val="2"/>
          </rPr>
          <t xml:space="preserve">
Note manual entry. 5/17/11</t>
        </r>
      </text>
    </comment>
    <comment ref="L22" authorId="0" shapeId="0" xr:uid="{00000000-0006-0000-0300-00003A000000}">
      <text>
        <r>
          <rPr>
            <b/>
            <sz val="8"/>
            <color indexed="81"/>
            <rFont val="Tahoma"/>
            <family val="2"/>
          </rPr>
          <t>mperry:</t>
        </r>
        <r>
          <rPr>
            <sz val="8"/>
            <color indexed="81"/>
            <rFont val="Tahoma"/>
            <family val="2"/>
          </rPr>
          <t xml:space="preserve">
Note manual entry. 5/17/11</t>
        </r>
      </text>
    </comment>
    <comment ref="Q22" authorId="0" shapeId="0" xr:uid="{00000000-0006-0000-0300-00003B000000}">
      <text>
        <r>
          <rPr>
            <b/>
            <sz val="8"/>
            <color indexed="81"/>
            <rFont val="Tahoma"/>
            <family val="2"/>
          </rPr>
          <t>mperry:</t>
        </r>
        <r>
          <rPr>
            <sz val="8"/>
            <color indexed="81"/>
            <rFont val="Tahoma"/>
            <family val="2"/>
          </rPr>
          <t xml:space="preserve">
Note manual entry. 5/17/11</t>
        </r>
      </text>
    </comment>
    <comment ref="R22" authorId="0" shapeId="0" xr:uid="{00000000-0006-0000-0300-00003C000000}">
      <text>
        <r>
          <rPr>
            <b/>
            <sz val="8"/>
            <color indexed="81"/>
            <rFont val="Tahoma"/>
            <family val="2"/>
          </rPr>
          <t>mperry:</t>
        </r>
        <r>
          <rPr>
            <sz val="8"/>
            <color indexed="81"/>
            <rFont val="Tahoma"/>
            <family val="2"/>
          </rPr>
          <t xml:space="preserve">
Note manual entry. 5/17/11</t>
        </r>
      </text>
    </comment>
    <comment ref="I23" authorId="0" shapeId="0" xr:uid="{00000000-0006-0000-0300-00003D000000}">
      <text>
        <r>
          <rPr>
            <b/>
            <sz val="8"/>
            <color indexed="81"/>
            <rFont val="Tahoma"/>
            <family val="2"/>
          </rPr>
          <t>mperry:</t>
        </r>
        <r>
          <rPr>
            <sz val="8"/>
            <color indexed="81"/>
            <rFont val="Tahoma"/>
            <family val="2"/>
          </rPr>
          <t xml:space="preserve">
Note manual entry. 5/17/11</t>
        </r>
      </text>
    </comment>
    <comment ref="J23" authorId="0" shapeId="0" xr:uid="{00000000-0006-0000-0300-00003E000000}">
      <text>
        <r>
          <rPr>
            <b/>
            <sz val="8"/>
            <color indexed="81"/>
            <rFont val="Tahoma"/>
            <family val="2"/>
          </rPr>
          <t>mperry:</t>
        </r>
        <r>
          <rPr>
            <sz val="8"/>
            <color indexed="81"/>
            <rFont val="Tahoma"/>
            <family val="2"/>
          </rPr>
          <t xml:space="preserve">
Note manual entry. 5/17/11</t>
        </r>
      </text>
    </comment>
    <comment ref="K23" authorId="0" shapeId="0" xr:uid="{00000000-0006-0000-0300-00003F000000}">
      <text>
        <r>
          <rPr>
            <b/>
            <sz val="8"/>
            <color indexed="81"/>
            <rFont val="Tahoma"/>
            <family val="2"/>
          </rPr>
          <t>mperry:</t>
        </r>
        <r>
          <rPr>
            <sz val="8"/>
            <color indexed="81"/>
            <rFont val="Tahoma"/>
            <family val="2"/>
          </rPr>
          <t xml:space="preserve">
Note manual entry. 5/17/11</t>
        </r>
      </text>
    </comment>
    <comment ref="L23" authorId="0" shapeId="0" xr:uid="{00000000-0006-0000-0300-000040000000}">
      <text>
        <r>
          <rPr>
            <b/>
            <sz val="8"/>
            <color indexed="81"/>
            <rFont val="Tahoma"/>
            <family val="2"/>
          </rPr>
          <t>mperry:</t>
        </r>
        <r>
          <rPr>
            <sz val="8"/>
            <color indexed="81"/>
            <rFont val="Tahoma"/>
            <family val="2"/>
          </rPr>
          <t xml:space="preserve">
Note manual entry. 5/17/11</t>
        </r>
      </text>
    </comment>
    <comment ref="Q23" authorId="0" shapeId="0" xr:uid="{00000000-0006-0000-0300-000041000000}">
      <text>
        <r>
          <rPr>
            <b/>
            <sz val="8"/>
            <color indexed="81"/>
            <rFont val="Tahoma"/>
            <family val="2"/>
          </rPr>
          <t>mperry:</t>
        </r>
        <r>
          <rPr>
            <sz val="8"/>
            <color indexed="81"/>
            <rFont val="Tahoma"/>
            <family val="2"/>
          </rPr>
          <t xml:space="preserve">
Note manual entry. 5/17/11</t>
        </r>
      </text>
    </comment>
    <comment ref="R23" authorId="0" shapeId="0" xr:uid="{00000000-0006-0000-0300-000042000000}">
      <text>
        <r>
          <rPr>
            <b/>
            <sz val="8"/>
            <color indexed="81"/>
            <rFont val="Tahoma"/>
            <family val="2"/>
          </rPr>
          <t>mperry:</t>
        </r>
        <r>
          <rPr>
            <sz val="8"/>
            <color indexed="81"/>
            <rFont val="Tahoma"/>
            <family val="2"/>
          </rPr>
          <t xml:space="preserve">
Note manual entry. 5/17/11</t>
        </r>
      </text>
    </comment>
    <comment ref="I24" authorId="0" shapeId="0" xr:uid="{00000000-0006-0000-0300-000043000000}">
      <text>
        <r>
          <rPr>
            <b/>
            <sz val="8"/>
            <color indexed="81"/>
            <rFont val="Tahoma"/>
            <family val="2"/>
          </rPr>
          <t>mperry:</t>
        </r>
        <r>
          <rPr>
            <sz val="8"/>
            <color indexed="81"/>
            <rFont val="Tahoma"/>
            <family val="2"/>
          </rPr>
          <t xml:space="preserve">
Note manual entry. 5/17/11</t>
        </r>
      </text>
    </comment>
    <comment ref="J24" authorId="0" shapeId="0" xr:uid="{00000000-0006-0000-0300-000044000000}">
      <text>
        <r>
          <rPr>
            <b/>
            <sz val="8"/>
            <color indexed="81"/>
            <rFont val="Tahoma"/>
            <family val="2"/>
          </rPr>
          <t>mperry:</t>
        </r>
        <r>
          <rPr>
            <sz val="8"/>
            <color indexed="81"/>
            <rFont val="Tahoma"/>
            <family val="2"/>
          </rPr>
          <t xml:space="preserve">
Note manual entry. 5/17/11</t>
        </r>
      </text>
    </comment>
    <comment ref="K25" authorId="0" shapeId="0" xr:uid="{00000000-0006-0000-0300-000045000000}">
      <text>
        <r>
          <rPr>
            <b/>
            <sz val="8"/>
            <color indexed="81"/>
            <rFont val="Tahoma"/>
            <family val="2"/>
          </rPr>
          <t>mperry:</t>
        </r>
        <r>
          <rPr>
            <sz val="8"/>
            <color indexed="81"/>
            <rFont val="Tahoma"/>
            <family val="2"/>
          </rPr>
          <t xml:space="preserve">
Note manual entry. 5/17/11</t>
        </r>
      </text>
    </comment>
    <comment ref="L25" authorId="0" shapeId="0" xr:uid="{00000000-0006-0000-0300-000046000000}">
      <text>
        <r>
          <rPr>
            <b/>
            <sz val="8"/>
            <color indexed="81"/>
            <rFont val="Tahoma"/>
            <family val="2"/>
          </rPr>
          <t>mperry:</t>
        </r>
        <r>
          <rPr>
            <sz val="8"/>
            <color indexed="81"/>
            <rFont val="Tahoma"/>
            <family val="2"/>
          </rPr>
          <t xml:space="preserve">
Note manual entry. 5/17/11</t>
        </r>
      </text>
    </comment>
    <comment ref="Q25" authorId="0" shapeId="0" xr:uid="{00000000-0006-0000-0300-000047000000}">
      <text>
        <r>
          <rPr>
            <b/>
            <sz val="8"/>
            <color indexed="81"/>
            <rFont val="Tahoma"/>
            <family val="2"/>
          </rPr>
          <t>mperry:</t>
        </r>
        <r>
          <rPr>
            <sz val="8"/>
            <color indexed="81"/>
            <rFont val="Tahoma"/>
            <family val="2"/>
          </rPr>
          <t xml:space="preserve">
Note manual entry. 5/17/11</t>
        </r>
      </text>
    </comment>
    <comment ref="R25" authorId="0" shapeId="0" xr:uid="{00000000-0006-0000-0300-000048000000}">
      <text>
        <r>
          <rPr>
            <b/>
            <sz val="8"/>
            <color indexed="81"/>
            <rFont val="Tahoma"/>
            <family val="2"/>
          </rPr>
          <t>mperry:</t>
        </r>
        <r>
          <rPr>
            <sz val="8"/>
            <color indexed="81"/>
            <rFont val="Tahoma"/>
            <family val="2"/>
          </rPr>
          <t xml:space="preserve">
Note manual entry. 5/17/11</t>
        </r>
      </text>
    </comment>
    <comment ref="S25" authorId="0" shapeId="0" xr:uid="{00000000-0006-0000-0300-000049000000}">
      <text>
        <r>
          <rPr>
            <b/>
            <sz val="8"/>
            <color indexed="81"/>
            <rFont val="Tahoma"/>
            <family val="2"/>
          </rPr>
          <t>mperry:</t>
        </r>
        <r>
          <rPr>
            <sz val="8"/>
            <color indexed="81"/>
            <rFont val="Tahoma"/>
            <family val="2"/>
          </rPr>
          <t xml:space="preserve">
Note manual entry. 5/17/11</t>
        </r>
      </text>
    </comment>
    <comment ref="T25" authorId="0" shapeId="0" xr:uid="{00000000-0006-0000-0300-00004A000000}">
      <text>
        <r>
          <rPr>
            <b/>
            <sz val="8"/>
            <color indexed="81"/>
            <rFont val="Tahoma"/>
            <family val="2"/>
          </rPr>
          <t>mperry:</t>
        </r>
        <r>
          <rPr>
            <sz val="8"/>
            <color indexed="81"/>
            <rFont val="Tahoma"/>
            <family val="2"/>
          </rPr>
          <t xml:space="preserve">
Note manual entry. 5/17/11</t>
        </r>
      </text>
    </comment>
    <comment ref="I26" authorId="0" shapeId="0" xr:uid="{00000000-0006-0000-0300-00004B000000}">
      <text>
        <r>
          <rPr>
            <b/>
            <sz val="8"/>
            <color indexed="81"/>
            <rFont val="Tahoma"/>
            <family val="2"/>
          </rPr>
          <t>mperry:</t>
        </r>
        <r>
          <rPr>
            <sz val="8"/>
            <color indexed="81"/>
            <rFont val="Tahoma"/>
            <family val="2"/>
          </rPr>
          <t xml:space="preserve">
Note manual entry. 5/17/11</t>
        </r>
      </text>
    </comment>
    <comment ref="J26" authorId="0" shapeId="0" xr:uid="{00000000-0006-0000-0300-00004C000000}">
      <text>
        <r>
          <rPr>
            <b/>
            <sz val="8"/>
            <color indexed="81"/>
            <rFont val="Tahoma"/>
            <family val="2"/>
          </rPr>
          <t>mperry:</t>
        </r>
        <r>
          <rPr>
            <sz val="8"/>
            <color indexed="81"/>
            <rFont val="Tahoma"/>
            <family val="2"/>
          </rPr>
          <t xml:space="preserve">
Note manual entry. 5/17/11</t>
        </r>
      </text>
    </comment>
    <comment ref="K26" authorId="0" shapeId="0" xr:uid="{00000000-0006-0000-0300-00004D000000}">
      <text>
        <r>
          <rPr>
            <b/>
            <sz val="8"/>
            <color indexed="81"/>
            <rFont val="Tahoma"/>
            <family val="2"/>
          </rPr>
          <t>mperry:</t>
        </r>
        <r>
          <rPr>
            <sz val="8"/>
            <color indexed="81"/>
            <rFont val="Tahoma"/>
            <family val="2"/>
          </rPr>
          <t xml:space="preserve">
Note manual entry. 5/17/11</t>
        </r>
      </text>
    </comment>
    <comment ref="L26" authorId="0" shapeId="0" xr:uid="{00000000-0006-0000-0300-00004E000000}">
      <text>
        <r>
          <rPr>
            <b/>
            <sz val="8"/>
            <color indexed="81"/>
            <rFont val="Tahoma"/>
            <family val="2"/>
          </rPr>
          <t>mperry:</t>
        </r>
        <r>
          <rPr>
            <sz val="8"/>
            <color indexed="81"/>
            <rFont val="Tahoma"/>
            <family val="2"/>
          </rPr>
          <t xml:space="preserve">
Note manual entry. 5/17/11</t>
        </r>
      </text>
    </comment>
    <comment ref="I28" authorId="0" shapeId="0" xr:uid="{00000000-0006-0000-0300-00004F000000}">
      <text>
        <r>
          <rPr>
            <b/>
            <sz val="8"/>
            <color indexed="81"/>
            <rFont val="Tahoma"/>
            <family val="2"/>
          </rPr>
          <t>mperry:</t>
        </r>
        <r>
          <rPr>
            <sz val="8"/>
            <color indexed="81"/>
            <rFont val="Tahoma"/>
            <family val="2"/>
          </rPr>
          <t xml:space="preserve">
Note manual entry. 5/17/11</t>
        </r>
      </text>
    </comment>
    <comment ref="J28" authorId="0" shapeId="0" xr:uid="{00000000-0006-0000-0300-000050000000}">
      <text>
        <r>
          <rPr>
            <b/>
            <sz val="8"/>
            <color indexed="81"/>
            <rFont val="Tahoma"/>
            <family val="2"/>
          </rPr>
          <t>mperry:</t>
        </r>
        <r>
          <rPr>
            <sz val="8"/>
            <color indexed="81"/>
            <rFont val="Tahoma"/>
            <family val="2"/>
          </rPr>
          <t xml:space="preserve">
Note manual entry. 5/17/11</t>
        </r>
      </text>
    </comment>
    <comment ref="L28" authorId="0" shapeId="0" xr:uid="{00000000-0006-0000-0300-000051000000}">
      <text>
        <r>
          <rPr>
            <b/>
            <sz val="8"/>
            <color indexed="81"/>
            <rFont val="Tahoma"/>
            <family val="2"/>
          </rPr>
          <t>mperry:</t>
        </r>
        <r>
          <rPr>
            <sz val="8"/>
            <color indexed="81"/>
            <rFont val="Tahoma"/>
            <family val="2"/>
          </rPr>
          <t xml:space="preserve">
Changed formula to remove "divide by 0" error.  5/17/11
</t>
        </r>
      </text>
    </comment>
    <comment ref="Q28" authorId="0" shapeId="0" xr:uid="{00000000-0006-0000-0300-000052000000}">
      <text>
        <r>
          <rPr>
            <b/>
            <sz val="8"/>
            <color indexed="81"/>
            <rFont val="Tahoma"/>
            <family val="2"/>
          </rPr>
          <t>mperry:</t>
        </r>
        <r>
          <rPr>
            <sz val="8"/>
            <color indexed="81"/>
            <rFont val="Tahoma"/>
            <family val="2"/>
          </rPr>
          <t xml:space="preserve">
Note manual entry. 5/17/11</t>
        </r>
      </text>
    </comment>
    <comment ref="R28" authorId="0" shapeId="0" xr:uid="{00000000-0006-0000-0300-000053000000}">
      <text>
        <r>
          <rPr>
            <b/>
            <sz val="8"/>
            <color indexed="81"/>
            <rFont val="Tahoma"/>
            <family val="2"/>
          </rPr>
          <t>mperry:</t>
        </r>
        <r>
          <rPr>
            <sz val="8"/>
            <color indexed="81"/>
            <rFont val="Tahoma"/>
            <family val="2"/>
          </rPr>
          <t xml:space="preserve">
Note manual entry. 5/17/11</t>
        </r>
      </text>
    </comment>
    <comment ref="I29" authorId="0" shapeId="0" xr:uid="{00000000-0006-0000-0300-000054000000}">
      <text>
        <r>
          <rPr>
            <b/>
            <sz val="8"/>
            <color indexed="81"/>
            <rFont val="Tahoma"/>
            <family val="2"/>
          </rPr>
          <t>mperry:</t>
        </r>
        <r>
          <rPr>
            <sz val="8"/>
            <color indexed="81"/>
            <rFont val="Tahoma"/>
            <family val="2"/>
          </rPr>
          <t xml:space="preserve">
Note manual entry. 5/17/11</t>
        </r>
      </text>
    </comment>
    <comment ref="J29" authorId="0" shapeId="0" xr:uid="{00000000-0006-0000-0300-000055000000}">
      <text>
        <r>
          <rPr>
            <b/>
            <sz val="8"/>
            <color indexed="81"/>
            <rFont val="Tahoma"/>
            <family val="2"/>
          </rPr>
          <t>mperry:</t>
        </r>
        <r>
          <rPr>
            <sz val="8"/>
            <color indexed="81"/>
            <rFont val="Tahoma"/>
            <family val="2"/>
          </rPr>
          <t xml:space="preserve">
Note manual entry. 5/17/11</t>
        </r>
      </text>
    </comment>
    <comment ref="Q29" authorId="0" shapeId="0" xr:uid="{00000000-0006-0000-0300-000056000000}">
      <text>
        <r>
          <rPr>
            <b/>
            <sz val="8"/>
            <color indexed="81"/>
            <rFont val="Tahoma"/>
            <family val="2"/>
          </rPr>
          <t>mperry:</t>
        </r>
        <r>
          <rPr>
            <sz val="8"/>
            <color indexed="81"/>
            <rFont val="Tahoma"/>
            <family val="2"/>
          </rPr>
          <t xml:space="preserve">
Note manual entry. 5/17/11</t>
        </r>
      </text>
    </comment>
    <comment ref="R29" authorId="0" shapeId="0" xr:uid="{00000000-0006-0000-0300-000057000000}">
      <text>
        <r>
          <rPr>
            <b/>
            <sz val="8"/>
            <color indexed="81"/>
            <rFont val="Tahoma"/>
            <family val="2"/>
          </rPr>
          <t>mperry:</t>
        </r>
        <r>
          <rPr>
            <sz val="8"/>
            <color indexed="81"/>
            <rFont val="Tahoma"/>
            <family val="2"/>
          </rPr>
          <t xml:space="preserve">
Note manual entry. 5/17/11</t>
        </r>
      </text>
    </comment>
    <comment ref="S29" authorId="0" shapeId="0" xr:uid="{00000000-0006-0000-0300-000058000000}">
      <text>
        <r>
          <rPr>
            <b/>
            <sz val="8"/>
            <color indexed="81"/>
            <rFont val="Tahoma"/>
            <family val="2"/>
          </rPr>
          <t>mperry:</t>
        </r>
        <r>
          <rPr>
            <sz val="8"/>
            <color indexed="81"/>
            <rFont val="Tahoma"/>
            <family val="2"/>
          </rPr>
          <t xml:space="preserve">
Note manual entry. 5/17/11</t>
        </r>
      </text>
    </comment>
    <comment ref="T29" authorId="0" shapeId="0" xr:uid="{00000000-0006-0000-0300-000059000000}">
      <text>
        <r>
          <rPr>
            <b/>
            <sz val="8"/>
            <color indexed="81"/>
            <rFont val="Tahoma"/>
            <family val="2"/>
          </rPr>
          <t>mperry:</t>
        </r>
        <r>
          <rPr>
            <sz val="8"/>
            <color indexed="81"/>
            <rFont val="Tahoma"/>
            <family val="2"/>
          </rPr>
          <t xml:space="preserve">
Note manual entry. 5/17/11</t>
        </r>
      </text>
    </comment>
    <comment ref="V29" authorId="0" shapeId="0" xr:uid="{00000000-0006-0000-0300-00005A000000}">
      <text>
        <r>
          <rPr>
            <b/>
            <sz val="8"/>
            <color indexed="81"/>
            <rFont val="Tahoma"/>
            <family val="2"/>
          </rPr>
          <t>mperry:</t>
        </r>
        <r>
          <rPr>
            <sz val="8"/>
            <color indexed="81"/>
            <rFont val="Tahoma"/>
            <family val="2"/>
          </rPr>
          <t xml:space="preserve">
Changed formula to remove "divide by 0" error.  5/17/11
</t>
        </r>
      </text>
    </comment>
    <comment ref="C32" authorId="0" shapeId="0" xr:uid="{00000000-0006-0000-0300-00005B000000}">
      <text>
        <r>
          <rPr>
            <b/>
            <sz val="8"/>
            <color indexed="81"/>
            <rFont val="Tahoma"/>
            <family val="2"/>
          </rPr>
          <t>mperry:</t>
        </r>
        <r>
          <rPr>
            <sz val="8"/>
            <color indexed="81"/>
            <rFont val="Tahoma"/>
            <family val="2"/>
          </rPr>
          <t xml:space="preserve">
Note manual entry. 5/17/11</t>
        </r>
      </text>
    </comment>
    <comment ref="D32" authorId="0" shapeId="0" xr:uid="{00000000-0006-0000-0300-00005C000000}">
      <text>
        <r>
          <rPr>
            <b/>
            <sz val="8"/>
            <color indexed="81"/>
            <rFont val="Tahoma"/>
            <family val="2"/>
          </rPr>
          <t>mperry:</t>
        </r>
        <r>
          <rPr>
            <sz val="8"/>
            <color indexed="81"/>
            <rFont val="Tahoma"/>
            <family val="2"/>
          </rPr>
          <t xml:space="preserve">
Note manual entry. 5/17/11</t>
        </r>
      </text>
    </comment>
    <comment ref="E32" authorId="0" shapeId="0" xr:uid="{00000000-0006-0000-0300-00005D000000}">
      <text>
        <r>
          <rPr>
            <b/>
            <sz val="8"/>
            <color indexed="81"/>
            <rFont val="Tahoma"/>
            <family val="2"/>
          </rPr>
          <t>mperry:</t>
        </r>
        <r>
          <rPr>
            <sz val="8"/>
            <color indexed="81"/>
            <rFont val="Tahoma"/>
            <family val="2"/>
          </rPr>
          <t xml:space="preserve">
Note manual entry. 5/17/11</t>
        </r>
      </text>
    </comment>
    <comment ref="F32" authorId="0" shapeId="0" xr:uid="{00000000-0006-0000-0300-00005E000000}">
      <text>
        <r>
          <rPr>
            <b/>
            <sz val="8"/>
            <color indexed="81"/>
            <rFont val="Tahoma"/>
            <family val="2"/>
          </rPr>
          <t>mperry:</t>
        </r>
        <r>
          <rPr>
            <sz val="8"/>
            <color indexed="81"/>
            <rFont val="Tahoma"/>
            <family val="2"/>
          </rPr>
          <t xml:space="preserve">
Note manual entry. 5/17/11</t>
        </r>
      </text>
    </comment>
    <comment ref="G32" authorId="0" shapeId="0" xr:uid="{00000000-0006-0000-0300-00005F000000}">
      <text>
        <r>
          <rPr>
            <b/>
            <sz val="8"/>
            <color indexed="81"/>
            <rFont val="Tahoma"/>
            <family val="2"/>
          </rPr>
          <t>mperry:</t>
        </r>
        <r>
          <rPr>
            <sz val="8"/>
            <color indexed="81"/>
            <rFont val="Tahoma"/>
            <family val="2"/>
          </rPr>
          <t xml:space="preserve">
Note manual entry. 5/17/11</t>
        </r>
      </text>
    </comment>
    <comment ref="H32" authorId="0" shapeId="0" xr:uid="{00000000-0006-0000-0300-000060000000}">
      <text>
        <r>
          <rPr>
            <b/>
            <sz val="8"/>
            <color indexed="81"/>
            <rFont val="Tahoma"/>
            <family val="2"/>
          </rPr>
          <t>mperry:</t>
        </r>
        <r>
          <rPr>
            <sz val="8"/>
            <color indexed="81"/>
            <rFont val="Tahoma"/>
            <family val="2"/>
          </rPr>
          <t xml:space="preserve">
Note manual entry. 5/17/11</t>
        </r>
      </text>
    </comment>
    <comment ref="I32" authorId="0" shapeId="0" xr:uid="{00000000-0006-0000-0300-000061000000}">
      <text>
        <r>
          <rPr>
            <b/>
            <sz val="8"/>
            <color indexed="81"/>
            <rFont val="Tahoma"/>
            <family val="2"/>
          </rPr>
          <t>mperry:</t>
        </r>
        <r>
          <rPr>
            <sz val="8"/>
            <color indexed="81"/>
            <rFont val="Tahoma"/>
            <family val="2"/>
          </rPr>
          <t xml:space="preserve">
Note manual entry. 5/17/11</t>
        </r>
      </text>
    </comment>
    <comment ref="J32" authorId="0" shapeId="0" xr:uid="{00000000-0006-0000-0300-000062000000}">
      <text>
        <r>
          <rPr>
            <b/>
            <sz val="8"/>
            <color indexed="81"/>
            <rFont val="Tahoma"/>
            <family val="2"/>
          </rPr>
          <t>mperry:</t>
        </r>
        <r>
          <rPr>
            <sz val="8"/>
            <color indexed="81"/>
            <rFont val="Tahoma"/>
            <family val="2"/>
          </rPr>
          <t xml:space="preserve">
Note manual entry. 5/17/11</t>
        </r>
      </text>
    </comment>
    <comment ref="K32" authorId="0" shapeId="0" xr:uid="{00000000-0006-0000-0300-000063000000}">
      <text>
        <r>
          <rPr>
            <b/>
            <sz val="8"/>
            <color indexed="81"/>
            <rFont val="Tahoma"/>
            <family val="2"/>
          </rPr>
          <t>mperry:</t>
        </r>
        <r>
          <rPr>
            <sz val="8"/>
            <color indexed="81"/>
            <rFont val="Tahoma"/>
            <family val="2"/>
          </rPr>
          <t xml:space="preserve">
Note manual entry. 5/17/11</t>
        </r>
      </text>
    </comment>
    <comment ref="L32" authorId="0" shapeId="0" xr:uid="{00000000-0006-0000-0300-000064000000}">
      <text>
        <r>
          <rPr>
            <b/>
            <sz val="8"/>
            <color indexed="81"/>
            <rFont val="Tahoma"/>
            <family val="2"/>
          </rPr>
          <t>mperry:</t>
        </r>
        <r>
          <rPr>
            <sz val="8"/>
            <color indexed="81"/>
            <rFont val="Tahoma"/>
            <family val="2"/>
          </rPr>
          <t xml:space="preserve">
Note manual entry. 5/17/11</t>
        </r>
      </text>
    </comment>
    <comment ref="O32" authorId="0" shapeId="0" xr:uid="{00000000-0006-0000-0300-000065000000}">
      <text>
        <r>
          <rPr>
            <b/>
            <sz val="8"/>
            <color indexed="81"/>
            <rFont val="Tahoma"/>
            <family val="2"/>
          </rPr>
          <t>mperry:</t>
        </r>
        <r>
          <rPr>
            <sz val="8"/>
            <color indexed="81"/>
            <rFont val="Tahoma"/>
            <family val="2"/>
          </rPr>
          <t xml:space="preserve">
Note manual entry. 5/17/11</t>
        </r>
      </text>
    </comment>
    <comment ref="P32" authorId="0" shapeId="0" xr:uid="{00000000-0006-0000-0300-000066000000}">
      <text>
        <r>
          <rPr>
            <b/>
            <sz val="8"/>
            <color indexed="81"/>
            <rFont val="Tahoma"/>
            <family val="2"/>
          </rPr>
          <t>mperry:</t>
        </r>
        <r>
          <rPr>
            <sz val="8"/>
            <color indexed="81"/>
            <rFont val="Tahoma"/>
            <family val="2"/>
          </rPr>
          <t xml:space="preserve">
Note manual entry. 5/17/11</t>
        </r>
      </text>
    </comment>
    <comment ref="Q32" authorId="0" shapeId="0" xr:uid="{00000000-0006-0000-0300-000067000000}">
      <text>
        <r>
          <rPr>
            <b/>
            <sz val="8"/>
            <color indexed="81"/>
            <rFont val="Tahoma"/>
            <family val="2"/>
          </rPr>
          <t>mperry:</t>
        </r>
        <r>
          <rPr>
            <sz val="8"/>
            <color indexed="81"/>
            <rFont val="Tahoma"/>
            <family val="2"/>
          </rPr>
          <t xml:space="preserve">
Note manual entry. 5/17/11</t>
        </r>
      </text>
    </comment>
    <comment ref="R32" authorId="0" shapeId="0" xr:uid="{00000000-0006-0000-0300-000068000000}">
      <text>
        <r>
          <rPr>
            <b/>
            <sz val="8"/>
            <color indexed="81"/>
            <rFont val="Tahoma"/>
            <family val="2"/>
          </rPr>
          <t>mperry:</t>
        </r>
        <r>
          <rPr>
            <sz val="8"/>
            <color indexed="81"/>
            <rFont val="Tahoma"/>
            <family val="2"/>
          </rPr>
          <t xml:space="preserve">
Note manual entry. 5/17/11</t>
        </r>
      </text>
    </comment>
    <comment ref="S32" authorId="0" shapeId="0" xr:uid="{00000000-0006-0000-0300-000069000000}">
      <text>
        <r>
          <rPr>
            <b/>
            <sz val="8"/>
            <color indexed="81"/>
            <rFont val="Tahoma"/>
            <family val="2"/>
          </rPr>
          <t>mperry:</t>
        </r>
        <r>
          <rPr>
            <sz val="8"/>
            <color indexed="81"/>
            <rFont val="Tahoma"/>
            <family val="2"/>
          </rPr>
          <t xml:space="preserve">
Note manual entry. 5/17/11</t>
        </r>
      </text>
    </comment>
    <comment ref="T32" authorId="0" shapeId="0" xr:uid="{00000000-0006-0000-0300-00006A000000}">
      <text>
        <r>
          <rPr>
            <b/>
            <sz val="8"/>
            <color indexed="81"/>
            <rFont val="Tahoma"/>
            <family val="2"/>
          </rPr>
          <t>mperry:</t>
        </r>
        <r>
          <rPr>
            <sz val="8"/>
            <color indexed="81"/>
            <rFont val="Tahoma"/>
            <family val="2"/>
          </rPr>
          <t xml:space="preserve">
Note manual entry. 5/17/11</t>
        </r>
      </text>
    </comment>
    <comment ref="U32" authorId="0" shapeId="0" xr:uid="{00000000-0006-0000-0300-00006B000000}">
      <text>
        <r>
          <rPr>
            <b/>
            <sz val="8"/>
            <color indexed="81"/>
            <rFont val="Tahoma"/>
            <family val="2"/>
          </rPr>
          <t>mperry:</t>
        </r>
        <r>
          <rPr>
            <sz val="8"/>
            <color indexed="81"/>
            <rFont val="Tahoma"/>
            <family val="2"/>
          </rPr>
          <t xml:space="preserve">
Note manual entry. 5/17/11</t>
        </r>
      </text>
    </comment>
    <comment ref="V32" authorId="0" shapeId="0" xr:uid="{00000000-0006-0000-0300-00006C000000}">
      <text>
        <r>
          <rPr>
            <b/>
            <sz val="8"/>
            <color indexed="81"/>
            <rFont val="Tahoma"/>
            <family val="2"/>
          </rPr>
          <t>mperry:</t>
        </r>
        <r>
          <rPr>
            <sz val="8"/>
            <color indexed="81"/>
            <rFont val="Tahoma"/>
            <family val="2"/>
          </rPr>
          <t xml:space="preserve">
Note manual entry. 5/17/11</t>
        </r>
      </text>
    </comment>
    <comment ref="G33" authorId="0" shapeId="0" xr:uid="{00000000-0006-0000-0300-00006D000000}">
      <text>
        <r>
          <rPr>
            <b/>
            <sz val="8"/>
            <color indexed="81"/>
            <rFont val="Tahoma"/>
            <family val="2"/>
          </rPr>
          <t>mperry:</t>
        </r>
        <r>
          <rPr>
            <sz val="8"/>
            <color indexed="81"/>
            <rFont val="Tahoma"/>
            <family val="2"/>
          </rPr>
          <t xml:space="preserve">
Note manual entry. 5/17/11</t>
        </r>
      </text>
    </comment>
    <comment ref="H33" authorId="0" shapeId="0" xr:uid="{00000000-0006-0000-0300-00006E000000}">
      <text>
        <r>
          <rPr>
            <b/>
            <sz val="8"/>
            <color indexed="81"/>
            <rFont val="Tahoma"/>
            <family val="2"/>
          </rPr>
          <t>mperry:</t>
        </r>
        <r>
          <rPr>
            <sz val="8"/>
            <color indexed="81"/>
            <rFont val="Tahoma"/>
            <family val="2"/>
          </rPr>
          <t xml:space="preserve">
Note manual entry. 5/17/11</t>
        </r>
      </text>
    </comment>
    <comment ref="I33" authorId="0" shapeId="0" xr:uid="{00000000-0006-0000-0300-00006F000000}">
      <text>
        <r>
          <rPr>
            <b/>
            <sz val="8"/>
            <color indexed="81"/>
            <rFont val="Tahoma"/>
            <family val="2"/>
          </rPr>
          <t>mperry:</t>
        </r>
        <r>
          <rPr>
            <sz val="8"/>
            <color indexed="81"/>
            <rFont val="Tahoma"/>
            <family val="2"/>
          </rPr>
          <t xml:space="preserve">
Note manual entry. 5/17/11</t>
        </r>
      </text>
    </comment>
    <comment ref="J33" authorId="0" shapeId="0" xr:uid="{00000000-0006-0000-0300-000070000000}">
      <text>
        <r>
          <rPr>
            <b/>
            <sz val="8"/>
            <color indexed="81"/>
            <rFont val="Tahoma"/>
            <family val="2"/>
          </rPr>
          <t>mperry:</t>
        </r>
        <r>
          <rPr>
            <sz val="8"/>
            <color indexed="81"/>
            <rFont val="Tahoma"/>
            <family val="2"/>
          </rPr>
          <t xml:space="preserve">
Note manual entry. 5/17/11</t>
        </r>
      </text>
    </comment>
    <comment ref="Q33" authorId="0" shapeId="0" xr:uid="{00000000-0006-0000-0300-000071000000}">
      <text>
        <r>
          <rPr>
            <b/>
            <sz val="8"/>
            <color indexed="81"/>
            <rFont val="Tahoma"/>
            <family val="2"/>
          </rPr>
          <t>mperry:</t>
        </r>
        <r>
          <rPr>
            <sz val="8"/>
            <color indexed="81"/>
            <rFont val="Tahoma"/>
            <family val="2"/>
          </rPr>
          <t xml:space="preserve">
Note manual entry. 5/17/11</t>
        </r>
      </text>
    </comment>
    <comment ref="R33" authorId="0" shapeId="0" xr:uid="{00000000-0006-0000-0300-000072000000}">
      <text>
        <r>
          <rPr>
            <b/>
            <sz val="8"/>
            <color indexed="81"/>
            <rFont val="Tahoma"/>
            <family val="2"/>
          </rPr>
          <t>mperry:</t>
        </r>
        <r>
          <rPr>
            <sz val="8"/>
            <color indexed="81"/>
            <rFont val="Tahoma"/>
            <family val="2"/>
          </rPr>
          <t xml:space="preserve">
Note manual entry. 5/17/11</t>
        </r>
      </text>
    </comment>
    <comment ref="S33" authorId="0" shapeId="0" xr:uid="{00000000-0006-0000-0300-000073000000}">
      <text>
        <r>
          <rPr>
            <b/>
            <sz val="8"/>
            <color indexed="81"/>
            <rFont val="Tahoma"/>
            <family val="2"/>
          </rPr>
          <t>mperry:</t>
        </r>
        <r>
          <rPr>
            <sz val="8"/>
            <color indexed="81"/>
            <rFont val="Tahoma"/>
            <family val="2"/>
          </rPr>
          <t xml:space="preserve">
Note manual entry. 5/17/11</t>
        </r>
      </text>
    </comment>
    <comment ref="T33" authorId="0" shapeId="0" xr:uid="{00000000-0006-0000-0300-000074000000}">
      <text>
        <r>
          <rPr>
            <b/>
            <sz val="8"/>
            <color indexed="81"/>
            <rFont val="Tahoma"/>
            <family val="2"/>
          </rPr>
          <t>mperry:</t>
        </r>
        <r>
          <rPr>
            <sz val="8"/>
            <color indexed="81"/>
            <rFont val="Tahoma"/>
            <family val="2"/>
          </rPr>
          <t xml:space="preserve">
Note manual entry. 5/17/11</t>
        </r>
      </text>
    </comment>
    <comment ref="I35" authorId="0" shapeId="0" xr:uid="{00000000-0006-0000-0300-000075000000}">
      <text>
        <r>
          <rPr>
            <b/>
            <sz val="8"/>
            <color indexed="81"/>
            <rFont val="Tahoma"/>
            <family val="2"/>
          </rPr>
          <t>mperry:</t>
        </r>
        <r>
          <rPr>
            <sz val="8"/>
            <color indexed="81"/>
            <rFont val="Tahoma"/>
            <family val="2"/>
          </rPr>
          <t xml:space="preserve">
Note manual entry. 5/17/11</t>
        </r>
      </text>
    </comment>
    <comment ref="J35" authorId="0" shapeId="0" xr:uid="{00000000-0006-0000-0300-000076000000}">
      <text>
        <r>
          <rPr>
            <b/>
            <sz val="8"/>
            <color indexed="81"/>
            <rFont val="Tahoma"/>
            <family val="2"/>
          </rPr>
          <t>mperry:</t>
        </r>
        <r>
          <rPr>
            <sz val="8"/>
            <color indexed="81"/>
            <rFont val="Tahoma"/>
            <family val="2"/>
          </rPr>
          <t xml:space="preserve">
Note manual entry. 5/17/11</t>
        </r>
      </text>
    </comment>
    <comment ref="K35" authorId="0" shapeId="0" xr:uid="{00000000-0006-0000-0300-000077000000}">
      <text>
        <r>
          <rPr>
            <b/>
            <sz val="8"/>
            <color indexed="81"/>
            <rFont val="Tahoma"/>
            <family val="2"/>
          </rPr>
          <t>mperry:</t>
        </r>
        <r>
          <rPr>
            <sz val="8"/>
            <color indexed="81"/>
            <rFont val="Tahoma"/>
            <family val="2"/>
          </rPr>
          <t xml:space="preserve">
Note manual entry. 5/17/11</t>
        </r>
      </text>
    </comment>
    <comment ref="L35" authorId="0" shapeId="0" xr:uid="{00000000-0006-0000-0300-000078000000}">
      <text>
        <r>
          <rPr>
            <b/>
            <sz val="8"/>
            <color indexed="81"/>
            <rFont val="Tahoma"/>
            <family val="2"/>
          </rPr>
          <t>mperry:</t>
        </r>
        <r>
          <rPr>
            <sz val="8"/>
            <color indexed="81"/>
            <rFont val="Tahoma"/>
            <family val="2"/>
          </rPr>
          <t xml:space="preserve">
Note manual entry. 5/17/11</t>
        </r>
      </text>
    </comment>
    <comment ref="Q35" authorId="0" shapeId="0" xr:uid="{00000000-0006-0000-0300-000079000000}">
      <text>
        <r>
          <rPr>
            <b/>
            <sz val="8"/>
            <color indexed="81"/>
            <rFont val="Tahoma"/>
            <family val="2"/>
          </rPr>
          <t>mperry:</t>
        </r>
        <r>
          <rPr>
            <sz val="8"/>
            <color indexed="81"/>
            <rFont val="Tahoma"/>
            <family val="2"/>
          </rPr>
          <t xml:space="preserve">
Note manual entry. 5/17/11</t>
        </r>
      </text>
    </comment>
    <comment ref="R35" authorId="0" shapeId="0" xr:uid="{00000000-0006-0000-0300-00007A000000}">
      <text>
        <r>
          <rPr>
            <b/>
            <sz val="8"/>
            <color indexed="81"/>
            <rFont val="Tahoma"/>
            <family val="2"/>
          </rPr>
          <t>mperry:</t>
        </r>
        <r>
          <rPr>
            <sz val="8"/>
            <color indexed="81"/>
            <rFont val="Tahoma"/>
            <family val="2"/>
          </rPr>
          <t xml:space="preserve">
Note manual entry. 5/17/11</t>
        </r>
      </text>
    </comment>
    <comment ref="G36" authorId="0" shapeId="0" xr:uid="{00000000-0006-0000-0300-00007B000000}">
      <text>
        <r>
          <rPr>
            <b/>
            <sz val="8"/>
            <color indexed="81"/>
            <rFont val="Tahoma"/>
            <family val="2"/>
          </rPr>
          <t>mperry:</t>
        </r>
        <r>
          <rPr>
            <sz val="8"/>
            <color indexed="81"/>
            <rFont val="Tahoma"/>
            <family val="2"/>
          </rPr>
          <t xml:space="preserve">
Note manual entry. 5/17/11</t>
        </r>
      </text>
    </comment>
    <comment ref="H36" authorId="0" shapeId="0" xr:uid="{00000000-0006-0000-0300-00007C000000}">
      <text>
        <r>
          <rPr>
            <b/>
            <sz val="8"/>
            <color indexed="81"/>
            <rFont val="Tahoma"/>
            <family val="2"/>
          </rPr>
          <t>mperry:</t>
        </r>
        <r>
          <rPr>
            <sz val="8"/>
            <color indexed="81"/>
            <rFont val="Tahoma"/>
            <family val="2"/>
          </rPr>
          <t xml:space="preserve">
Note manual entry. 5/17/11</t>
        </r>
      </text>
    </comment>
    <comment ref="I36" authorId="0" shapeId="0" xr:uid="{00000000-0006-0000-0300-00007D000000}">
      <text>
        <r>
          <rPr>
            <b/>
            <sz val="8"/>
            <color indexed="81"/>
            <rFont val="Tahoma"/>
            <family val="2"/>
          </rPr>
          <t>mperry:</t>
        </r>
        <r>
          <rPr>
            <sz val="8"/>
            <color indexed="81"/>
            <rFont val="Tahoma"/>
            <family val="2"/>
          </rPr>
          <t xml:space="preserve">
Note manual entry. 5/17/11</t>
        </r>
      </text>
    </comment>
    <comment ref="J36" authorId="0" shapeId="0" xr:uid="{00000000-0006-0000-0300-00007E000000}">
      <text>
        <r>
          <rPr>
            <b/>
            <sz val="8"/>
            <color indexed="81"/>
            <rFont val="Tahoma"/>
            <family val="2"/>
          </rPr>
          <t>mperry:</t>
        </r>
        <r>
          <rPr>
            <sz val="8"/>
            <color indexed="81"/>
            <rFont val="Tahoma"/>
            <family val="2"/>
          </rPr>
          <t xml:space="preserve">
Note manual entry. 5/17/11</t>
        </r>
      </text>
    </comment>
    <comment ref="K36" authorId="0" shapeId="0" xr:uid="{00000000-0006-0000-0300-00007F000000}">
      <text>
        <r>
          <rPr>
            <b/>
            <sz val="8"/>
            <color indexed="81"/>
            <rFont val="Tahoma"/>
            <family val="2"/>
          </rPr>
          <t>mperry:</t>
        </r>
        <r>
          <rPr>
            <sz val="8"/>
            <color indexed="81"/>
            <rFont val="Tahoma"/>
            <family val="2"/>
          </rPr>
          <t xml:space="preserve">
Note manual entry. 5/17/11</t>
        </r>
      </text>
    </comment>
    <comment ref="L36" authorId="0" shapeId="0" xr:uid="{00000000-0006-0000-0300-000080000000}">
      <text>
        <r>
          <rPr>
            <b/>
            <sz val="8"/>
            <color indexed="81"/>
            <rFont val="Tahoma"/>
            <family val="2"/>
          </rPr>
          <t>mperry:</t>
        </r>
        <r>
          <rPr>
            <sz val="8"/>
            <color indexed="81"/>
            <rFont val="Tahoma"/>
            <family val="2"/>
          </rPr>
          <t xml:space="preserve">
Note manual entry. 5/17/11</t>
        </r>
      </text>
    </comment>
    <comment ref="O36" authorId="0" shapeId="0" xr:uid="{00000000-0006-0000-0300-000081000000}">
      <text>
        <r>
          <rPr>
            <b/>
            <sz val="8"/>
            <color indexed="81"/>
            <rFont val="Tahoma"/>
            <family val="2"/>
          </rPr>
          <t>mperry:</t>
        </r>
        <r>
          <rPr>
            <sz val="8"/>
            <color indexed="81"/>
            <rFont val="Tahoma"/>
            <family val="2"/>
          </rPr>
          <t xml:space="preserve">
Note manual entry. 5/17/11</t>
        </r>
      </text>
    </comment>
    <comment ref="P36" authorId="0" shapeId="0" xr:uid="{00000000-0006-0000-0300-000082000000}">
      <text>
        <r>
          <rPr>
            <b/>
            <sz val="8"/>
            <color indexed="81"/>
            <rFont val="Tahoma"/>
            <family val="2"/>
          </rPr>
          <t>mperry:</t>
        </r>
        <r>
          <rPr>
            <sz val="8"/>
            <color indexed="81"/>
            <rFont val="Tahoma"/>
            <family val="2"/>
          </rPr>
          <t xml:space="preserve">
Note manual entry. 5/17/11</t>
        </r>
      </text>
    </comment>
    <comment ref="Q36" authorId="0" shapeId="0" xr:uid="{00000000-0006-0000-0300-000083000000}">
      <text>
        <r>
          <rPr>
            <b/>
            <sz val="8"/>
            <color indexed="81"/>
            <rFont val="Tahoma"/>
            <family val="2"/>
          </rPr>
          <t>mperry:</t>
        </r>
        <r>
          <rPr>
            <sz val="8"/>
            <color indexed="81"/>
            <rFont val="Tahoma"/>
            <family val="2"/>
          </rPr>
          <t xml:space="preserve">
Note manual entry. 5/17/11</t>
        </r>
      </text>
    </comment>
    <comment ref="R36" authorId="0" shapeId="0" xr:uid="{00000000-0006-0000-0300-000084000000}">
      <text>
        <r>
          <rPr>
            <b/>
            <sz val="8"/>
            <color indexed="81"/>
            <rFont val="Tahoma"/>
            <family val="2"/>
          </rPr>
          <t>mperry:</t>
        </r>
        <r>
          <rPr>
            <sz val="8"/>
            <color indexed="81"/>
            <rFont val="Tahoma"/>
            <family val="2"/>
          </rPr>
          <t xml:space="preserve">
Note manual entry. 5/17/11</t>
        </r>
      </text>
    </comment>
    <comment ref="S36" authorId="0" shapeId="0" xr:uid="{00000000-0006-0000-0300-000085000000}">
      <text>
        <r>
          <rPr>
            <b/>
            <sz val="8"/>
            <color indexed="81"/>
            <rFont val="Tahoma"/>
            <family val="2"/>
          </rPr>
          <t>mperry:</t>
        </r>
        <r>
          <rPr>
            <sz val="8"/>
            <color indexed="81"/>
            <rFont val="Tahoma"/>
            <family val="2"/>
          </rPr>
          <t xml:space="preserve">
Note manual entry. 5/17/11</t>
        </r>
      </text>
    </comment>
    <comment ref="T36" authorId="0" shapeId="0" xr:uid="{00000000-0006-0000-0300-000086000000}">
      <text>
        <r>
          <rPr>
            <b/>
            <sz val="8"/>
            <color indexed="81"/>
            <rFont val="Tahoma"/>
            <family val="2"/>
          </rPr>
          <t>mperry:</t>
        </r>
        <r>
          <rPr>
            <sz val="8"/>
            <color indexed="81"/>
            <rFont val="Tahoma"/>
            <family val="2"/>
          </rPr>
          <t xml:space="preserve">
Note manual entry. 5/17/11</t>
        </r>
      </text>
    </comment>
    <comment ref="E37" authorId="0" shapeId="0" xr:uid="{00000000-0006-0000-0300-000087000000}">
      <text>
        <r>
          <rPr>
            <b/>
            <sz val="8"/>
            <color indexed="81"/>
            <rFont val="Tahoma"/>
            <family val="2"/>
          </rPr>
          <t>mperry:</t>
        </r>
        <r>
          <rPr>
            <sz val="8"/>
            <color indexed="81"/>
            <rFont val="Tahoma"/>
            <family val="2"/>
          </rPr>
          <t xml:space="preserve">
Note manual entry. 5/17/11</t>
        </r>
      </text>
    </comment>
    <comment ref="F37" authorId="0" shapeId="0" xr:uid="{00000000-0006-0000-0300-000088000000}">
      <text>
        <r>
          <rPr>
            <b/>
            <sz val="8"/>
            <color indexed="81"/>
            <rFont val="Tahoma"/>
            <family val="2"/>
          </rPr>
          <t>mperry:</t>
        </r>
        <r>
          <rPr>
            <sz val="8"/>
            <color indexed="81"/>
            <rFont val="Tahoma"/>
            <family val="2"/>
          </rPr>
          <t xml:space="preserve">
Note manual entry. 5/17/11</t>
        </r>
      </text>
    </comment>
    <comment ref="G37" authorId="0" shapeId="0" xr:uid="{00000000-0006-0000-0300-000089000000}">
      <text>
        <r>
          <rPr>
            <b/>
            <sz val="8"/>
            <color indexed="81"/>
            <rFont val="Tahoma"/>
            <family val="2"/>
          </rPr>
          <t>mperry:</t>
        </r>
        <r>
          <rPr>
            <sz val="8"/>
            <color indexed="81"/>
            <rFont val="Tahoma"/>
            <family val="2"/>
          </rPr>
          <t xml:space="preserve">
Note manual entry. 5/17/11</t>
        </r>
      </text>
    </comment>
    <comment ref="H37" authorId="0" shapeId="0" xr:uid="{00000000-0006-0000-0300-00008A000000}">
      <text>
        <r>
          <rPr>
            <b/>
            <sz val="8"/>
            <color indexed="81"/>
            <rFont val="Tahoma"/>
            <family val="2"/>
          </rPr>
          <t>mperry:</t>
        </r>
        <r>
          <rPr>
            <sz val="8"/>
            <color indexed="81"/>
            <rFont val="Tahoma"/>
            <family val="2"/>
          </rPr>
          <t xml:space="preserve">
Note manual entry. 5/17/11</t>
        </r>
      </text>
    </comment>
    <comment ref="I37" authorId="0" shapeId="0" xr:uid="{00000000-0006-0000-0300-00008B000000}">
      <text>
        <r>
          <rPr>
            <b/>
            <sz val="8"/>
            <color indexed="81"/>
            <rFont val="Tahoma"/>
            <family val="2"/>
          </rPr>
          <t>mperry:</t>
        </r>
        <r>
          <rPr>
            <sz val="8"/>
            <color indexed="81"/>
            <rFont val="Tahoma"/>
            <family val="2"/>
          </rPr>
          <t xml:space="preserve">
Note manual entry. 5/17/11</t>
        </r>
      </text>
    </comment>
    <comment ref="J37" authorId="0" shapeId="0" xr:uid="{00000000-0006-0000-0300-00008C000000}">
      <text>
        <r>
          <rPr>
            <b/>
            <sz val="8"/>
            <color indexed="81"/>
            <rFont val="Tahoma"/>
            <family val="2"/>
          </rPr>
          <t>mperry:</t>
        </r>
        <r>
          <rPr>
            <sz val="8"/>
            <color indexed="81"/>
            <rFont val="Tahoma"/>
            <family val="2"/>
          </rPr>
          <t xml:space="preserve">
Note manual entry. 5/17/11</t>
        </r>
      </text>
    </comment>
    <comment ref="K37" authorId="0" shapeId="0" xr:uid="{00000000-0006-0000-0300-00008D000000}">
      <text>
        <r>
          <rPr>
            <b/>
            <sz val="8"/>
            <color indexed="81"/>
            <rFont val="Tahoma"/>
            <family val="2"/>
          </rPr>
          <t>mperry:</t>
        </r>
        <r>
          <rPr>
            <sz val="8"/>
            <color indexed="81"/>
            <rFont val="Tahoma"/>
            <family val="2"/>
          </rPr>
          <t xml:space="preserve">
Note manual entry. 5/17/11</t>
        </r>
      </text>
    </comment>
    <comment ref="L37" authorId="0" shapeId="0" xr:uid="{00000000-0006-0000-0300-00008E000000}">
      <text>
        <r>
          <rPr>
            <b/>
            <sz val="8"/>
            <color indexed="81"/>
            <rFont val="Tahoma"/>
            <family val="2"/>
          </rPr>
          <t>mperry:</t>
        </r>
        <r>
          <rPr>
            <sz val="8"/>
            <color indexed="81"/>
            <rFont val="Tahoma"/>
            <family val="2"/>
          </rPr>
          <t xml:space="preserve">
Note manual entry. 5/17/11</t>
        </r>
      </text>
    </comment>
    <comment ref="Q37" authorId="0" shapeId="0" xr:uid="{00000000-0006-0000-0300-00008F000000}">
      <text>
        <r>
          <rPr>
            <b/>
            <sz val="8"/>
            <color indexed="81"/>
            <rFont val="Tahoma"/>
            <family val="2"/>
          </rPr>
          <t>mperry:</t>
        </r>
        <r>
          <rPr>
            <sz val="8"/>
            <color indexed="81"/>
            <rFont val="Tahoma"/>
            <family val="2"/>
          </rPr>
          <t xml:space="preserve">
Note manual entry. 5/17/11</t>
        </r>
      </text>
    </comment>
    <comment ref="R37" authorId="0" shapeId="0" xr:uid="{00000000-0006-0000-0300-000090000000}">
      <text>
        <r>
          <rPr>
            <b/>
            <sz val="8"/>
            <color indexed="81"/>
            <rFont val="Tahoma"/>
            <family val="2"/>
          </rPr>
          <t>mperry:</t>
        </r>
        <r>
          <rPr>
            <sz val="8"/>
            <color indexed="81"/>
            <rFont val="Tahoma"/>
            <family val="2"/>
          </rPr>
          <t xml:space="preserve">
Note manual entry. 5/17/11</t>
        </r>
      </text>
    </comment>
    <comment ref="S37" authorId="0" shapeId="0" xr:uid="{00000000-0006-0000-0300-000091000000}">
      <text>
        <r>
          <rPr>
            <b/>
            <sz val="8"/>
            <color indexed="81"/>
            <rFont val="Tahoma"/>
            <family val="2"/>
          </rPr>
          <t>mperry:</t>
        </r>
        <r>
          <rPr>
            <sz val="8"/>
            <color indexed="81"/>
            <rFont val="Tahoma"/>
            <family val="2"/>
          </rPr>
          <t xml:space="preserve">
Note manual entry. 5/17/11</t>
        </r>
      </text>
    </comment>
    <comment ref="T37" authorId="0" shapeId="0" xr:uid="{00000000-0006-0000-0300-000092000000}">
      <text>
        <r>
          <rPr>
            <b/>
            <sz val="8"/>
            <color indexed="81"/>
            <rFont val="Tahoma"/>
            <family val="2"/>
          </rPr>
          <t>mperry:</t>
        </r>
        <r>
          <rPr>
            <sz val="8"/>
            <color indexed="81"/>
            <rFont val="Tahoma"/>
            <family val="2"/>
          </rPr>
          <t xml:space="preserve">
Note manual entry. 5/17/11</t>
        </r>
      </text>
    </comment>
    <comment ref="U37" authorId="0" shapeId="0" xr:uid="{00000000-0006-0000-0300-000093000000}">
      <text>
        <r>
          <rPr>
            <b/>
            <sz val="8"/>
            <color indexed="81"/>
            <rFont val="Tahoma"/>
            <family val="2"/>
          </rPr>
          <t>mperry:</t>
        </r>
        <r>
          <rPr>
            <sz val="8"/>
            <color indexed="81"/>
            <rFont val="Tahoma"/>
            <family val="2"/>
          </rPr>
          <t xml:space="preserve">
Note manual entry. 5/17/11</t>
        </r>
      </text>
    </comment>
    <comment ref="V37" authorId="0" shapeId="0" xr:uid="{00000000-0006-0000-0300-000094000000}">
      <text>
        <r>
          <rPr>
            <b/>
            <sz val="8"/>
            <color indexed="81"/>
            <rFont val="Tahoma"/>
            <family val="2"/>
          </rPr>
          <t>mperry:</t>
        </r>
        <r>
          <rPr>
            <sz val="8"/>
            <color indexed="81"/>
            <rFont val="Tahoma"/>
            <family val="2"/>
          </rPr>
          <t xml:space="preserve">
Note manual entry. 5/17/11</t>
        </r>
      </text>
    </comment>
    <comment ref="E38" authorId="0" shapeId="0" xr:uid="{00000000-0006-0000-0300-000095000000}">
      <text>
        <r>
          <rPr>
            <b/>
            <sz val="8"/>
            <color indexed="81"/>
            <rFont val="Tahoma"/>
            <family val="2"/>
          </rPr>
          <t>mperry:</t>
        </r>
        <r>
          <rPr>
            <sz val="8"/>
            <color indexed="81"/>
            <rFont val="Tahoma"/>
            <family val="2"/>
          </rPr>
          <t xml:space="preserve">
Note manual entry. 5/17/11</t>
        </r>
      </text>
    </comment>
    <comment ref="F38" authorId="0" shapeId="0" xr:uid="{00000000-0006-0000-0300-000096000000}">
      <text>
        <r>
          <rPr>
            <b/>
            <sz val="8"/>
            <color indexed="81"/>
            <rFont val="Tahoma"/>
            <family val="2"/>
          </rPr>
          <t>mperry:</t>
        </r>
        <r>
          <rPr>
            <sz val="8"/>
            <color indexed="81"/>
            <rFont val="Tahoma"/>
            <family val="2"/>
          </rPr>
          <t xml:space="preserve">
Note manual entry. 5/17/11</t>
        </r>
      </text>
    </comment>
    <comment ref="G38" authorId="0" shapeId="0" xr:uid="{00000000-0006-0000-0300-000097000000}">
      <text>
        <r>
          <rPr>
            <b/>
            <sz val="8"/>
            <color indexed="81"/>
            <rFont val="Tahoma"/>
            <family val="2"/>
          </rPr>
          <t>mperry:</t>
        </r>
        <r>
          <rPr>
            <sz val="8"/>
            <color indexed="81"/>
            <rFont val="Tahoma"/>
            <family val="2"/>
          </rPr>
          <t xml:space="preserve">
Note manual entry. 5/17/11</t>
        </r>
      </text>
    </comment>
    <comment ref="H38" authorId="0" shapeId="0" xr:uid="{00000000-0006-0000-0300-000098000000}">
      <text>
        <r>
          <rPr>
            <b/>
            <sz val="8"/>
            <color indexed="81"/>
            <rFont val="Tahoma"/>
            <family val="2"/>
          </rPr>
          <t>mperry:</t>
        </r>
        <r>
          <rPr>
            <sz val="8"/>
            <color indexed="81"/>
            <rFont val="Tahoma"/>
            <family val="2"/>
          </rPr>
          <t xml:space="preserve">
Note manual entry. 5/17/11</t>
        </r>
      </text>
    </comment>
    <comment ref="I38" authorId="0" shapeId="0" xr:uid="{00000000-0006-0000-0300-000099000000}">
      <text>
        <r>
          <rPr>
            <b/>
            <sz val="8"/>
            <color indexed="81"/>
            <rFont val="Tahoma"/>
            <family val="2"/>
          </rPr>
          <t>mperry:</t>
        </r>
        <r>
          <rPr>
            <sz val="8"/>
            <color indexed="81"/>
            <rFont val="Tahoma"/>
            <family val="2"/>
          </rPr>
          <t xml:space="preserve">
Note manual entry. 5/17/11</t>
        </r>
      </text>
    </comment>
    <comment ref="J38" authorId="0" shapeId="0" xr:uid="{00000000-0006-0000-0300-00009A000000}">
      <text>
        <r>
          <rPr>
            <b/>
            <sz val="8"/>
            <color indexed="81"/>
            <rFont val="Tahoma"/>
            <family val="2"/>
          </rPr>
          <t>mperry:</t>
        </r>
        <r>
          <rPr>
            <sz val="8"/>
            <color indexed="81"/>
            <rFont val="Tahoma"/>
            <family val="2"/>
          </rPr>
          <t xml:space="preserve">
Note manual entry. 5/17/11</t>
        </r>
      </text>
    </comment>
    <comment ref="K38" authorId="0" shapeId="0" xr:uid="{00000000-0006-0000-0300-00009B000000}">
      <text>
        <r>
          <rPr>
            <b/>
            <sz val="8"/>
            <color indexed="81"/>
            <rFont val="Tahoma"/>
            <family val="2"/>
          </rPr>
          <t>mperry:</t>
        </r>
        <r>
          <rPr>
            <sz val="8"/>
            <color indexed="81"/>
            <rFont val="Tahoma"/>
            <family val="2"/>
          </rPr>
          <t xml:space="preserve">
Note manual entry. 5/17/11</t>
        </r>
      </text>
    </comment>
    <comment ref="L38" authorId="0" shapeId="0" xr:uid="{00000000-0006-0000-0300-00009C000000}">
      <text>
        <r>
          <rPr>
            <b/>
            <sz val="8"/>
            <color indexed="81"/>
            <rFont val="Tahoma"/>
            <family val="2"/>
          </rPr>
          <t>mperry:</t>
        </r>
        <r>
          <rPr>
            <sz val="8"/>
            <color indexed="81"/>
            <rFont val="Tahoma"/>
            <family val="2"/>
          </rPr>
          <t xml:space="preserve">
Note manual entry. 5/17/11</t>
        </r>
      </text>
    </comment>
    <comment ref="Q38" authorId="0" shapeId="0" xr:uid="{00000000-0006-0000-0300-00009D000000}">
      <text>
        <r>
          <rPr>
            <b/>
            <sz val="8"/>
            <color indexed="81"/>
            <rFont val="Tahoma"/>
            <family val="2"/>
          </rPr>
          <t>mperry:</t>
        </r>
        <r>
          <rPr>
            <sz val="8"/>
            <color indexed="81"/>
            <rFont val="Tahoma"/>
            <family val="2"/>
          </rPr>
          <t xml:space="preserve">
Note manual entry. 5/17/11</t>
        </r>
      </text>
    </comment>
    <comment ref="R38" authorId="0" shapeId="0" xr:uid="{00000000-0006-0000-0300-00009E000000}">
      <text>
        <r>
          <rPr>
            <b/>
            <sz val="8"/>
            <color indexed="81"/>
            <rFont val="Tahoma"/>
            <family val="2"/>
          </rPr>
          <t>mperry:</t>
        </r>
        <r>
          <rPr>
            <sz val="8"/>
            <color indexed="81"/>
            <rFont val="Tahoma"/>
            <family val="2"/>
          </rPr>
          <t xml:space="preserve">
Note manual entry. 5/17/11</t>
        </r>
      </text>
    </comment>
    <comment ref="S38" authorId="0" shapeId="0" xr:uid="{00000000-0006-0000-0300-00009F000000}">
      <text>
        <r>
          <rPr>
            <b/>
            <sz val="8"/>
            <color indexed="81"/>
            <rFont val="Tahoma"/>
            <family val="2"/>
          </rPr>
          <t>mperry:</t>
        </r>
        <r>
          <rPr>
            <sz val="8"/>
            <color indexed="81"/>
            <rFont val="Tahoma"/>
            <family val="2"/>
          </rPr>
          <t xml:space="preserve">
Note manual entry. 5/17/11</t>
        </r>
      </text>
    </comment>
    <comment ref="T38" authorId="0" shapeId="0" xr:uid="{00000000-0006-0000-0300-0000A0000000}">
      <text>
        <r>
          <rPr>
            <b/>
            <sz val="8"/>
            <color indexed="81"/>
            <rFont val="Tahoma"/>
            <family val="2"/>
          </rPr>
          <t>mperry:</t>
        </r>
        <r>
          <rPr>
            <sz val="8"/>
            <color indexed="81"/>
            <rFont val="Tahoma"/>
            <family val="2"/>
          </rPr>
          <t xml:space="preserve">
Note manual entry. 5/17/11</t>
        </r>
      </text>
    </comment>
    <comment ref="U38" authorId="0" shapeId="0" xr:uid="{00000000-0006-0000-0300-0000A1000000}">
      <text>
        <r>
          <rPr>
            <b/>
            <sz val="8"/>
            <color indexed="81"/>
            <rFont val="Tahoma"/>
            <family val="2"/>
          </rPr>
          <t>mperry:</t>
        </r>
        <r>
          <rPr>
            <sz val="8"/>
            <color indexed="81"/>
            <rFont val="Tahoma"/>
            <family val="2"/>
          </rPr>
          <t xml:space="preserve">
Note manual entry. 5/17/11</t>
        </r>
      </text>
    </comment>
    <comment ref="V38" authorId="0" shapeId="0" xr:uid="{00000000-0006-0000-0300-0000A2000000}">
      <text>
        <r>
          <rPr>
            <b/>
            <sz val="8"/>
            <color indexed="81"/>
            <rFont val="Tahoma"/>
            <family val="2"/>
          </rPr>
          <t>mperry:</t>
        </r>
        <r>
          <rPr>
            <sz val="8"/>
            <color indexed="81"/>
            <rFont val="Tahoma"/>
            <family val="2"/>
          </rPr>
          <t xml:space="preserve">
Note manual entry. 5/17/11</t>
        </r>
      </text>
    </comment>
    <comment ref="H39" authorId="0" shapeId="0" xr:uid="{00000000-0006-0000-0300-0000A3000000}">
      <text>
        <r>
          <rPr>
            <b/>
            <sz val="8"/>
            <color indexed="81"/>
            <rFont val="Tahoma"/>
            <family val="2"/>
          </rPr>
          <t>mperry:</t>
        </r>
        <r>
          <rPr>
            <sz val="8"/>
            <color indexed="81"/>
            <rFont val="Tahoma"/>
            <family val="2"/>
          </rPr>
          <t xml:space="preserve">
Changed formula to remove "divide by 0" error.  5/17/11
</t>
        </r>
      </text>
    </comment>
    <comment ref="I39" authorId="0" shapeId="0" xr:uid="{00000000-0006-0000-0300-0000A4000000}">
      <text>
        <r>
          <rPr>
            <b/>
            <sz val="8"/>
            <color indexed="81"/>
            <rFont val="Tahoma"/>
            <family val="2"/>
          </rPr>
          <t>mperry:</t>
        </r>
        <r>
          <rPr>
            <sz val="8"/>
            <color indexed="81"/>
            <rFont val="Tahoma"/>
            <family val="2"/>
          </rPr>
          <t xml:space="preserve">
Note manual entry. 5/17/11</t>
        </r>
      </text>
    </comment>
    <comment ref="J39" authorId="0" shapeId="0" xr:uid="{00000000-0006-0000-0300-0000A5000000}">
      <text>
        <r>
          <rPr>
            <b/>
            <sz val="8"/>
            <color indexed="81"/>
            <rFont val="Tahoma"/>
            <family val="2"/>
          </rPr>
          <t>mperry:</t>
        </r>
        <r>
          <rPr>
            <sz val="8"/>
            <color indexed="81"/>
            <rFont val="Tahoma"/>
            <family val="2"/>
          </rPr>
          <t xml:space="preserve">
Note manual entry. 5/17/11</t>
        </r>
      </text>
    </comment>
    <comment ref="K39" authorId="0" shapeId="0" xr:uid="{00000000-0006-0000-0300-0000A6000000}">
      <text>
        <r>
          <rPr>
            <b/>
            <sz val="8"/>
            <color indexed="81"/>
            <rFont val="Tahoma"/>
            <family val="2"/>
          </rPr>
          <t>mperry:</t>
        </r>
        <r>
          <rPr>
            <sz val="8"/>
            <color indexed="81"/>
            <rFont val="Tahoma"/>
            <family val="2"/>
          </rPr>
          <t xml:space="preserve">
Note manual entry. 5/17/11</t>
        </r>
      </text>
    </comment>
    <comment ref="L39" authorId="0" shapeId="0" xr:uid="{00000000-0006-0000-0300-0000A7000000}">
      <text>
        <r>
          <rPr>
            <b/>
            <sz val="8"/>
            <color indexed="81"/>
            <rFont val="Tahoma"/>
            <family val="2"/>
          </rPr>
          <t>mperry:</t>
        </r>
        <r>
          <rPr>
            <sz val="8"/>
            <color indexed="81"/>
            <rFont val="Tahoma"/>
            <family val="2"/>
          </rPr>
          <t xml:space="preserve">
Note manual entry. 5/17/11</t>
        </r>
      </text>
    </comment>
    <comment ref="P39" authorId="0" shapeId="0" xr:uid="{00000000-0006-0000-0300-0000A8000000}">
      <text>
        <r>
          <rPr>
            <b/>
            <sz val="8"/>
            <color indexed="81"/>
            <rFont val="Tahoma"/>
            <family val="2"/>
          </rPr>
          <t>mperry:</t>
        </r>
        <r>
          <rPr>
            <sz val="8"/>
            <color indexed="81"/>
            <rFont val="Tahoma"/>
            <family val="2"/>
          </rPr>
          <t xml:space="preserve">
Changed formula to remove "divide by 0" error.  5/17/11
</t>
        </r>
      </text>
    </comment>
    <comment ref="Q39" authorId="0" shapeId="0" xr:uid="{00000000-0006-0000-0300-0000A9000000}">
      <text>
        <r>
          <rPr>
            <b/>
            <sz val="8"/>
            <color indexed="81"/>
            <rFont val="Tahoma"/>
            <family val="2"/>
          </rPr>
          <t>mperry:</t>
        </r>
        <r>
          <rPr>
            <sz val="8"/>
            <color indexed="81"/>
            <rFont val="Tahoma"/>
            <family val="2"/>
          </rPr>
          <t xml:space="preserve">
Note manual entry. 5/17/11</t>
        </r>
      </text>
    </comment>
    <comment ref="R39" authorId="0" shapeId="0" xr:uid="{00000000-0006-0000-0300-0000AA000000}">
      <text>
        <r>
          <rPr>
            <b/>
            <sz val="8"/>
            <color indexed="81"/>
            <rFont val="Tahoma"/>
            <family val="2"/>
          </rPr>
          <t>mperry:</t>
        </r>
        <r>
          <rPr>
            <sz val="8"/>
            <color indexed="81"/>
            <rFont val="Tahoma"/>
            <family val="2"/>
          </rPr>
          <t xml:space="preserve">
Note manual entry. 5/17/11</t>
        </r>
      </text>
    </comment>
    <comment ref="S39" authorId="0" shapeId="0" xr:uid="{00000000-0006-0000-0300-0000AB000000}">
      <text>
        <r>
          <rPr>
            <b/>
            <sz val="8"/>
            <color indexed="81"/>
            <rFont val="Tahoma"/>
            <family val="2"/>
          </rPr>
          <t>mperry:</t>
        </r>
        <r>
          <rPr>
            <sz val="8"/>
            <color indexed="81"/>
            <rFont val="Tahoma"/>
            <family val="2"/>
          </rPr>
          <t xml:space="preserve">
Note manual entry. 5/17/11</t>
        </r>
      </text>
    </comment>
    <comment ref="T39" authorId="0" shapeId="0" xr:uid="{00000000-0006-0000-0300-0000AC000000}">
      <text>
        <r>
          <rPr>
            <b/>
            <sz val="8"/>
            <color indexed="81"/>
            <rFont val="Tahoma"/>
            <family val="2"/>
          </rPr>
          <t>mperry:</t>
        </r>
        <r>
          <rPr>
            <sz val="8"/>
            <color indexed="81"/>
            <rFont val="Tahoma"/>
            <family val="2"/>
          </rPr>
          <t xml:space="preserve">
Note manual entry. 5/17/11</t>
        </r>
      </text>
    </comment>
    <comment ref="U39" authorId="0" shapeId="0" xr:uid="{00000000-0006-0000-0300-0000AD000000}">
      <text>
        <r>
          <rPr>
            <b/>
            <sz val="8"/>
            <color indexed="81"/>
            <rFont val="Tahoma"/>
            <family val="2"/>
          </rPr>
          <t>mperry:</t>
        </r>
        <r>
          <rPr>
            <sz val="8"/>
            <color indexed="81"/>
            <rFont val="Tahoma"/>
            <family val="2"/>
          </rPr>
          <t xml:space="preserve">
Note manual entry. 5/17/11</t>
        </r>
      </text>
    </comment>
    <comment ref="V39" authorId="0" shapeId="0" xr:uid="{00000000-0006-0000-0300-0000AE000000}">
      <text>
        <r>
          <rPr>
            <b/>
            <sz val="8"/>
            <color indexed="81"/>
            <rFont val="Tahoma"/>
            <family val="2"/>
          </rPr>
          <t>mperry:</t>
        </r>
        <r>
          <rPr>
            <sz val="8"/>
            <color indexed="81"/>
            <rFont val="Tahoma"/>
            <family val="2"/>
          </rPr>
          <t xml:space="preserve">
Note manual entry. 5/17/11</t>
        </r>
      </text>
    </comment>
    <comment ref="G40" authorId="0" shapeId="0" xr:uid="{00000000-0006-0000-0300-0000AF000000}">
      <text>
        <r>
          <rPr>
            <b/>
            <sz val="8"/>
            <color indexed="81"/>
            <rFont val="Tahoma"/>
            <family val="2"/>
          </rPr>
          <t>mperry:</t>
        </r>
        <r>
          <rPr>
            <sz val="8"/>
            <color indexed="81"/>
            <rFont val="Tahoma"/>
            <family val="2"/>
          </rPr>
          <t xml:space="preserve">
Note manual entry. 5/17/11</t>
        </r>
      </text>
    </comment>
    <comment ref="H40" authorId="0" shapeId="0" xr:uid="{00000000-0006-0000-0300-0000B0000000}">
      <text>
        <r>
          <rPr>
            <b/>
            <sz val="8"/>
            <color indexed="81"/>
            <rFont val="Tahoma"/>
            <family val="2"/>
          </rPr>
          <t>mperry:</t>
        </r>
        <r>
          <rPr>
            <sz val="8"/>
            <color indexed="81"/>
            <rFont val="Tahoma"/>
            <family val="2"/>
          </rPr>
          <t xml:space="preserve">
Note manual entry. 5/17/11</t>
        </r>
      </text>
    </comment>
    <comment ref="I40" authorId="0" shapeId="0" xr:uid="{00000000-0006-0000-0300-0000B1000000}">
      <text>
        <r>
          <rPr>
            <b/>
            <sz val="8"/>
            <color indexed="81"/>
            <rFont val="Tahoma"/>
            <family val="2"/>
          </rPr>
          <t>mperry:</t>
        </r>
        <r>
          <rPr>
            <sz val="8"/>
            <color indexed="81"/>
            <rFont val="Tahoma"/>
            <family val="2"/>
          </rPr>
          <t xml:space="preserve">
Note manual entry. 5/17/11</t>
        </r>
      </text>
    </comment>
    <comment ref="J40" authorId="0" shapeId="0" xr:uid="{00000000-0006-0000-0300-0000B2000000}">
      <text>
        <r>
          <rPr>
            <b/>
            <sz val="8"/>
            <color indexed="81"/>
            <rFont val="Tahoma"/>
            <family val="2"/>
          </rPr>
          <t>mperry:</t>
        </r>
        <r>
          <rPr>
            <sz val="8"/>
            <color indexed="81"/>
            <rFont val="Tahoma"/>
            <family val="2"/>
          </rPr>
          <t xml:space="preserve">
Note manual entry. 5/17/11</t>
        </r>
      </text>
    </comment>
    <comment ref="K40" authorId="0" shapeId="0" xr:uid="{00000000-0006-0000-0300-0000B3000000}">
      <text>
        <r>
          <rPr>
            <b/>
            <sz val="8"/>
            <color indexed="81"/>
            <rFont val="Tahoma"/>
            <family val="2"/>
          </rPr>
          <t>mperry:</t>
        </r>
        <r>
          <rPr>
            <sz val="8"/>
            <color indexed="81"/>
            <rFont val="Tahoma"/>
            <family val="2"/>
          </rPr>
          <t xml:space="preserve">
Note manual entry. 5/17/11</t>
        </r>
      </text>
    </comment>
    <comment ref="L40" authorId="0" shapeId="0" xr:uid="{00000000-0006-0000-0300-0000B4000000}">
      <text>
        <r>
          <rPr>
            <b/>
            <sz val="8"/>
            <color indexed="81"/>
            <rFont val="Tahoma"/>
            <family val="2"/>
          </rPr>
          <t>mperry:</t>
        </r>
        <r>
          <rPr>
            <sz val="8"/>
            <color indexed="81"/>
            <rFont val="Tahoma"/>
            <family val="2"/>
          </rPr>
          <t xml:space="preserve">
Note manual entry. 5/17/11</t>
        </r>
      </text>
    </comment>
    <comment ref="Q40" authorId="0" shapeId="0" xr:uid="{00000000-0006-0000-0300-0000B5000000}">
      <text>
        <r>
          <rPr>
            <b/>
            <sz val="8"/>
            <color indexed="81"/>
            <rFont val="Tahoma"/>
            <family val="2"/>
          </rPr>
          <t>mperry:</t>
        </r>
        <r>
          <rPr>
            <sz val="8"/>
            <color indexed="81"/>
            <rFont val="Tahoma"/>
            <family val="2"/>
          </rPr>
          <t xml:space="preserve">
Note manual entry. 5/17/11</t>
        </r>
      </text>
    </comment>
    <comment ref="R40" authorId="0" shapeId="0" xr:uid="{00000000-0006-0000-0300-0000B6000000}">
      <text>
        <r>
          <rPr>
            <b/>
            <sz val="8"/>
            <color indexed="81"/>
            <rFont val="Tahoma"/>
            <family val="2"/>
          </rPr>
          <t>mperry:</t>
        </r>
        <r>
          <rPr>
            <sz val="8"/>
            <color indexed="81"/>
            <rFont val="Tahoma"/>
            <family val="2"/>
          </rPr>
          <t xml:space="preserve">
Note manual entry. 5/17/11</t>
        </r>
      </text>
    </comment>
    <comment ref="S40" authorId="0" shapeId="0" xr:uid="{00000000-0006-0000-0300-0000B7000000}">
      <text>
        <r>
          <rPr>
            <b/>
            <sz val="8"/>
            <color indexed="81"/>
            <rFont val="Tahoma"/>
            <family val="2"/>
          </rPr>
          <t>mperry:</t>
        </r>
        <r>
          <rPr>
            <sz val="8"/>
            <color indexed="81"/>
            <rFont val="Tahoma"/>
            <family val="2"/>
          </rPr>
          <t xml:space="preserve">
Note manual entry. 5/17/11</t>
        </r>
      </text>
    </comment>
    <comment ref="T40" authorId="0" shapeId="0" xr:uid="{00000000-0006-0000-0300-0000B8000000}">
      <text>
        <r>
          <rPr>
            <b/>
            <sz val="8"/>
            <color indexed="81"/>
            <rFont val="Tahoma"/>
            <family val="2"/>
          </rPr>
          <t>mperry:</t>
        </r>
        <r>
          <rPr>
            <sz val="8"/>
            <color indexed="81"/>
            <rFont val="Tahoma"/>
            <family val="2"/>
          </rPr>
          <t xml:space="preserve">
Note manual entry. 5/17/11</t>
        </r>
      </text>
    </comment>
    <comment ref="U40" authorId="0" shapeId="0" xr:uid="{00000000-0006-0000-0300-0000B9000000}">
      <text>
        <r>
          <rPr>
            <b/>
            <sz val="8"/>
            <color indexed="81"/>
            <rFont val="Tahoma"/>
            <family val="2"/>
          </rPr>
          <t>mperry:</t>
        </r>
        <r>
          <rPr>
            <sz val="8"/>
            <color indexed="81"/>
            <rFont val="Tahoma"/>
            <family val="2"/>
          </rPr>
          <t xml:space="preserve">
Note manual entry. 5/17/11</t>
        </r>
      </text>
    </comment>
    <comment ref="V40" authorId="0" shapeId="0" xr:uid="{00000000-0006-0000-0300-0000BA000000}">
      <text>
        <r>
          <rPr>
            <b/>
            <sz val="8"/>
            <color indexed="81"/>
            <rFont val="Tahoma"/>
            <family val="2"/>
          </rPr>
          <t>mperry:</t>
        </r>
        <r>
          <rPr>
            <sz val="8"/>
            <color indexed="81"/>
            <rFont val="Tahoma"/>
            <family val="2"/>
          </rPr>
          <t xml:space="preserve">
Note manual entry. 5/17/11</t>
        </r>
      </text>
    </comment>
    <comment ref="K41" authorId="0" shapeId="0" xr:uid="{00000000-0006-0000-0300-0000BB000000}">
      <text>
        <r>
          <rPr>
            <b/>
            <sz val="8"/>
            <color indexed="81"/>
            <rFont val="Tahoma"/>
            <family val="2"/>
          </rPr>
          <t>mperry:</t>
        </r>
        <r>
          <rPr>
            <sz val="8"/>
            <color indexed="81"/>
            <rFont val="Tahoma"/>
            <family val="2"/>
          </rPr>
          <t xml:space="preserve">
Note manual entry. 5/17/11</t>
        </r>
      </text>
    </comment>
    <comment ref="L41" authorId="0" shapeId="0" xr:uid="{00000000-0006-0000-0300-0000BC000000}">
      <text>
        <r>
          <rPr>
            <b/>
            <sz val="8"/>
            <color indexed="81"/>
            <rFont val="Tahoma"/>
            <family val="2"/>
          </rPr>
          <t>mperry:</t>
        </r>
        <r>
          <rPr>
            <sz val="8"/>
            <color indexed="81"/>
            <rFont val="Tahoma"/>
            <family val="2"/>
          </rPr>
          <t xml:space="preserve">
Note manual entry. 5/17/11</t>
        </r>
      </text>
    </comment>
    <comment ref="G42" authorId="0" shapeId="0" xr:uid="{00000000-0006-0000-0300-0000BD000000}">
      <text>
        <r>
          <rPr>
            <b/>
            <sz val="8"/>
            <color indexed="81"/>
            <rFont val="Tahoma"/>
            <family val="2"/>
          </rPr>
          <t>mperry:</t>
        </r>
        <r>
          <rPr>
            <sz val="8"/>
            <color indexed="81"/>
            <rFont val="Tahoma"/>
            <family val="2"/>
          </rPr>
          <t xml:space="preserve">
Note manual entry. 5/17/11</t>
        </r>
      </text>
    </comment>
    <comment ref="H42" authorId="0" shapeId="0" xr:uid="{00000000-0006-0000-0300-0000BE000000}">
      <text>
        <r>
          <rPr>
            <b/>
            <sz val="8"/>
            <color indexed="81"/>
            <rFont val="Tahoma"/>
            <family val="2"/>
          </rPr>
          <t>mperry:</t>
        </r>
        <r>
          <rPr>
            <sz val="8"/>
            <color indexed="81"/>
            <rFont val="Tahoma"/>
            <family val="2"/>
          </rPr>
          <t xml:space="preserve">
Note manual entry. 5/17/11</t>
        </r>
      </text>
    </comment>
    <comment ref="I42" authorId="0" shapeId="0" xr:uid="{00000000-0006-0000-0300-0000BF000000}">
      <text>
        <r>
          <rPr>
            <b/>
            <sz val="8"/>
            <color indexed="81"/>
            <rFont val="Tahoma"/>
            <family val="2"/>
          </rPr>
          <t>mperry:</t>
        </r>
        <r>
          <rPr>
            <sz val="8"/>
            <color indexed="81"/>
            <rFont val="Tahoma"/>
            <family val="2"/>
          </rPr>
          <t xml:space="preserve">
Note manual entry. 5/17/11</t>
        </r>
      </text>
    </comment>
    <comment ref="J42" authorId="0" shapeId="0" xr:uid="{00000000-0006-0000-0300-0000C0000000}">
      <text>
        <r>
          <rPr>
            <b/>
            <sz val="8"/>
            <color indexed="81"/>
            <rFont val="Tahoma"/>
            <family val="2"/>
          </rPr>
          <t>mperry:</t>
        </r>
        <r>
          <rPr>
            <sz val="8"/>
            <color indexed="81"/>
            <rFont val="Tahoma"/>
            <family val="2"/>
          </rPr>
          <t xml:space="preserve">
Note manual entry. 5/17/11</t>
        </r>
      </text>
    </comment>
    <comment ref="K42" authorId="0" shapeId="0" xr:uid="{00000000-0006-0000-0300-0000C1000000}">
      <text>
        <r>
          <rPr>
            <b/>
            <sz val="8"/>
            <color indexed="81"/>
            <rFont val="Tahoma"/>
            <family val="2"/>
          </rPr>
          <t>mperry:</t>
        </r>
        <r>
          <rPr>
            <sz val="8"/>
            <color indexed="81"/>
            <rFont val="Tahoma"/>
            <family val="2"/>
          </rPr>
          <t xml:space="preserve">
Note manual entry. 5/17/11</t>
        </r>
      </text>
    </comment>
    <comment ref="L42" authorId="0" shapeId="0" xr:uid="{00000000-0006-0000-0300-0000C2000000}">
      <text>
        <r>
          <rPr>
            <b/>
            <sz val="8"/>
            <color indexed="81"/>
            <rFont val="Tahoma"/>
            <family val="2"/>
          </rPr>
          <t>mperry:</t>
        </r>
        <r>
          <rPr>
            <sz val="8"/>
            <color indexed="81"/>
            <rFont val="Tahoma"/>
            <family val="2"/>
          </rPr>
          <t xml:space="preserve">
Note manual entry. 5/17/11</t>
        </r>
      </text>
    </comment>
    <comment ref="Q42" authorId="0" shapeId="0" xr:uid="{00000000-0006-0000-0300-0000C3000000}">
      <text>
        <r>
          <rPr>
            <b/>
            <sz val="8"/>
            <color indexed="81"/>
            <rFont val="Tahoma"/>
            <family val="2"/>
          </rPr>
          <t>mperry:</t>
        </r>
        <r>
          <rPr>
            <sz val="8"/>
            <color indexed="81"/>
            <rFont val="Tahoma"/>
            <family val="2"/>
          </rPr>
          <t xml:space="preserve">
Note manual entry. 5/17/11</t>
        </r>
      </text>
    </comment>
    <comment ref="R42" authorId="0" shapeId="0" xr:uid="{00000000-0006-0000-0300-0000C4000000}">
      <text>
        <r>
          <rPr>
            <b/>
            <sz val="8"/>
            <color indexed="81"/>
            <rFont val="Tahoma"/>
            <family val="2"/>
          </rPr>
          <t>mperry:</t>
        </r>
        <r>
          <rPr>
            <sz val="8"/>
            <color indexed="81"/>
            <rFont val="Tahoma"/>
            <family val="2"/>
          </rPr>
          <t xml:space="preserve">
Note manual entry. 5/17/11</t>
        </r>
      </text>
    </comment>
    <comment ref="S42" authorId="0" shapeId="0" xr:uid="{00000000-0006-0000-0300-0000C5000000}">
      <text>
        <r>
          <rPr>
            <b/>
            <sz val="8"/>
            <color indexed="81"/>
            <rFont val="Tahoma"/>
            <family val="2"/>
          </rPr>
          <t>mperry:</t>
        </r>
        <r>
          <rPr>
            <sz val="8"/>
            <color indexed="81"/>
            <rFont val="Tahoma"/>
            <family val="2"/>
          </rPr>
          <t xml:space="preserve">
Note manual entry. 5/17/11</t>
        </r>
      </text>
    </comment>
    <comment ref="T42" authorId="0" shapeId="0" xr:uid="{00000000-0006-0000-0300-0000C6000000}">
      <text>
        <r>
          <rPr>
            <b/>
            <sz val="8"/>
            <color indexed="81"/>
            <rFont val="Tahoma"/>
            <family val="2"/>
          </rPr>
          <t>mperry:</t>
        </r>
        <r>
          <rPr>
            <sz val="8"/>
            <color indexed="81"/>
            <rFont val="Tahoma"/>
            <family val="2"/>
          </rPr>
          <t xml:space="preserve">
Note manual entry. 5/17/11</t>
        </r>
      </text>
    </comment>
    <comment ref="V42" authorId="0" shapeId="0" xr:uid="{00000000-0006-0000-0300-0000C7000000}">
      <text>
        <r>
          <rPr>
            <b/>
            <sz val="8"/>
            <color indexed="81"/>
            <rFont val="Tahoma"/>
            <family val="2"/>
          </rPr>
          <t>mperry:</t>
        </r>
        <r>
          <rPr>
            <sz val="8"/>
            <color indexed="81"/>
            <rFont val="Tahoma"/>
            <family val="2"/>
          </rPr>
          <t xml:space="preserve">
Changed formula to remove "divide by 0" error.  5/17/11
</t>
        </r>
      </text>
    </comment>
    <comment ref="I43" authorId="0" shapeId="0" xr:uid="{00000000-0006-0000-0300-0000C8000000}">
      <text>
        <r>
          <rPr>
            <b/>
            <sz val="8"/>
            <color indexed="81"/>
            <rFont val="Tahoma"/>
            <family val="2"/>
          </rPr>
          <t>mperry:</t>
        </r>
        <r>
          <rPr>
            <sz val="8"/>
            <color indexed="81"/>
            <rFont val="Tahoma"/>
            <family val="2"/>
          </rPr>
          <t xml:space="preserve">
Note manual entry. 5/17/11</t>
        </r>
      </text>
    </comment>
    <comment ref="J43" authorId="0" shapeId="0" xr:uid="{00000000-0006-0000-0300-0000C9000000}">
      <text>
        <r>
          <rPr>
            <b/>
            <sz val="8"/>
            <color indexed="81"/>
            <rFont val="Tahoma"/>
            <family val="2"/>
          </rPr>
          <t>mperry:</t>
        </r>
        <r>
          <rPr>
            <sz val="8"/>
            <color indexed="81"/>
            <rFont val="Tahoma"/>
            <family val="2"/>
          </rPr>
          <t xml:space="preserve">
Note manual entry. 5/17/11</t>
        </r>
      </text>
    </comment>
    <comment ref="K43" authorId="0" shapeId="0" xr:uid="{00000000-0006-0000-0300-0000CA000000}">
      <text>
        <r>
          <rPr>
            <b/>
            <sz val="8"/>
            <color indexed="81"/>
            <rFont val="Tahoma"/>
            <family val="2"/>
          </rPr>
          <t>mperry:</t>
        </r>
        <r>
          <rPr>
            <sz val="8"/>
            <color indexed="81"/>
            <rFont val="Tahoma"/>
            <family val="2"/>
          </rPr>
          <t xml:space="preserve">
Note manual entry. 5/17/11</t>
        </r>
      </text>
    </comment>
    <comment ref="L43" authorId="0" shapeId="0" xr:uid="{00000000-0006-0000-0300-0000CB000000}">
      <text>
        <r>
          <rPr>
            <b/>
            <sz val="8"/>
            <color indexed="81"/>
            <rFont val="Tahoma"/>
            <family val="2"/>
          </rPr>
          <t>mperry:</t>
        </r>
        <r>
          <rPr>
            <sz val="8"/>
            <color indexed="81"/>
            <rFont val="Tahoma"/>
            <family val="2"/>
          </rPr>
          <t xml:space="preserve">
Note manual entry. 5/17/11</t>
        </r>
      </text>
    </comment>
    <comment ref="Q43" authorId="0" shapeId="0" xr:uid="{00000000-0006-0000-0300-0000CC000000}">
      <text>
        <r>
          <rPr>
            <b/>
            <sz val="8"/>
            <color indexed="81"/>
            <rFont val="Tahoma"/>
            <family val="2"/>
          </rPr>
          <t>mperry:</t>
        </r>
        <r>
          <rPr>
            <sz val="8"/>
            <color indexed="81"/>
            <rFont val="Tahoma"/>
            <family val="2"/>
          </rPr>
          <t xml:space="preserve">
Note manual entry. 5/17/11</t>
        </r>
      </text>
    </comment>
    <comment ref="R43" authorId="0" shapeId="0" xr:uid="{00000000-0006-0000-0300-0000CD000000}">
      <text>
        <r>
          <rPr>
            <b/>
            <sz val="8"/>
            <color indexed="81"/>
            <rFont val="Tahoma"/>
            <family val="2"/>
          </rPr>
          <t>mperry:</t>
        </r>
        <r>
          <rPr>
            <sz val="8"/>
            <color indexed="81"/>
            <rFont val="Tahoma"/>
            <family val="2"/>
          </rPr>
          <t xml:space="preserve">
Note manual entry. 5/17/11</t>
        </r>
      </text>
    </comment>
    <comment ref="E44" authorId="0" shapeId="0" xr:uid="{00000000-0006-0000-0300-0000CE000000}">
      <text>
        <r>
          <rPr>
            <b/>
            <sz val="8"/>
            <color indexed="81"/>
            <rFont val="Tahoma"/>
            <family val="2"/>
          </rPr>
          <t>mperry:</t>
        </r>
        <r>
          <rPr>
            <sz val="8"/>
            <color indexed="81"/>
            <rFont val="Tahoma"/>
            <family val="2"/>
          </rPr>
          <t xml:space="preserve">
Note manual entry. 5/17/11</t>
        </r>
      </text>
    </comment>
    <comment ref="F44" authorId="0" shapeId="0" xr:uid="{00000000-0006-0000-0300-0000CF000000}">
      <text>
        <r>
          <rPr>
            <b/>
            <sz val="8"/>
            <color indexed="81"/>
            <rFont val="Tahoma"/>
            <family val="2"/>
          </rPr>
          <t>mperry:</t>
        </r>
        <r>
          <rPr>
            <sz val="8"/>
            <color indexed="81"/>
            <rFont val="Tahoma"/>
            <family val="2"/>
          </rPr>
          <t xml:space="preserve">
Note manual entry. 5/17/11</t>
        </r>
      </text>
    </comment>
    <comment ref="G44" authorId="0" shapeId="0" xr:uid="{00000000-0006-0000-0300-0000D0000000}">
      <text>
        <r>
          <rPr>
            <b/>
            <sz val="8"/>
            <color indexed="81"/>
            <rFont val="Tahoma"/>
            <family val="2"/>
          </rPr>
          <t>mperry:</t>
        </r>
        <r>
          <rPr>
            <sz val="8"/>
            <color indexed="81"/>
            <rFont val="Tahoma"/>
            <family val="2"/>
          </rPr>
          <t xml:space="preserve">
Note manual entry. 5/17/11</t>
        </r>
      </text>
    </comment>
    <comment ref="H44" authorId="0" shapeId="0" xr:uid="{00000000-0006-0000-0300-0000D1000000}">
      <text>
        <r>
          <rPr>
            <b/>
            <sz val="8"/>
            <color indexed="81"/>
            <rFont val="Tahoma"/>
            <family val="2"/>
          </rPr>
          <t>mperry:</t>
        </r>
        <r>
          <rPr>
            <sz val="8"/>
            <color indexed="81"/>
            <rFont val="Tahoma"/>
            <family val="2"/>
          </rPr>
          <t xml:space="preserve">
Note manual entry. 5/17/11</t>
        </r>
      </text>
    </comment>
    <comment ref="I44" authorId="0" shapeId="0" xr:uid="{00000000-0006-0000-0300-0000D2000000}">
      <text>
        <r>
          <rPr>
            <b/>
            <sz val="8"/>
            <color indexed="81"/>
            <rFont val="Tahoma"/>
            <family val="2"/>
          </rPr>
          <t>mperry:</t>
        </r>
        <r>
          <rPr>
            <sz val="8"/>
            <color indexed="81"/>
            <rFont val="Tahoma"/>
            <family val="2"/>
          </rPr>
          <t xml:space="preserve">
Note manual entry. 5/17/11</t>
        </r>
      </text>
    </comment>
    <comment ref="J44" authorId="0" shapeId="0" xr:uid="{00000000-0006-0000-0300-0000D3000000}">
      <text>
        <r>
          <rPr>
            <b/>
            <sz val="8"/>
            <color indexed="81"/>
            <rFont val="Tahoma"/>
            <family val="2"/>
          </rPr>
          <t>mperry:</t>
        </r>
        <r>
          <rPr>
            <sz val="8"/>
            <color indexed="81"/>
            <rFont val="Tahoma"/>
            <family val="2"/>
          </rPr>
          <t xml:space="preserve">
Note manual entry. 5/17/11</t>
        </r>
      </text>
    </comment>
    <comment ref="K44" authorId="0" shapeId="0" xr:uid="{00000000-0006-0000-0300-0000D4000000}">
      <text>
        <r>
          <rPr>
            <b/>
            <sz val="8"/>
            <color indexed="81"/>
            <rFont val="Tahoma"/>
            <family val="2"/>
          </rPr>
          <t>mperry:</t>
        </r>
        <r>
          <rPr>
            <sz val="8"/>
            <color indexed="81"/>
            <rFont val="Tahoma"/>
            <family val="2"/>
          </rPr>
          <t xml:space="preserve">
Note manual entry. 5/17/11</t>
        </r>
      </text>
    </comment>
    <comment ref="L44" authorId="0" shapeId="0" xr:uid="{00000000-0006-0000-0300-0000D5000000}">
      <text>
        <r>
          <rPr>
            <b/>
            <sz val="8"/>
            <color indexed="81"/>
            <rFont val="Tahoma"/>
            <family val="2"/>
          </rPr>
          <t>mperry:</t>
        </r>
        <r>
          <rPr>
            <sz val="8"/>
            <color indexed="81"/>
            <rFont val="Tahoma"/>
            <family val="2"/>
          </rPr>
          <t xml:space="preserve">
Note manual entry. 5/17/11</t>
        </r>
      </text>
    </comment>
    <comment ref="Q44" authorId="0" shapeId="0" xr:uid="{00000000-0006-0000-0300-0000D6000000}">
      <text>
        <r>
          <rPr>
            <b/>
            <sz val="8"/>
            <color indexed="81"/>
            <rFont val="Tahoma"/>
            <family val="2"/>
          </rPr>
          <t>mperry:</t>
        </r>
        <r>
          <rPr>
            <sz val="8"/>
            <color indexed="81"/>
            <rFont val="Tahoma"/>
            <family val="2"/>
          </rPr>
          <t xml:space="preserve">
Note manual entry. 5/17/11</t>
        </r>
      </text>
    </comment>
    <comment ref="R44" authorId="0" shapeId="0" xr:uid="{00000000-0006-0000-0300-0000D7000000}">
      <text>
        <r>
          <rPr>
            <b/>
            <sz val="8"/>
            <color indexed="81"/>
            <rFont val="Tahoma"/>
            <family val="2"/>
          </rPr>
          <t>mperry:</t>
        </r>
        <r>
          <rPr>
            <sz val="8"/>
            <color indexed="81"/>
            <rFont val="Tahoma"/>
            <family val="2"/>
          </rPr>
          <t xml:space="preserve">
Note manual entry. 5/17/11</t>
        </r>
      </text>
    </comment>
    <comment ref="S44" authorId="0" shapeId="0" xr:uid="{00000000-0006-0000-0300-0000D8000000}">
      <text>
        <r>
          <rPr>
            <b/>
            <sz val="8"/>
            <color indexed="81"/>
            <rFont val="Tahoma"/>
            <family val="2"/>
          </rPr>
          <t>mperry:</t>
        </r>
        <r>
          <rPr>
            <sz val="8"/>
            <color indexed="81"/>
            <rFont val="Tahoma"/>
            <family val="2"/>
          </rPr>
          <t xml:space="preserve">
Note manual entry. 5/17/11</t>
        </r>
      </text>
    </comment>
    <comment ref="T44" authorId="0" shapeId="0" xr:uid="{00000000-0006-0000-0300-0000D9000000}">
      <text>
        <r>
          <rPr>
            <b/>
            <sz val="8"/>
            <color indexed="81"/>
            <rFont val="Tahoma"/>
            <family val="2"/>
          </rPr>
          <t>mperry:</t>
        </r>
        <r>
          <rPr>
            <sz val="8"/>
            <color indexed="81"/>
            <rFont val="Tahoma"/>
            <family val="2"/>
          </rPr>
          <t xml:space="preserve">
Note manual entry. 5/17/11</t>
        </r>
      </text>
    </comment>
    <comment ref="U44" authorId="0" shapeId="0" xr:uid="{00000000-0006-0000-0300-0000DA000000}">
      <text>
        <r>
          <rPr>
            <b/>
            <sz val="8"/>
            <color indexed="81"/>
            <rFont val="Tahoma"/>
            <family val="2"/>
          </rPr>
          <t>mperry:</t>
        </r>
        <r>
          <rPr>
            <sz val="8"/>
            <color indexed="81"/>
            <rFont val="Tahoma"/>
            <family val="2"/>
          </rPr>
          <t xml:space="preserve">
Note manual entry. 5/17/11</t>
        </r>
      </text>
    </comment>
    <comment ref="V44" authorId="0" shapeId="0" xr:uid="{00000000-0006-0000-0300-0000DB000000}">
      <text>
        <r>
          <rPr>
            <b/>
            <sz val="8"/>
            <color indexed="81"/>
            <rFont val="Tahoma"/>
            <family val="2"/>
          </rPr>
          <t>mperry:</t>
        </r>
        <r>
          <rPr>
            <sz val="8"/>
            <color indexed="81"/>
            <rFont val="Tahoma"/>
            <family val="2"/>
          </rPr>
          <t xml:space="preserve">
Note manual entry. 5/17/11</t>
        </r>
      </text>
    </comment>
    <comment ref="I48" authorId="0" shapeId="0" xr:uid="{00000000-0006-0000-0300-0000DC000000}">
      <text>
        <r>
          <rPr>
            <b/>
            <sz val="8"/>
            <color indexed="81"/>
            <rFont val="Tahoma"/>
            <family val="2"/>
          </rPr>
          <t>mperry:</t>
        </r>
        <r>
          <rPr>
            <sz val="8"/>
            <color indexed="81"/>
            <rFont val="Tahoma"/>
            <family val="2"/>
          </rPr>
          <t xml:space="preserve">
Note manual entry. 5/17/11</t>
        </r>
      </text>
    </comment>
    <comment ref="J48" authorId="0" shapeId="0" xr:uid="{00000000-0006-0000-0300-0000DD000000}">
      <text>
        <r>
          <rPr>
            <b/>
            <sz val="8"/>
            <color indexed="81"/>
            <rFont val="Tahoma"/>
            <family val="2"/>
          </rPr>
          <t>mperry:</t>
        </r>
        <r>
          <rPr>
            <sz val="8"/>
            <color indexed="81"/>
            <rFont val="Tahoma"/>
            <family val="2"/>
          </rPr>
          <t xml:space="preserve">
Note manual entry. 5/17/11</t>
        </r>
      </text>
    </comment>
    <comment ref="K48" authorId="0" shapeId="0" xr:uid="{00000000-0006-0000-0300-0000DE000000}">
      <text>
        <r>
          <rPr>
            <b/>
            <sz val="8"/>
            <color indexed="81"/>
            <rFont val="Tahoma"/>
            <family val="2"/>
          </rPr>
          <t>mperry:</t>
        </r>
        <r>
          <rPr>
            <sz val="8"/>
            <color indexed="81"/>
            <rFont val="Tahoma"/>
            <family val="2"/>
          </rPr>
          <t xml:space="preserve">
Note manual entry. 5/17/11</t>
        </r>
      </text>
    </comment>
    <comment ref="L48" authorId="0" shapeId="0" xr:uid="{00000000-0006-0000-0300-0000DF000000}">
      <text>
        <r>
          <rPr>
            <b/>
            <sz val="8"/>
            <color indexed="81"/>
            <rFont val="Tahoma"/>
            <family val="2"/>
          </rPr>
          <t>mperry:</t>
        </r>
        <r>
          <rPr>
            <sz val="8"/>
            <color indexed="81"/>
            <rFont val="Tahoma"/>
            <family val="2"/>
          </rPr>
          <t xml:space="preserve">
Note manual entry. 5/17/11</t>
        </r>
      </text>
    </comment>
    <comment ref="Q49" authorId="0" shapeId="0" xr:uid="{00000000-0006-0000-0300-0000E0000000}">
      <text>
        <r>
          <rPr>
            <b/>
            <sz val="8"/>
            <color indexed="81"/>
            <rFont val="Tahoma"/>
            <family val="2"/>
          </rPr>
          <t>mperry:</t>
        </r>
        <r>
          <rPr>
            <sz val="8"/>
            <color indexed="81"/>
            <rFont val="Tahoma"/>
            <family val="2"/>
          </rPr>
          <t xml:space="preserve">
Note manual entry. 5/17/11</t>
        </r>
      </text>
    </comment>
    <comment ref="R49" authorId="0" shapeId="0" xr:uid="{00000000-0006-0000-0300-0000E1000000}">
      <text>
        <r>
          <rPr>
            <b/>
            <sz val="8"/>
            <color indexed="81"/>
            <rFont val="Tahoma"/>
            <family val="2"/>
          </rPr>
          <t>mperry:</t>
        </r>
        <r>
          <rPr>
            <sz val="8"/>
            <color indexed="81"/>
            <rFont val="Tahoma"/>
            <family val="2"/>
          </rPr>
          <t xml:space="preserve">
Note manual entry. 5/17/11</t>
        </r>
      </text>
    </comment>
    <comment ref="T49" authorId="0" shapeId="0" xr:uid="{00000000-0006-0000-0300-0000E2000000}">
      <text>
        <r>
          <rPr>
            <b/>
            <sz val="8"/>
            <color indexed="81"/>
            <rFont val="Tahoma"/>
            <family val="2"/>
          </rPr>
          <t>mperry:</t>
        </r>
        <r>
          <rPr>
            <sz val="8"/>
            <color indexed="81"/>
            <rFont val="Tahoma"/>
            <family val="2"/>
          </rPr>
          <t xml:space="preserve">
Changed formula to remove "divide by 0" error.  5/17/11
</t>
        </r>
      </text>
    </comment>
    <comment ref="G50" authorId="0" shapeId="0" xr:uid="{00000000-0006-0000-0300-0000E3000000}">
      <text>
        <r>
          <rPr>
            <b/>
            <sz val="8"/>
            <color indexed="81"/>
            <rFont val="Tahoma"/>
            <family val="2"/>
          </rPr>
          <t>mperry:</t>
        </r>
        <r>
          <rPr>
            <sz val="8"/>
            <color indexed="81"/>
            <rFont val="Tahoma"/>
            <family val="2"/>
          </rPr>
          <t xml:space="preserve">
Note manual entry. 5/17/11</t>
        </r>
      </text>
    </comment>
    <comment ref="H50" authorId="0" shapeId="0" xr:uid="{00000000-0006-0000-0300-0000E4000000}">
      <text>
        <r>
          <rPr>
            <b/>
            <sz val="8"/>
            <color indexed="81"/>
            <rFont val="Tahoma"/>
            <family val="2"/>
          </rPr>
          <t>mperry:</t>
        </r>
        <r>
          <rPr>
            <sz val="8"/>
            <color indexed="81"/>
            <rFont val="Tahoma"/>
            <family val="2"/>
          </rPr>
          <t xml:space="preserve">
Note manual entry. 5/17/11</t>
        </r>
      </text>
    </comment>
    <comment ref="J50" authorId="0" shapeId="0" xr:uid="{00000000-0006-0000-0300-0000E5000000}">
      <text>
        <r>
          <rPr>
            <b/>
            <sz val="8"/>
            <color indexed="81"/>
            <rFont val="Tahoma"/>
            <family val="2"/>
          </rPr>
          <t>mperry:</t>
        </r>
        <r>
          <rPr>
            <sz val="8"/>
            <color indexed="81"/>
            <rFont val="Tahoma"/>
            <family val="2"/>
          </rPr>
          <t xml:space="preserve">
Changed formula to remove "divide by 0" error.  5/17/11
</t>
        </r>
      </text>
    </comment>
    <comment ref="K50" authorId="0" shapeId="0" xr:uid="{00000000-0006-0000-0300-0000E6000000}">
      <text>
        <r>
          <rPr>
            <b/>
            <sz val="8"/>
            <color indexed="81"/>
            <rFont val="Tahoma"/>
            <family val="2"/>
          </rPr>
          <t>mperry:</t>
        </r>
        <r>
          <rPr>
            <sz val="8"/>
            <color indexed="81"/>
            <rFont val="Tahoma"/>
            <family val="2"/>
          </rPr>
          <t xml:space="preserve">
Note manual entry. 5/17/11</t>
        </r>
      </text>
    </comment>
    <comment ref="L50" authorId="0" shapeId="0" xr:uid="{00000000-0006-0000-0300-0000E7000000}">
      <text>
        <r>
          <rPr>
            <b/>
            <sz val="8"/>
            <color indexed="81"/>
            <rFont val="Tahoma"/>
            <family val="2"/>
          </rPr>
          <t>mperry:</t>
        </r>
        <r>
          <rPr>
            <sz val="8"/>
            <color indexed="81"/>
            <rFont val="Tahoma"/>
            <family val="2"/>
          </rPr>
          <t xml:space="preserve">
Note manual entry. 5/17/11</t>
        </r>
      </text>
    </comment>
    <comment ref="Q50" authorId="0" shapeId="0" xr:uid="{00000000-0006-0000-0300-0000E8000000}">
      <text>
        <r>
          <rPr>
            <b/>
            <sz val="8"/>
            <color indexed="81"/>
            <rFont val="Tahoma"/>
            <family val="2"/>
          </rPr>
          <t>mperry:</t>
        </r>
        <r>
          <rPr>
            <sz val="8"/>
            <color indexed="81"/>
            <rFont val="Tahoma"/>
            <family val="2"/>
          </rPr>
          <t xml:space="preserve">
Note manual entry. 5/17/11</t>
        </r>
      </text>
    </comment>
    <comment ref="R50" authorId="0" shapeId="0" xr:uid="{00000000-0006-0000-0300-0000E9000000}">
      <text>
        <r>
          <rPr>
            <b/>
            <sz val="8"/>
            <color indexed="81"/>
            <rFont val="Tahoma"/>
            <family val="2"/>
          </rPr>
          <t>mperry:</t>
        </r>
        <r>
          <rPr>
            <sz val="8"/>
            <color indexed="81"/>
            <rFont val="Tahoma"/>
            <family val="2"/>
          </rPr>
          <t xml:space="preserve">
Note manual entry. 5/17/11</t>
        </r>
      </text>
    </comment>
    <comment ref="I51" authorId="0" shapeId="0" xr:uid="{00000000-0006-0000-0300-0000EA000000}">
      <text>
        <r>
          <rPr>
            <b/>
            <sz val="8"/>
            <color indexed="81"/>
            <rFont val="Tahoma"/>
            <family val="2"/>
          </rPr>
          <t>mperry:</t>
        </r>
        <r>
          <rPr>
            <sz val="8"/>
            <color indexed="81"/>
            <rFont val="Tahoma"/>
            <family val="2"/>
          </rPr>
          <t xml:space="preserve">
Note manual entry. 5/17/11</t>
        </r>
      </text>
    </comment>
    <comment ref="J51" authorId="0" shapeId="0" xr:uid="{00000000-0006-0000-0300-0000EB000000}">
      <text>
        <r>
          <rPr>
            <b/>
            <sz val="8"/>
            <color indexed="81"/>
            <rFont val="Tahoma"/>
            <family val="2"/>
          </rPr>
          <t>mperry:</t>
        </r>
        <r>
          <rPr>
            <sz val="8"/>
            <color indexed="81"/>
            <rFont val="Tahoma"/>
            <family val="2"/>
          </rPr>
          <t xml:space="preserve">
Note manual entry. 5/17/11</t>
        </r>
      </text>
    </comment>
    <comment ref="K52" authorId="0" shapeId="0" xr:uid="{00000000-0006-0000-0300-0000EC000000}">
      <text>
        <r>
          <rPr>
            <b/>
            <sz val="8"/>
            <color indexed="81"/>
            <rFont val="Tahoma"/>
            <family val="2"/>
          </rPr>
          <t>mperry:</t>
        </r>
        <r>
          <rPr>
            <sz val="8"/>
            <color indexed="81"/>
            <rFont val="Tahoma"/>
            <family val="2"/>
          </rPr>
          <t xml:space="preserve">
Note manual entry. 5/17/11</t>
        </r>
      </text>
    </comment>
    <comment ref="L52" authorId="0" shapeId="0" xr:uid="{00000000-0006-0000-0300-0000ED000000}">
      <text>
        <r>
          <rPr>
            <b/>
            <sz val="8"/>
            <color indexed="81"/>
            <rFont val="Tahoma"/>
            <family val="2"/>
          </rPr>
          <t>mperry:</t>
        </r>
        <r>
          <rPr>
            <sz val="8"/>
            <color indexed="81"/>
            <rFont val="Tahoma"/>
            <family val="2"/>
          </rPr>
          <t xml:space="preserve">
Note manual entry. 5/17/11</t>
        </r>
      </text>
    </comment>
    <comment ref="Q52" authorId="0" shapeId="0" xr:uid="{00000000-0006-0000-0300-0000EE000000}">
      <text>
        <r>
          <rPr>
            <b/>
            <sz val="8"/>
            <color indexed="81"/>
            <rFont val="Tahoma"/>
            <family val="2"/>
          </rPr>
          <t>mperry:</t>
        </r>
        <r>
          <rPr>
            <sz val="8"/>
            <color indexed="81"/>
            <rFont val="Tahoma"/>
            <family val="2"/>
          </rPr>
          <t xml:space="preserve">
Note manual entry. 5/17/11</t>
        </r>
      </text>
    </comment>
    <comment ref="R52" authorId="0" shapeId="0" xr:uid="{00000000-0006-0000-0300-0000EF000000}">
      <text>
        <r>
          <rPr>
            <b/>
            <sz val="8"/>
            <color indexed="81"/>
            <rFont val="Tahoma"/>
            <family val="2"/>
          </rPr>
          <t>mperry:</t>
        </r>
        <r>
          <rPr>
            <sz val="8"/>
            <color indexed="81"/>
            <rFont val="Tahoma"/>
            <family val="2"/>
          </rPr>
          <t xml:space="preserve">
Note manual entry. 5/17/11</t>
        </r>
      </text>
    </comment>
    <comment ref="I54" authorId="0" shapeId="0" xr:uid="{00000000-0006-0000-0300-0000F0000000}">
      <text>
        <r>
          <rPr>
            <b/>
            <sz val="8"/>
            <color indexed="81"/>
            <rFont val="Tahoma"/>
            <family val="2"/>
          </rPr>
          <t>mperry:</t>
        </r>
        <r>
          <rPr>
            <sz val="8"/>
            <color indexed="81"/>
            <rFont val="Tahoma"/>
            <family val="2"/>
          </rPr>
          <t xml:space="preserve">
Note manual entry. 5/17/11</t>
        </r>
      </text>
    </comment>
    <comment ref="J54" authorId="0" shapeId="0" xr:uid="{00000000-0006-0000-0300-0000F1000000}">
      <text>
        <r>
          <rPr>
            <b/>
            <sz val="8"/>
            <color indexed="81"/>
            <rFont val="Tahoma"/>
            <family val="2"/>
          </rPr>
          <t>mperry:</t>
        </r>
        <r>
          <rPr>
            <sz val="8"/>
            <color indexed="81"/>
            <rFont val="Tahoma"/>
            <family val="2"/>
          </rPr>
          <t xml:space="preserve">
Note manual entry. 5/17/11</t>
        </r>
      </text>
    </comment>
    <comment ref="K54" authorId="0" shapeId="0" xr:uid="{00000000-0006-0000-0300-0000F2000000}">
      <text>
        <r>
          <rPr>
            <b/>
            <sz val="8"/>
            <color indexed="81"/>
            <rFont val="Tahoma"/>
            <family val="2"/>
          </rPr>
          <t>mperry:</t>
        </r>
        <r>
          <rPr>
            <sz val="8"/>
            <color indexed="81"/>
            <rFont val="Tahoma"/>
            <family val="2"/>
          </rPr>
          <t xml:space="preserve">
Note manual entry. 5/17/11</t>
        </r>
      </text>
    </comment>
    <comment ref="L54" authorId="0" shapeId="0" xr:uid="{00000000-0006-0000-0300-0000F3000000}">
      <text>
        <r>
          <rPr>
            <b/>
            <sz val="8"/>
            <color indexed="81"/>
            <rFont val="Tahoma"/>
            <family val="2"/>
          </rPr>
          <t>mperry:</t>
        </r>
        <r>
          <rPr>
            <sz val="8"/>
            <color indexed="81"/>
            <rFont val="Tahoma"/>
            <family val="2"/>
          </rPr>
          <t xml:space="preserve">
Note manual entry. 5/17/11</t>
        </r>
      </text>
    </comment>
    <comment ref="Q54" authorId="0" shapeId="0" xr:uid="{00000000-0006-0000-0300-0000F4000000}">
      <text>
        <r>
          <rPr>
            <b/>
            <sz val="8"/>
            <color indexed="81"/>
            <rFont val="Tahoma"/>
            <family val="2"/>
          </rPr>
          <t>mperry:</t>
        </r>
        <r>
          <rPr>
            <sz val="8"/>
            <color indexed="81"/>
            <rFont val="Tahoma"/>
            <family val="2"/>
          </rPr>
          <t xml:space="preserve">
Note manual entry. 5/17/11</t>
        </r>
      </text>
    </comment>
    <comment ref="R54" authorId="0" shapeId="0" xr:uid="{00000000-0006-0000-0300-0000F5000000}">
      <text>
        <r>
          <rPr>
            <b/>
            <sz val="8"/>
            <color indexed="81"/>
            <rFont val="Tahoma"/>
            <family val="2"/>
          </rPr>
          <t>mperry:</t>
        </r>
        <r>
          <rPr>
            <sz val="8"/>
            <color indexed="81"/>
            <rFont val="Tahoma"/>
            <family val="2"/>
          </rPr>
          <t xml:space="preserve">
Note manual entry. 5/17/11</t>
        </r>
      </text>
    </comment>
    <comment ref="S54" authorId="0" shapeId="0" xr:uid="{00000000-0006-0000-0300-0000F6000000}">
      <text>
        <r>
          <rPr>
            <b/>
            <sz val="8"/>
            <color indexed="81"/>
            <rFont val="Tahoma"/>
            <family val="2"/>
          </rPr>
          <t>mperry:</t>
        </r>
        <r>
          <rPr>
            <sz val="8"/>
            <color indexed="81"/>
            <rFont val="Tahoma"/>
            <family val="2"/>
          </rPr>
          <t xml:space="preserve">
Note manual entry. 5/17/11</t>
        </r>
      </text>
    </comment>
    <comment ref="T54" authorId="0" shapeId="0" xr:uid="{00000000-0006-0000-0300-0000F7000000}">
      <text>
        <r>
          <rPr>
            <b/>
            <sz val="8"/>
            <color indexed="81"/>
            <rFont val="Tahoma"/>
            <family val="2"/>
          </rPr>
          <t>mperry:</t>
        </r>
        <r>
          <rPr>
            <sz val="8"/>
            <color indexed="81"/>
            <rFont val="Tahoma"/>
            <family val="2"/>
          </rPr>
          <t xml:space="preserve">
Note manual entry. 5/17/11</t>
        </r>
      </text>
    </comment>
    <comment ref="V54" authorId="0" shapeId="0" xr:uid="{00000000-0006-0000-0300-0000F8000000}">
      <text>
        <r>
          <rPr>
            <b/>
            <sz val="8"/>
            <color indexed="81"/>
            <rFont val="Tahoma"/>
            <family val="2"/>
          </rPr>
          <t>mperry:</t>
        </r>
        <r>
          <rPr>
            <sz val="8"/>
            <color indexed="81"/>
            <rFont val="Tahoma"/>
            <family val="2"/>
          </rPr>
          <t xml:space="preserve">
Changed formula to remove "divide by 0" error.  5/17/11
</t>
        </r>
      </text>
    </comment>
    <comment ref="G55" authorId="0" shapeId="0" xr:uid="{00000000-0006-0000-0300-0000F9000000}">
      <text>
        <r>
          <rPr>
            <b/>
            <sz val="8"/>
            <color indexed="81"/>
            <rFont val="Tahoma"/>
            <family val="2"/>
          </rPr>
          <t>mperry:</t>
        </r>
        <r>
          <rPr>
            <sz val="8"/>
            <color indexed="81"/>
            <rFont val="Tahoma"/>
            <family val="2"/>
          </rPr>
          <t xml:space="preserve">
Note manual entry. 5/17/11</t>
        </r>
      </text>
    </comment>
    <comment ref="H55" authorId="0" shapeId="0" xr:uid="{00000000-0006-0000-0300-0000FA000000}">
      <text>
        <r>
          <rPr>
            <b/>
            <sz val="8"/>
            <color indexed="81"/>
            <rFont val="Tahoma"/>
            <family val="2"/>
          </rPr>
          <t>mperry:</t>
        </r>
        <r>
          <rPr>
            <sz val="8"/>
            <color indexed="81"/>
            <rFont val="Tahoma"/>
            <family val="2"/>
          </rPr>
          <t xml:space="preserve">
Note manual entry. 5/17/11</t>
        </r>
      </text>
    </comment>
    <comment ref="I55" authorId="0" shapeId="0" xr:uid="{00000000-0006-0000-0300-0000FB000000}">
      <text>
        <r>
          <rPr>
            <b/>
            <sz val="8"/>
            <color indexed="81"/>
            <rFont val="Tahoma"/>
            <family val="2"/>
          </rPr>
          <t>mperry:</t>
        </r>
        <r>
          <rPr>
            <sz val="8"/>
            <color indexed="81"/>
            <rFont val="Tahoma"/>
            <family val="2"/>
          </rPr>
          <t xml:space="preserve">
Note manual entry. 5/17/11</t>
        </r>
      </text>
    </comment>
    <comment ref="J55" authorId="0" shapeId="0" xr:uid="{00000000-0006-0000-0300-0000FC000000}">
      <text>
        <r>
          <rPr>
            <b/>
            <sz val="8"/>
            <color indexed="81"/>
            <rFont val="Tahoma"/>
            <family val="2"/>
          </rPr>
          <t>mperry:</t>
        </r>
        <r>
          <rPr>
            <sz val="8"/>
            <color indexed="81"/>
            <rFont val="Tahoma"/>
            <family val="2"/>
          </rPr>
          <t xml:space="preserve">
Note manual entry. 5/17/11</t>
        </r>
      </text>
    </comment>
    <comment ref="K55" authorId="0" shapeId="0" xr:uid="{00000000-0006-0000-0300-0000FD000000}">
      <text>
        <r>
          <rPr>
            <b/>
            <sz val="8"/>
            <color indexed="81"/>
            <rFont val="Tahoma"/>
            <family val="2"/>
          </rPr>
          <t>mperry:</t>
        </r>
        <r>
          <rPr>
            <sz val="8"/>
            <color indexed="81"/>
            <rFont val="Tahoma"/>
            <family val="2"/>
          </rPr>
          <t xml:space="preserve">
Note manual entry. 5/17/11</t>
        </r>
      </text>
    </comment>
    <comment ref="L55" authorId="0" shapeId="0" xr:uid="{00000000-0006-0000-0300-0000FE000000}">
      <text>
        <r>
          <rPr>
            <b/>
            <sz val="8"/>
            <color indexed="81"/>
            <rFont val="Tahoma"/>
            <family val="2"/>
          </rPr>
          <t>mperry:</t>
        </r>
        <r>
          <rPr>
            <sz val="8"/>
            <color indexed="81"/>
            <rFont val="Tahoma"/>
            <family val="2"/>
          </rPr>
          <t xml:space="preserve">
Note manual entry. 5/17/11</t>
        </r>
      </text>
    </comment>
    <comment ref="Q55" authorId="0" shapeId="0" xr:uid="{00000000-0006-0000-0300-0000FF000000}">
      <text>
        <r>
          <rPr>
            <b/>
            <sz val="8"/>
            <color indexed="81"/>
            <rFont val="Tahoma"/>
            <family val="2"/>
          </rPr>
          <t>mperry:</t>
        </r>
        <r>
          <rPr>
            <sz val="8"/>
            <color indexed="81"/>
            <rFont val="Tahoma"/>
            <family val="2"/>
          </rPr>
          <t xml:space="preserve">
Note manual entry. 5/17/11</t>
        </r>
      </text>
    </comment>
    <comment ref="R55" authorId="0" shapeId="0" xr:uid="{00000000-0006-0000-0300-000000010000}">
      <text>
        <r>
          <rPr>
            <b/>
            <sz val="8"/>
            <color indexed="81"/>
            <rFont val="Tahoma"/>
            <family val="2"/>
          </rPr>
          <t>mperry:</t>
        </r>
        <r>
          <rPr>
            <sz val="8"/>
            <color indexed="81"/>
            <rFont val="Tahoma"/>
            <family val="2"/>
          </rPr>
          <t xml:space="preserve">
Note manual entry. 5/17/11</t>
        </r>
      </text>
    </comment>
    <comment ref="S55" authorId="0" shapeId="0" xr:uid="{00000000-0006-0000-0300-000001010000}">
      <text>
        <r>
          <rPr>
            <b/>
            <sz val="8"/>
            <color indexed="81"/>
            <rFont val="Tahoma"/>
            <family val="2"/>
          </rPr>
          <t>mperry:</t>
        </r>
        <r>
          <rPr>
            <sz val="8"/>
            <color indexed="81"/>
            <rFont val="Tahoma"/>
            <family val="2"/>
          </rPr>
          <t xml:space="preserve">
Note manual entry. 5/17/11</t>
        </r>
      </text>
    </comment>
    <comment ref="T55" authorId="0" shapeId="0" xr:uid="{00000000-0006-0000-0300-000002010000}">
      <text>
        <r>
          <rPr>
            <b/>
            <sz val="8"/>
            <color indexed="81"/>
            <rFont val="Tahoma"/>
            <family val="2"/>
          </rPr>
          <t>mperry:</t>
        </r>
        <r>
          <rPr>
            <sz val="8"/>
            <color indexed="81"/>
            <rFont val="Tahoma"/>
            <family val="2"/>
          </rPr>
          <t xml:space="preserve">
Note manual entry. 5/17/11</t>
        </r>
      </text>
    </comment>
    <comment ref="V55" authorId="0" shapeId="0" xr:uid="{00000000-0006-0000-0300-000003010000}">
      <text>
        <r>
          <rPr>
            <b/>
            <sz val="8"/>
            <color indexed="81"/>
            <rFont val="Tahoma"/>
            <family val="2"/>
          </rPr>
          <t>mperry:</t>
        </r>
        <r>
          <rPr>
            <sz val="8"/>
            <color indexed="81"/>
            <rFont val="Tahoma"/>
            <family val="2"/>
          </rPr>
          <t xml:space="preserve">
Changed formula to remove "divide by 0" error.  5/17/11
</t>
        </r>
      </text>
    </comment>
    <comment ref="I56" authorId="0" shapeId="0" xr:uid="{00000000-0006-0000-0300-000004010000}">
      <text>
        <r>
          <rPr>
            <b/>
            <sz val="8"/>
            <color indexed="81"/>
            <rFont val="Tahoma"/>
            <family val="2"/>
          </rPr>
          <t>mperry:</t>
        </r>
        <r>
          <rPr>
            <sz val="8"/>
            <color indexed="81"/>
            <rFont val="Tahoma"/>
            <family val="2"/>
          </rPr>
          <t xml:space="preserve">
Note manual entry. 5/17/11</t>
        </r>
      </text>
    </comment>
    <comment ref="J56" authorId="0" shapeId="0" xr:uid="{00000000-0006-0000-0300-000005010000}">
      <text>
        <r>
          <rPr>
            <b/>
            <sz val="8"/>
            <color indexed="81"/>
            <rFont val="Tahoma"/>
            <family val="2"/>
          </rPr>
          <t>mperry:</t>
        </r>
        <r>
          <rPr>
            <sz val="8"/>
            <color indexed="81"/>
            <rFont val="Tahoma"/>
            <family val="2"/>
          </rPr>
          <t xml:space="preserve">
Note manual entry. 5/17/11</t>
        </r>
      </text>
    </comment>
    <comment ref="G57" authorId="0" shapeId="0" xr:uid="{00000000-0006-0000-0300-000006010000}">
      <text>
        <r>
          <rPr>
            <b/>
            <sz val="8"/>
            <color indexed="81"/>
            <rFont val="Tahoma"/>
            <family val="2"/>
          </rPr>
          <t>mperry:</t>
        </r>
        <r>
          <rPr>
            <sz val="8"/>
            <color indexed="81"/>
            <rFont val="Tahoma"/>
            <family val="2"/>
          </rPr>
          <t xml:space="preserve">
Note manual entry. 5/17/11</t>
        </r>
      </text>
    </comment>
    <comment ref="H57" authorId="0" shapeId="0" xr:uid="{00000000-0006-0000-0300-000007010000}">
      <text>
        <r>
          <rPr>
            <b/>
            <sz val="8"/>
            <color indexed="81"/>
            <rFont val="Tahoma"/>
            <family val="2"/>
          </rPr>
          <t>mperry:</t>
        </r>
        <r>
          <rPr>
            <sz val="8"/>
            <color indexed="81"/>
            <rFont val="Tahoma"/>
            <family val="2"/>
          </rPr>
          <t xml:space="preserve">
Note manual entry. 5/17/11</t>
        </r>
      </text>
    </comment>
    <comment ref="I57" authorId="0" shapeId="0" xr:uid="{00000000-0006-0000-0300-000008010000}">
      <text>
        <r>
          <rPr>
            <b/>
            <sz val="8"/>
            <color indexed="81"/>
            <rFont val="Tahoma"/>
            <family val="2"/>
          </rPr>
          <t>mperry:</t>
        </r>
        <r>
          <rPr>
            <sz val="8"/>
            <color indexed="81"/>
            <rFont val="Tahoma"/>
            <family val="2"/>
          </rPr>
          <t xml:space="preserve">
Note manual entry. 5/17/11</t>
        </r>
      </text>
    </comment>
    <comment ref="J57" authorId="0" shapeId="0" xr:uid="{00000000-0006-0000-0300-000009010000}">
      <text>
        <r>
          <rPr>
            <b/>
            <sz val="8"/>
            <color indexed="81"/>
            <rFont val="Tahoma"/>
            <family val="2"/>
          </rPr>
          <t>mperry:</t>
        </r>
        <r>
          <rPr>
            <sz val="8"/>
            <color indexed="81"/>
            <rFont val="Tahoma"/>
            <family val="2"/>
          </rPr>
          <t xml:space="preserve">
Note manual entry. 5/17/11</t>
        </r>
      </text>
    </comment>
    <comment ref="K57" authorId="0" shapeId="0" xr:uid="{00000000-0006-0000-0300-00000A010000}">
      <text>
        <r>
          <rPr>
            <b/>
            <sz val="8"/>
            <color indexed="81"/>
            <rFont val="Tahoma"/>
            <family val="2"/>
          </rPr>
          <t>mperry:</t>
        </r>
        <r>
          <rPr>
            <sz val="8"/>
            <color indexed="81"/>
            <rFont val="Tahoma"/>
            <family val="2"/>
          </rPr>
          <t xml:space="preserve">
Note manual entry. 5/17/11</t>
        </r>
      </text>
    </comment>
    <comment ref="L57" authorId="0" shapeId="0" xr:uid="{00000000-0006-0000-0300-00000B010000}">
      <text>
        <r>
          <rPr>
            <b/>
            <sz val="8"/>
            <color indexed="81"/>
            <rFont val="Tahoma"/>
            <family val="2"/>
          </rPr>
          <t>mperry:</t>
        </r>
        <r>
          <rPr>
            <sz val="8"/>
            <color indexed="81"/>
            <rFont val="Tahoma"/>
            <family val="2"/>
          </rPr>
          <t xml:space="preserve">
Note manual entry. 5/17/11</t>
        </r>
      </text>
    </comment>
    <comment ref="Q57" authorId="0" shapeId="0" xr:uid="{00000000-0006-0000-0300-00000C010000}">
      <text>
        <r>
          <rPr>
            <b/>
            <sz val="8"/>
            <color indexed="81"/>
            <rFont val="Tahoma"/>
            <family val="2"/>
          </rPr>
          <t>mperry:</t>
        </r>
        <r>
          <rPr>
            <sz val="8"/>
            <color indexed="81"/>
            <rFont val="Tahoma"/>
            <family val="2"/>
          </rPr>
          <t xml:space="preserve">
Note manual entry. 5/17/11</t>
        </r>
      </text>
    </comment>
    <comment ref="R57" authorId="0" shapeId="0" xr:uid="{00000000-0006-0000-0300-00000D010000}">
      <text>
        <r>
          <rPr>
            <b/>
            <sz val="8"/>
            <color indexed="81"/>
            <rFont val="Tahoma"/>
            <family val="2"/>
          </rPr>
          <t>mperry:</t>
        </r>
        <r>
          <rPr>
            <sz val="8"/>
            <color indexed="81"/>
            <rFont val="Tahoma"/>
            <family val="2"/>
          </rPr>
          <t xml:space="preserve">
Note manual entry. 5/17/11</t>
        </r>
      </text>
    </comment>
    <comment ref="S57" authorId="0" shapeId="0" xr:uid="{00000000-0006-0000-0300-00000E010000}">
      <text>
        <r>
          <rPr>
            <b/>
            <sz val="8"/>
            <color indexed="81"/>
            <rFont val="Tahoma"/>
            <family val="2"/>
          </rPr>
          <t>mperry:</t>
        </r>
        <r>
          <rPr>
            <sz val="8"/>
            <color indexed="81"/>
            <rFont val="Tahoma"/>
            <family val="2"/>
          </rPr>
          <t xml:space="preserve">
Note manual entry. 5/17/11</t>
        </r>
      </text>
    </comment>
    <comment ref="T57" authorId="0" shapeId="0" xr:uid="{00000000-0006-0000-0300-00000F010000}">
      <text>
        <r>
          <rPr>
            <b/>
            <sz val="8"/>
            <color indexed="81"/>
            <rFont val="Tahoma"/>
            <family val="2"/>
          </rPr>
          <t>mperry:</t>
        </r>
        <r>
          <rPr>
            <sz val="8"/>
            <color indexed="81"/>
            <rFont val="Tahoma"/>
            <family val="2"/>
          </rPr>
          <t xml:space="preserve">
Note manual entry. 5/17/11</t>
        </r>
      </text>
    </comment>
    <comment ref="V57" authorId="0" shapeId="0" xr:uid="{00000000-0006-0000-0300-000010010000}">
      <text>
        <r>
          <rPr>
            <b/>
            <sz val="8"/>
            <color indexed="81"/>
            <rFont val="Tahoma"/>
            <family val="2"/>
          </rPr>
          <t>mperry:</t>
        </r>
        <r>
          <rPr>
            <sz val="8"/>
            <color indexed="81"/>
            <rFont val="Tahoma"/>
            <family val="2"/>
          </rPr>
          <t xml:space="preserve">
Changed formula to remove "divide by 0" error.  5/17/11
</t>
        </r>
      </text>
    </comment>
    <comment ref="I58" authorId="0" shapeId="0" xr:uid="{00000000-0006-0000-0300-000011010000}">
      <text>
        <r>
          <rPr>
            <b/>
            <sz val="8"/>
            <color indexed="81"/>
            <rFont val="Tahoma"/>
            <family val="2"/>
          </rPr>
          <t>mperry:</t>
        </r>
        <r>
          <rPr>
            <sz val="8"/>
            <color indexed="81"/>
            <rFont val="Tahoma"/>
            <family val="2"/>
          </rPr>
          <t xml:space="preserve">
Note manual entry. 5/17/11</t>
        </r>
      </text>
    </comment>
    <comment ref="J58" authorId="0" shapeId="0" xr:uid="{00000000-0006-0000-0300-000012010000}">
      <text>
        <r>
          <rPr>
            <b/>
            <sz val="8"/>
            <color indexed="81"/>
            <rFont val="Tahoma"/>
            <family val="2"/>
          </rPr>
          <t>mperry:</t>
        </r>
        <r>
          <rPr>
            <sz val="8"/>
            <color indexed="81"/>
            <rFont val="Tahoma"/>
            <family val="2"/>
          </rPr>
          <t xml:space="preserve">
Note manual entry. 5/17/11</t>
        </r>
      </text>
    </comment>
    <comment ref="K58" authorId="0" shapeId="0" xr:uid="{00000000-0006-0000-0300-000013010000}">
      <text>
        <r>
          <rPr>
            <b/>
            <sz val="8"/>
            <color indexed="81"/>
            <rFont val="Tahoma"/>
            <family val="2"/>
          </rPr>
          <t>mperry:</t>
        </r>
        <r>
          <rPr>
            <sz val="8"/>
            <color indexed="81"/>
            <rFont val="Tahoma"/>
            <family val="2"/>
          </rPr>
          <t xml:space="preserve">
Note manual entry. 5/17/11</t>
        </r>
      </text>
    </comment>
    <comment ref="L58" authorId="0" shapeId="0" xr:uid="{00000000-0006-0000-0300-000014010000}">
      <text>
        <r>
          <rPr>
            <b/>
            <sz val="8"/>
            <color indexed="81"/>
            <rFont val="Tahoma"/>
            <family val="2"/>
          </rPr>
          <t>mperry:</t>
        </r>
        <r>
          <rPr>
            <sz val="8"/>
            <color indexed="81"/>
            <rFont val="Tahoma"/>
            <family val="2"/>
          </rPr>
          <t xml:space="preserve">
Note manual entry. 5/17/11</t>
        </r>
      </text>
    </comment>
    <comment ref="Q58" authorId="0" shapeId="0" xr:uid="{00000000-0006-0000-0300-000015010000}">
      <text>
        <r>
          <rPr>
            <b/>
            <sz val="8"/>
            <color indexed="81"/>
            <rFont val="Tahoma"/>
            <family val="2"/>
          </rPr>
          <t>mperry:</t>
        </r>
        <r>
          <rPr>
            <sz val="8"/>
            <color indexed="81"/>
            <rFont val="Tahoma"/>
            <family val="2"/>
          </rPr>
          <t xml:space="preserve">
Note manual entry. 5/17/11</t>
        </r>
      </text>
    </comment>
    <comment ref="R58" authorId="0" shapeId="0" xr:uid="{00000000-0006-0000-0300-000016010000}">
      <text>
        <r>
          <rPr>
            <b/>
            <sz val="8"/>
            <color indexed="81"/>
            <rFont val="Tahoma"/>
            <family val="2"/>
          </rPr>
          <t>mperry:</t>
        </r>
        <r>
          <rPr>
            <sz val="8"/>
            <color indexed="81"/>
            <rFont val="Tahoma"/>
            <family val="2"/>
          </rPr>
          <t xml:space="preserve">
Note manual entry. 5/17/11</t>
        </r>
      </text>
    </comment>
    <comment ref="K61" authorId="0" shapeId="0" xr:uid="{00000000-0006-0000-0300-000017010000}">
      <text>
        <r>
          <rPr>
            <b/>
            <sz val="8"/>
            <color indexed="81"/>
            <rFont val="Tahoma"/>
            <family val="2"/>
          </rPr>
          <t>mperry:</t>
        </r>
        <r>
          <rPr>
            <sz val="8"/>
            <color indexed="81"/>
            <rFont val="Tahoma"/>
            <family val="2"/>
          </rPr>
          <t xml:space="preserve">
Note manual entry. 5/17/11</t>
        </r>
      </text>
    </comment>
    <comment ref="L61" authorId="0" shapeId="0" xr:uid="{00000000-0006-0000-0300-000018010000}">
      <text>
        <r>
          <rPr>
            <b/>
            <sz val="8"/>
            <color indexed="81"/>
            <rFont val="Tahoma"/>
            <family val="2"/>
          </rPr>
          <t>mperry:</t>
        </r>
        <r>
          <rPr>
            <sz val="8"/>
            <color indexed="81"/>
            <rFont val="Tahoma"/>
            <family val="2"/>
          </rPr>
          <t xml:space="preserve">
Note manual entry. 5/17/11</t>
        </r>
      </text>
    </comment>
    <comment ref="Q61" authorId="0" shapeId="0" xr:uid="{00000000-0006-0000-0300-000019010000}">
      <text>
        <r>
          <rPr>
            <b/>
            <sz val="8"/>
            <color indexed="81"/>
            <rFont val="Tahoma"/>
            <family val="2"/>
          </rPr>
          <t>mperry:</t>
        </r>
        <r>
          <rPr>
            <sz val="8"/>
            <color indexed="81"/>
            <rFont val="Tahoma"/>
            <family val="2"/>
          </rPr>
          <t xml:space="preserve">
Note manual entry. 5/17/11</t>
        </r>
      </text>
    </comment>
    <comment ref="R61" authorId="0" shapeId="0" xr:uid="{00000000-0006-0000-0300-00001A010000}">
      <text>
        <r>
          <rPr>
            <b/>
            <sz val="8"/>
            <color indexed="81"/>
            <rFont val="Tahoma"/>
            <family val="2"/>
          </rPr>
          <t>mperry:</t>
        </r>
        <r>
          <rPr>
            <sz val="8"/>
            <color indexed="81"/>
            <rFont val="Tahoma"/>
            <family val="2"/>
          </rPr>
          <t xml:space="preserve">
Note manual entry. 5/17/11</t>
        </r>
      </text>
    </comment>
    <comment ref="S61" authorId="0" shapeId="0" xr:uid="{00000000-0006-0000-0300-00001B010000}">
      <text>
        <r>
          <rPr>
            <b/>
            <sz val="8"/>
            <color indexed="81"/>
            <rFont val="Tahoma"/>
            <family val="2"/>
          </rPr>
          <t>mperry:</t>
        </r>
        <r>
          <rPr>
            <sz val="8"/>
            <color indexed="81"/>
            <rFont val="Tahoma"/>
            <family val="2"/>
          </rPr>
          <t xml:space="preserve">
Note manual entry. 5/17/11</t>
        </r>
      </text>
    </comment>
    <comment ref="T61" authorId="0" shapeId="0" xr:uid="{00000000-0006-0000-0300-00001C010000}">
      <text>
        <r>
          <rPr>
            <b/>
            <sz val="8"/>
            <color indexed="81"/>
            <rFont val="Tahoma"/>
            <family val="2"/>
          </rPr>
          <t>mperry:</t>
        </r>
        <r>
          <rPr>
            <sz val="8"/>
            <color indexed="81"/>
            <rFont val="Tahoma"/>
            <family val="2"/>
          </rPr>
          <t xml:space="preserve">
Note manual entry. 5/17/11</t>
        </r>
      </text>
    </comment>
    <comment ref="E62" authorId="0" shapeId="0" xr:uid="{00000000-0006-0000-0300-00001D010000}">
      <text>
        <r>
          <rPr>
            <b/>
            <sz val="8"/>
            <color indexed="81"/>
            <rFont val="Tahoma"/>
            <family val="2"/>
          </rPr>
          <t>mperry:</t>
        </r>
        <r>
          <rPr>
            <sz val="8"/>
            <color indexed="81"/>
            <rFont val="Tahoma"/>
            <family val="2"/>
          </rPr>
          <t xml:space="preserve">
Note manual entry. 5/17/11</t>
        </r>
      </text>
    </comment>
    <comment ref="F62" authorId="0" shapeId="0" xr:uid="{00000000-0006-0000-0300-00001E010000}">
      <text>
        <r>
          <rPr>
            <b/>
            <sz val="8"/>
            <color indexed="81"/>
            <rFont val="Tahoma"/>
            <family val="2"/>
          </rPr>
          <t>mperry:</t>
        </r>
        <r>
          <rPr>
            <sz val="8"/>
            <color indexed="81"/>
            <rFont val="Tahoma"/>
            <family val="2"/>
          </rPr>
          <t xml:space="preserve">
Note manual entry. 5/17/11</t>
        </r>
      </text>
    </comment>
    <comment ref="G62" authorId="0" shapeId="0" xr:uid="{00000000-0006-0000-0300-00001F010000}">
      <text>
        <r>
          <rPr>
            <b/>
            <sz val="8"/>
            <color indexed="81"/>
            <rFont val="Tahoma"/>
            <family val="2"/>
          </rPr>
          <t>mperry:</t>
        </r>
        <r>
          <rPr>
            <sz val="8"/>
            <color indexed="81"/>
            <rFont val="Tahoma"/>
            <family val="2"/>
          </rPr>
          <t xml:space="preserve">
Note manual entry. 5/17/11</t>
        </r>
      </text>
    </comment>
    <comment ref="H62" authorId="0" shapeId="0" xr:uid="{00000000-0006-0000-0300-000020010000}">
      <text>
        <r>
          <rPr>
            <b/>
            <sz val="8"/>
            <color indexed="81"/>
            <rFont val="Tahoma"/>
            <family val="2"/>
          </rPr>
          <t>mperry:</t>
        </r>
        <r>
          <rPr>
            <sz val="8"/>
            <color indexed="81"/>
            <rFont val="Tahoma"/>
            <family val="2"/>
          </rPr>
          <t xml:space="preserve">
Note manual entry. 5/17/11</t>
        </r>
      </text>
    </comment>
    <comment ref="I62" authorId="0" shapeId="0" xr:uid="{00000000-0006-0000-0300-000021010000}">
      <text>
        <r>
          <rPr>
            <b/>
            <sz val="8"/>
            <color indexed="81"/>
            <rFont val="Tahoma"/>
            <family val="2"/>
          </rPr>
          <t>mperry:</t>
        </r>
        <r>
          <rPr>
            <sz val="8"/>
            <color indexed="81"/>
            <rFont val="Tahoma"/>
            <family val="2"/>
          </rPr>
          <t xml:space="preserve">
Note manual entry. 5/17/11</t>
        </r>
      </text>
    </comment>
    <comment ref="J62" authorId="0" shapeId="0" xr:uid="{00000000-0006-0000-0300-000022010000}">
      <text>
        <r>
          <rPr>
            <b/>
            <sz val="8"/>
            <color indexed="81"/>
            <rFont val="Tahoma"/>
            <family val="2"/>
          </rPr>
          <t>mperry:</t>
        </r>
        <r>
          <rPr>
            <sz val="8"/>
            <color indexed="81"/>
            <rFont val="Tahoma"/>
            <family val="2"/>
          </rPr>
          <t xml:space="preserve">
Note manual entry. 5/17/11</t>
        </r>
      </text>
    </comment>
    <comment ref="O62" authorId="0" shapeId="0" xr:uid="{00000000-0006-0000-0300-000023010000}">
      <text>
        <r>
          <rPr>
            <b/>
            <sz val="8"/>
            <color indexed="81"/>
            <rFont val="Tahoma"/>
            <family val="2"/>
          </rPr>
          <t>mperry:</t>
        </r>
        <r>
          <rPr>
            <sz val="8"/>
            <color indexed="81"/>
            <rFont val="Tahoma"/>
            <family val="2"/>
          </rPr>
          <t xml:space="preserve">
Note manual entry. 5/17/11</t>
        </r>
      </text>
    </comment>
    <comment ref="P62" authorId="0" shapeId="0" xr:uid="{00000000-0006-0000-0300-000024010000}">
      <text>
        <r>
          <rPr>
            <b/>
            <sz val="8"/>
            <color indexed="81"/>
            <rFont val="Tahoma"/>
            <family val="2"/>
          </rPr>
          <t>mperry:</t>
        </r>
        <r>
          <rPr>
            <sz val="8"/>
            <color indexed="81"/>
            <rFont val="Tahoma"/>
            <family val="2"/>
          </rPr>
          <t xml:space="preserve">
Note manual entry. 5/17/11</t>
        </r>
      </text>
    </comment>
    <comment ref="Q62" authorId="0" shapeId="0" xr:uid="{00000000-0006-0000-0300-000025010000}">
      <text>
        <r>
          <rPr>
            <b/>
            <sz val="8"/>
            <color indexed="81"/>
            <rFont val="Tahoma"/>
            <family val="2"/>
          </rPr>
          <t>mperry:</t>
        </r>
        <r>
          <rPr>
            <sz val="8"/>
            <color indexed="81"/>
            <rFont val="Tahoma"/>
            <family val="2"/>
          </rPr>
          <t xml:space="preserve">
Note manual entry. 5/17/11</t>
        </r>
      </text>
    </comment>
    <comment ref="R62" authorId="0" shapeId="0" xr:uid="{00000000-0006-0000-0300-000026010000}">
      <text>
        <r>
          <rPr>
            <b/>
            <sz val="8"/>
            <color indexed="81"/>
            <rFont val="Tahoma"/>
            <family val="2"/>
          </rPr>
          <t>mperry:</t>
        </r>
        <r>
          <rPr>
            <sz val="8"/>
            <color indexed="81"/>
            <rFont val="Tahoma"/>
            <family val="2"/>
          </rPr>
          <t xml:space="preserve">
Note manual entry. 5/17/11</t>
        </r>
      </text>
    </comment>
    <comment ref="S62" authorId="0" shapeId="0" xr:uid="{00000000-0006-0000-0300-000027010000}">
      <text>
        <r>
          <rPr>
            <b/>
            <sz val="8"/>
            <color indexed="81"/>
            <rFont val="Tahoma"/>
            <family val="2"/>
          </rPr>
          <t>mperry:</t>
        </r>
        <r>
          <rPr>
            <sz val="8"/>
            <color indexed="81"/>
            <rFont val="Tahoma"/>
            <family val="2"/>
          </rPr>
          <t xml:space="preserve">
Note manual entry. 5/17/11</t>
        </r>
      </text>
    </comment>
    <comment ref="T62" authorId="0" shapeId="0" xr:uid="{00000000-0006-0000-0300-000028010000}">
      <text>
        <r>
          <rPr>
            <b/>
            <sz val="8"/>
            <color indexed="81"/>
            <rFont val="Tahoma"/>
            <family val="2"/>
          </rPr>
          <t>mperry:</t>
        </r>
        <r>
          <rPr>
            <sz val="8"/>
            <color indexed="81"/>
            <rFont val="Tahoma"/>
            <family val="2"/>
          </rPr>
          <t xml:space="preserve">
Note manual entry. 5/17/11</t>
        </r>
      </text>
    </comment>
    <comment ref="I63" authorId="0" shapeId="0" xr:uid="{00000000-0006-0000-0300-000029010000}">
      <text>
        <r>
          <rPr>
            <b/>
            <sz val="8"/>
            <color indexed="81"/>
            <rFont val="Tahoma"/>
            <family val="2"/>
          </rPr>
          <t>mperry:</t>
        </r>
        <r>
          <rPr>
            <sz val="8"/>
            <color indexed="81"/>
            <rFont val="Tahoma"/>
            <family val="2"/>
          </rPr>
          <t xml:space="preserve">
Note manual entry. 5/17/11</t>
        </r>
      </text>
    </comment>
    <comment ref="J63" authorId="0" shapeId="0" xr:uid="{00000000-0006-0000-0300-00002A010000}">
      <text>
        <r>
          <rPr>
            <b/>
            <sz val="8"/>
            <color indexed="81"/>
            <rFont val="Tahoma"/>
            <family val="2"/>
          </rPr>
          <t>mperry:</t>
        </r>
        <r>
          <rPr>
            <sz val="8"/>
            <color indexed="81"/>
            <rFont val="Tahoma"/>
            <family val="2"/>
          </rPr>
          <t xml:space="preserve">
Note manual entry. 5/17/11</t>
        </r>
      </text>
    </comment>
    <comment ref="K63" authorId="0" shapeId="0" xr:uid="{00000000-0006-0000-0300-00002B010000}">
      <text>
        <r>
          <rPr>
            <b/>
            <sz val="8"/>
            <color indexed="81"/>
            <rFont val="Tahoma"/>
            <family val="2"/>
          </rPr>
          <t>mperry:</t>
        </r>
        <r>
          <rPr>
            <sz val="8"/>
            <color indexed="81"/>
            <rFont val="Tahoma"/>
            <family val="2"/>
          </rPr>
          <t xml:space="preserve">
Note manual entry. 5/17/11</t>
        </r>
      </text>
    </comment>
    <comment ref="L63" authorId="0" shapeId="0" xr:uid="{00000000-0006-0000-0300-00002C010000}">
      <text>
        <r>
          <rPr>
            <b/>
            <sz val="8"/>
            <color indexed="81"/>
            <rFont val="Tahoma"/>
            <family val="2"/>
          </rPr>
          <t>mperry:</t>
        </r>
        <r>
          <rPr>
            <sz val="8"/>
            <color indexed="81"/>
            <rFont val="Tahoma"/>
            <family val="2"/>
          </rPr>
          <t xml:space="preserve">
Note manual entry. 5/17/11</t>
        </r>
      </text>
    </comment>
    <comment ref="G64" authorId="0" shapeId="0" xr:uid="{00000000-0006-0000-0300-00002D010000}">
      <text>
        <r>
          <rPr>
            <b/>
            <sz val="8"/>
            <color indexed="81"/>
            <rFont val="Tahoma"/>
            <family val="2"/>
          </rPr>
          <t>mperry:</t>
        </r>
        <r>
          <rPr>
            <sz val="8"/>
            <color indexed="81"/>
            <rFont val="Tahoma"/>
            <family val="2"/>
          </rPr>
          <t xml:space="preserve">
Note manual entry. 5/17/11</t>
        </r>
      </text>
    </comment>
    <comment ref="H64" authorId="0" shapeId="0" xr:uid="{00000000-0006-0000-0300-00002E010000}">
      <text>
        <r>
          <rPr>
            <b/>
            <sz val="8"/>
            <color indexed="81"/>
            <rFont val="Tahoma"/>
            <family val="2"/>
          </rPr>
          <t>mperry:</t>
        </r>
        <r>
          <rPr>
            <sz val="8"/>
            <color indexed="81"/>
            <rFont val="Tahoma"/>
            <family val="2"/>
          </rPr>
          <t xml:space="preserve">
Note manual entry. 5/17/11</t>
        </r>
      </text>
    </comment>
    <comment ref="I64" authorId="0" shapeId="0" xr:uid="{00000000-0006-0000-0300-00002F010000}">
      <text>
        <r>
          <rPr>
            <b/>
            <sz val="8"/>
            <color indexed="81"/>
            <rFont val="Tahoma"/>
            <family val="2"/>
          </rPr>
          <t>mperry:</t>
        </r>
        <r>
          <rPr>
            <sz val="8"/>
            <color indexed="81"/>
            <rFont val="Tahoma"/>
            <family val="2"/>
          </rPr>
          <t xml:space="preserve">
Note manual entry. 5/17/11</t>
        </r>
      </text>
    </comment>
    <comment ref="J64" authorId="0" shapeId="0" xr:uid="{00000000-0006-0000-0300-000030010000}">
      <text>
        <r>
          <rPr>
            <b/>
            <sz val="8"/>
            <color indexed="81"/>
            <rFont val="Tahoma"/>
            <family val="2"/>
          </rPr>
          <t>mperry:</t>
        </r>
        <r>
          <rPr>
            <sz val="8"/>
            <color indexed="81"/>
            <rFont val="Tahoma"/>
            <family val="2"/>
          </rPr>
          <t xml:space="preserve">
Note manual entry. 5/17/11</t>
        </r>
      </text>
    </comment>
    <comment ref="K64" authorId="0" shapeId="0" xr:uid="{00000000-0006-0000-0300-000031010000}">
      <text>
        <r>
          <rPr>
            <b/>
            <sz val="8"/>
            <color indexed="81"/>
            <rFont val="Tahoma"/>
            <family val="2"/>
          </rPr>
          <t>mperry:</t>
        </r>
        <r>
          <rPr>
            <sz val="8"/>
            <color indexed="81"/>
            <rFont val="Tahoma"/>
            <family val="2"/>
          </rPr>
          <t xml:space="preserve">
Note manual entry. 5/17/11</t>
        </r>
      </text>
    </comment>
    <comment ref="L64" authorId="0" shapeId="0" xr:uid="{00000000-0006-0000-0300-000032010000}">
      <text>
        <r>
          <rPr>
            <b/>
            <sz val="8"/>
            <color indexed="81"/>
            <rFont val="Tahoma"/>
            <family val="2"/>
          </rPr>
          <t>mperry:</t>
        </r>
        <r>
          <rPr>
            <sz val="8"/>
            <color indexed="81"/>
            <rFont val="Tahoma"/>
            <family val="2"/>
          </rPr>
          <t xml:space="preserve">
Note manual entry. 5/17/11</t>
        </r>
      </text>
    </comment>
    <comment ref="O64" authorId="0" shapeId="0" xr:uid="{00000000-0006-0000-0300-000033010000}">
      <text>
        <r>
          <rPr>
            <b/>
            <sz val="8"/>
            <color indexed="81"/>
            <rFont val="Tahoma"/>
            <family val="2"/>
          </rPr>
          <t>mperry:</t>
        </r>
        <r>
          <rPr>
            <sz val="8"/>
            <color indexed="81"/>
            <rFont val="Tahoma"/>
            <family val="2"/>
          </rPr>
          <t xml:space="preserve">
Note manual entry. 5/17/11</t>
        </r>
      </text>
    </comment>
    <comment ref="P64" authorId="0" shapeId="0" xr:uid="{00000000-0006-0000-0300-000034010000}">
      <text>
        <r>
          <rPr>
            <b/>
            <sz val="8"/>
            <color indexed="81"/>
            <rFont val="Tahoma"/>
            <family val="2"/>
          </rPr>
          <t>mperry:</t>
        </r>
        <r>
          <rPr>
            <sz val="8"/>
            <color indexed="81"/>
            <rFont val="Tahoma"/>
            <family val="2"/>
          </rPr>
          <t xml:space="preserve">
Note manual entry. 5/17/11</t>
        </r>
      </text>
    </comment>
    <comment ref="Q64" authorId="0" shapeId="0" xr:uid="{00000000-0006-0000-0300-000035010000}">
      <text>
        <r>
          <rPr>
            <b/>
            <sz val="8"/>
            <color indexed="81"/>
            <rFont val="Tahoma"/>
            <family val="2"/>
          </rPr>
          <t>mperry:</t>
        </r>
        <r>
          <rPr>
            <sz val="8"/>
            <color indexed="81"/>
            <rFont val="Tahoma"/>
            <family val="2"/>
          </rPr>
          <t xml:space="preserve">
Note manual entry. 5/17/11</t>
        </r>
      </text>
    </comment>
    <comment ref="R64" authorId="0" shapeId="0" xr:uid="{00000000-0006-0000-0300-000036010000}">
      <text>
        <r>
          <rPr>
            <b/>
            <sz val="8"/>
            <color indexed="81"/>
            <rFont val="Tahoma"/>
            <family val="2"/>
          </rPr>
          <t>mperry:</t>
        </r>
        <r>
          <rPr>
            <sz val="8"/>
            <color indexed="81"/>
            <rFont val="Tahoma"/>
            <family val="2"/>
          </rPr>
          <t xml:space="preserve">
Note manual entry. 5/17/11</t>
        </r>
      </text>
    </comment>
    <comment ref="S64" authorId="0" shapeId="0" xr:uid="{00000000-0006-0000-0300-000037010000}">
      <text>
        <r>
          <rPr>
            <b/>
            <sz val="8"/>
            <color indexed="81"/>
            <rFont val="Tahoma"/>
            <family val="2"/>
          </rPr>
          <t>mperry:</t>
        </r>
        <r>
          <rPr>
            <sz val="8"/>
            <color indexed="81"/>
            <rFont val="Tahoma"/>
            <family val="2"/>
          </rPr>
          <t xml:space="preserve">
Note manual entry. 5/17/11</t>
        </r>
      </text>
    </comment>
    <comment ref="T64" authorId="0" shapeId="0" xr:uid="{00000000-0006-0000-0300-000038010000}">
      <text>
        <r>
          <rPr>
            <b/>
            <sz val="8"/>
            <color indexed="81"/>
            <rFont val="Tahoma"/>
            <family val="2"/>
          </rPr>
          <t>mperry:</t>
        </r>
        <r>
          <rPr>
            <sz val="8"/>
            <color indexed="81"/>
            <rFont val="Tahoma"/>
            <family val="2"/>
          </rPr>
          <t xml:space="preserve">
Note manual entry. 5/17/11</t>
        </r>
      </text>
    </comment>
    <comment ref="V64" authorId="0" shapeId="0" xr:uid="{00000000-0006-0000-0300-000039010000}">
      <text>
        <r>
          <rPr>
            <b/>
            <sz val="8"/>
            <color indexed="81"/>
            <rFont val="Tahoma"/>
            <family val="2"/>
          </rPr>
          <t>mperry:</t>
        </r>
        <r>
          <rPr>
            <sz val="8"/>
            <color indexed="81"/>
            <rFont val="Tahoma"/>
            <family val="2"/>
          </rPr>
          <t xml:space="preserve">
Changed formula to remove "divide by 0" error.  5/17/11
</t>
        </r>
      </text>
    </comment>
    <comment ref="I65" authorId="0" shapeId="0" xr:uid="{00000000-0006-0000-0300-00003A010000}">
      <text>
        <r>
          <rPr>
            <b/>
            <sz val="8"/>
            <color indexed="81"/>
            <rFont val="Tahoma"/>
            <family val="2"/>
          </rPr>
          <t>mperry:</t>
        </r>
        <r>
          <rPr>
            <sz val="8"/>
            <color indexed="81"/>
            <rFont val="Tahoma"/>
            <family val="2"/>
          </rPr>
          <t xml:space="preserve">
Note manual entry. 5/17/11</t>
        </r>
      </text>
    </comment>
    <comment ref="J65" authorId="0" shapeId="0" xr:uid="{00000000-0006-0000-0300-00003B010000}">
      <text>
        <r>
          <rPr>
            <b/>
            <sz val="8"/>
            <color indexed="81"/>
            <rFont val="Tahoma"/>
            <family val="2"/>
          </rPr>
          <t>mperry:</t>
        </r>
        <r>
          <rPr>
            <sz val="8"/>
            <color indexed="81"/>
            <rFont val="Tahoma"/>
            <family val="2"/>
          </rPr>
          <t xml:space="preserve">
Note manual entry. 5/17/11</t>
        </r>
      </text>
    </comment>
    <comment ref="Q65" authorId="0" shapeId="0" xr:uid="{00000000-0006-0000-0300-00003C010000}">
      <text>
        <r>
          <rPr>
            <b/>
            <sz val="8"/>
            <color indexed="81"/>
            <rFont val="Tahoma"/>
            <family val="2"/>
          </rPr>
          <t>mperry:</t>
        </r>
        <r>
          <rPr>
            <sz val="8"/>
            <color indexed="81"/>
            <rFont val="Tahoma"/>
            <family val="2"/>
          </rPr>
          <t xml:space="preserve">
Note manual entry. 5/17/11</t>
        </r>
      </text>
    </comment>
    <comment ref="R65" authorId="0" shapeId="0" xr:uid="{00000000-0006-0000-0300-00003D010000}">
      <text>
        <r>
          <rPr>
            <b/>
            <sz val="8"/>
            <color indexed="81"/>
            <rFont val="Tahoma"/>
            <family val="2"/>
          </rPr>
          <t>mperry:</t>
        </r>
        <r>
          <rPr>
            <sz val="8"/>
            <color indexed="81"/>
            <rFont val="Tahoma"/>
            <family val="2"/>
          </rPr>
          <t xml:space="preserve">
Note manual entry. 5/17/11</t>
        </r>
      </text>
    </comment>
    <comment ref="S65" authorId="0" shapeId="0" xr:uid="{00000000-0006-0000-0300-00003E010000}">
      <text>
        <r>
          <rPr>
            <b/>
            <sz val="8"/>
            <color indexed="81"/>
            <rFont val="Tahoma"/>
            <family val="2"/>
          </rPr>
          <t>mperry:</t>
        </r>
        <r>
          <rPr>
            <sz val="8"/>
            <color indexed="81"/>
            <rFont val="Tahoma"/>
            <family val="2"/>
          </rPr>
          <t xml:space="preserve">
Note manual entry. 5/17/11</t>
        </r>
      </text>
    </comment>
    <comment ref="T65" authorId="0" shapeId="0" xr:uid="{00000000-0006-0000-0300-00003F010000}">
      <text>
        <r>
          <rPr>
            <b/>
            <sz val="8"/>
            <color indexed="81"/>
            <rFont val="Tahoma"/>
            <family val="2"/>
          </rPr>
          <t>mperry:</t>
        </r>
        <r>
          <rPr>
            <sz val="8"/>
            <color indexed="81"/>
            <rFont val="Tahoma"/>
            <family val="2"/>
          </rPr>
          <t xml:space="preserve">
Note manual entry. 5/17/11</t>
        </r>
      </text>
    </comment>
    <comment ref="I67" authorId="0" shapeId="0" xr:uid="{00000000-0006-0000-0300-000040010000}">
      <text>
        <r>
          <rPr>
            <b/>
            <sz val="8"/>
            <color indexed="81"/>
            <rFont val="Tahoma"/>
            <family val="2"/>
          </rPr>
          <t>mperry:</t>
        </r>
        <r>
          <rPr>
            <sz val="8"/>
            <color indexed="81"/>
            <rFont val="Tahoma"/>
            <family val="2"/>
          </rPr>
          <t xml:space="preserve">
Note manual entry. 5/17/11</t>
        </r>
      </text>
    </comment>
    <comment ref="J67" authorId="0" shapeId="0" xr:uid="{00000000-0006-0000-0300-000041010000}">
      <text>
        <r>
          <rPr>
            <b/>
            <sz val="8"/>
            <color indexed="81"/>
            <rFont val="Tahoma"/>
            <family val="2"/>
          </rPr>
          <t>mperry:</t>
        </r>
        <r>
          <rPr>
            <sz val="8"/>
            <color indexed="81"/>
            <rFont val="Tahoma"/>
            <family val="2"/>
          </rPr>
          <t xml:space="preserve">
Note manual entry. 5/17/11</t>
        </r>
      </text>
    </comment>
    <comment ref="G68" authorId="0" shapeId="0" xr:uid="{00000000-0006-0000-0300-000042010000}">
      <text>
        <r>
          <rPr>
            <b/>
            <sz val="8"/>
            <color indexed="81"/>
            <rFont val="Tahoma"/>
            <family val="2"/>
          </rPr>
          <t>mperry:</t>
        </r>
        <r>
          <rPr>
            <sz val="8"/>
            <color indexed="81"/>
            <rFont val="Tahoma"/>
            <family val="2"/>
          </rPr>
          <t xml:space="preserve">
Note manual entry. 5/17/11</t>
        </r>
      </text>
    </comment>
    <comment ref="H68" authorId="0" shapeId="0" xr:uid="{00000000-0006-0000-0300-000043010000}">
      <text>
        <r>
          <rPr>
            <b/>
            <sz val="8"/>
            <color indexed="81"/>
            <rFont val="Tahoma"/>
            <family val="2"/>
          </rPr>
          <t>mperry:</t>
        </r>
        <r>
          <rPr>
            <sz val="8"/>
            <color indexed="81"/>
            <rFont val="Tahoma"/>
            <family val="2"/>
          </rPr>
          <t xml:space="preserve">
Note manual entry. 5/17/11</t>
        </r>
      </text>
    </comment>
    <comment ref="I68" authorId="0" shapeId="0" xr:uid="{00000000-0006-0000-0300-000044010000}">
      <text>
        <r>
          <rPr>
            <b/>
            <sz val="8"/>
            <color indexed="81"/>
            <rFont val="Tahoma"/>
            <family val="2"/>
          </rPr>
          <t>mperry:</t>
        </r>
        <r>
          <rPr>
            <sz val="8"/>
            <color indexed="81"/>
            <rFont val="Tahoma"/>
            <family val="2"/>
          </rPr>
          <t xml:space="preserve">
Note manual entry. 5/17/11</t>
        </r>
      </text>
    </comment>
    <comment ref="J68" authorId="0" shapeId="0" xr:uid="{00000000-0006-0000-0300-000045010000}">
      <text>
        <r>
          <rPr>
            <b/>
            <sz val="8"/>
            <color indexed="81"/>
            <rFont val="Tahoma"/>
            <family val="2"/>
          </rPr>
          <t>mperry:</t>
        </r>
        <r>
          <rPr>
            <sz val="8"/>
            <color indexed="81"/>
            <rFont val="Tahoma"/>
            <family val="2"/>
          </rPr>
          <t xml:space="preserve">
Note manual entry. 5/17/11</t>
        </r>
      </text>
    </comment>
    <comment ref="K68" authorId="0" shapeId="0" xr:uid="{00000000-0006-0000-0300-000046010000}">
      <text>
        <r>
          <rPr>
            <b/>
            <sz val="8"/>
            <color indexed="81"/>
            <rFont val="Tahoma"/>
            <family val="2"/>
          </rPr>
          <t>mperry:</t>
        </r>
        <r>
          <rPr>
            <sz val="8"/>
            <color indexed="81"/>
            <rFont val="Tahoma"/>
            <family val="2"/>
          </rPr>
          <t xml:space="preserve">
Note manual entry. 5/17/11</t>
        </r>
      </text>
    </comment>
    <comment ref="L68" authorId="0" shapeId="0" xr:uid="{00000000-0006-0000-0300-000047010000}">
      <text>
        <r>
          <rPr>
            <b/>
            <sz val="8"/>
            <color indexed="81"/>
            <rFont val="Tahoma"/>
            <family val="2"/>
          </rPr>
          <t>mperry:</t>
        </r>
        <r>
          <rPr>
            <sz val="8"/>
            <color indexed="81"/>
            <rFont val="Tahoma"/>
            <family val="2"/>
          </rPr>
          <t xml:space="preserve">
Note manual entry. 5/17/11</t>
        </r>
      </text>
    </comment>
    <comment ref="Q68" authorId="0" shapeId="0" xr:uid="{00000000-0006-0000-0300-000048010000}">
      <text>
        <r>
          <rPr>
            <b/>
            <sz val="8"/>
            <color indexed="81"/>
            <rFont val="Tahoma"/>
            <family val="2"/>
          </rPr>
          <t>mperry:</t>
        </r>
        <r>
          <rPr>
            <sz val="8"/>
            <color indexed="81"/>
            <rFont val="Tahoma"/>
            <family val="2"/>
          </rPr>
          <t xml:space="preserve">
Note manual entry. 5/17/11</t>
        </r>
      </text>
    </comment>
    <comment ref="R68" authorId="0" shapeId="0" xr:uid="{00000000-0006-0000-0300-000049010000}">
      <text>
        <r>
          <rPr>
            <b/>
            <sz val="8"/>
            <color indexed="81"/>
            <rFont val="Tahoma"/>
            <family val="2"/>
          </rPr>
          <t>mperry:</t>
        </r>
        <r>
          <rPr>
            <sz val="8"/>
            <color indexed="81"/>
            <rFont val="Tahoma"/>
            <family val="2"/>
          </rPr>
          <t xml:space="preserve">
Note manual entry. 5/17/11</t>
        </r>
      </text>
    </comment>
    <comment ref="S68" authorId="0" shapeId="0" xr:uid="{00000000-0006-0000-0300-00004A010000}">
      <text>
        <r>
          <rPr>
            <b/>
            <sz val="8"/>
            <color indexed="81"/>
            <rFont val="Tahoma"/>
            <family val="2"/>
          </rPr>
          <t>mperry:</t>
        </r>
        <r>
          <rPr>
            <sz val="8"/>
            <color indexed="81"/>
            <rFont val="Tahoma"/>
            <family val="2"/>
          </rPr>
          <t xml:space="preserve">
Note manual entry. 5/17/11</t>
        </r>
      </text>
    </comment>
    <comment ref="T68" authorId="0" shapeId="0" xr:uid="{00000000-0006-0000-0300-00004B010000}">
      <text>
        <r>
          <rPr>
            <b/>
            <sz val="8"/>
            <color indexed="81"/>
            <rFont val="Tahoma"/>
            <family val="2"/>
          </rPr>
          <t>mperry:</t>
        </r>
        <r>
          <rPr>
            <sz val="8"/>
            <color indexed="81"/>
            <rFont val="Tahoma"/>
            <family val="2"/>
          </rPr>
          <t xml:space="preserve">
Note manual entry. 5/17/11</t>
        </r>
      </text>
    </comment>
    <comment ref="U68" authorId="0" shapeId="0" xr:uid="{00000000-0006-0000-0300-00004C010000}">
      <text>
        <r>
          <rPr>
            <b/>
            <sz val="8"/>
            <color indexed="81"/>
            <rFont val="Tahoma"/>
            <family val="2"/>
          </rPr>
          <t>mperry:</t>
        </r>
        <r>
          <rPr>
            <sz val="8"/>
            <color indexed="81"/>
            <rFont val="Tahoma"/>
            <family val="2"/>
          </rPr>
          <t xml:space="preserve">
Note manual entry. 5/17/11</t>
        </r>
      </text>
    </comment>
    <comment ref="V68" authorId="0" shapeId="0" xr:uid="{00000000-0006-0000-0300-00004D010000}">
      <text>
        <r>
          <rPr>
            <b/>
            <sz val="8"/>
            <color indexed="81"/>
            <rFont val="Tahoma"/>
            <family val="2"/>
          </rPr>
          <t>mperry:</t>
        </r>
        <r>
          <rPr>
            <sz val="8"/>
            <color indexed="81"/>
            <rFont val="Tahoma"/>
            <family val="2"/>
          </rPr>
          <t xml:space="preserve">
Note manual entry. 5/17/11</t>
        </r>
      </text>
    </comment>
    <comment ref="G69" authorId="0" shapeId="0" xr:uid="{00000000-0006-0000-0300-00004E010000}">
      <text>
        <r>
          <rPr>
            <b/>
            <sz val="8"/>
            <color indexed="81"/>
            <rFont val="Tahoma"/>
            <family val="2"/>
          </rPr>
          <t>mperry:</t>
        </r>
        <r>
          <rPr>
            <sz val="8"/>
            <color indexed="81"/>
            <rFont val="Tahoma"/>
            <family val="2"/>
          </rPr>
          <t xml:space="preserve">
Note manual entry. 5/17/11</t>
        </r>
      </text>
    </comment>
    <comment ref="H69" authorId="0" shapeId="0" xr:uid="{00000000-0006-0000-0300-00004F010000}">
      <text>
        <r>
          <rPr>
            <b/>
            <sz val="8"/>
            <color indexed="81"/>
            <rFont val="Tahoma"/>
            <family val="2"/>
          </rPr>
          <t>mperry:</t>
        </r>
        <r>
          <rPr>
            <sz val="8"/>
            <color indexed="81"/>
            <rFont val="Tahoma"/>
            <family val="2"/>
          </rPr>
          <t xml:space="preserve">
Note manual entry. 5/17/11</t>
        </r>
      </text>
    </comment>
    <comment ref="I69" authorId="0" shapeId="0" xr:uid="{00000000-0006-0000-0300-000050010000}">
      <text>
        <r>
          <rPr>
            <b/>
            <sz val="8"/>
            <color indexed="81"/>
            <rFont val="Tahoma"/>
            <family val="2"/>
          </rPr>
          <t>mperry:</t>
        </r>
        <r>
          <rPr>
            <sz val="8"/>
            <color indexed="81"/>
            <rFont val="Tahoma"/>
            <family val="2"/>
          </rPr>
          <t xml:space="preserve">
Note manual entry. 5/17/11</t>
        </r>
      </text>
    </comment>
    <comment ref="J69" authorId="0" shapeId="0" xr:uid="{00000000-0006-0000-0300-000051010000}">
      <text>
        <r>
          <rPr>
            <b/>
            <sz val="8"/>
            <color indexed="81"/>
            <rFont val="Tahoma"/>
            <family val="2"/>
          </rPr>
          <t>mperry:</t>
        </r>
        <r>
          <rPr>
            <sz val="8"/>
            <color indexed="81"/>
            <rFont val="Tahoma"/>
            <family val="2"/>
          </rPr>
          <t xml:space="preserve">
Note manual entry. 5/17/11</t>
        </r>
      </text>
    </comment>
    <comment ref="K69" authorId="0" shapeId="0" xr:uid="{00000000-0006-0000-0300-000052010000}">
      <text>
        <r>
          <rPr>
            <b/>
            <sz val="8"/>
            <color indexed="81"/>
            <rFont val="Tahoma"/>
            <family val="2"/>
          </rPr>
          <t>mperry:</t>
        </r>
        <r>
          <rPr>
            <sz val="8"/>
            <color indexed="81"/>
            <rFont val="Tahoma"/>
            <family val="2"/>
          </rPr>
          <t xml:space="preserve">
Note manual entry. 5/17/11</t>
        </r>
      </text>
    </comment>
    <comment ref="L69" authorId="0" shapeId="0" xr:uid="{00000000-0006-0000-0300-000053010000}">
      <text>
        <r>
          <rPr>
            <b/>
            <sz val="8"/>
            <color indexed="81"/>
            <rFont val="Tahoma"/>
            <family val="2"/>
          </rPr>
          <t>mperry:</t>
        </r>
        <r>
          <rPr>
            <sz val="8"/>
            <color indexed="81"/>
            <rFont val="Tahoma"/>
            <family val="2"/>
          </rPr>
          <t xml:space="preserve">
Note manual entry. 5/17/11</t>
        </r>
      </text>
    </comment>
    <comment ref="O69" authorId="0" shapeId="0" xr:uid="{00000000-0006-0000-0300-000054010000}">
      <text>
        <r>
          <rPr>
            <b/>
            <sz val="8"/>
            <color indexed="81"/>
            <rFont val="Tahoma"/>
            <family val="2"/>
          </rPr>
          <t>mperry:</t>
        </r>
        <r>
          <rPr>
            <sz val="8"/>
            <color indexed="81"/>
            <rFont val="Tahoma"/>
            <family val="2"/>
          </rPr>
          <t xml:space="preserve">
Note manual entry. 5/17/11</t>
        </r>
      </text>
    </comment>
    <comment ref="P69" authorId="0" shapeId="0" xr:uid="{00000000-0006-0000-0300-000055010000}">
      <text>
        <r>
          <rPr>
            <b/>
            <sz val="8"/>
            <color indexed="81"/>
            <rFont val="Tahoma"/>
            <family val="2"/>
          </rPr>
          <t>mperry:</t>
        </r>
        <r>
          <rPr>
            <sz val="8"/>
            <color indexed="81"/>
            <rFont val="Tahoma"/>
            <family val="2"/>
          </rPr>
          <t xml:space="preserve">
Note manual entry. 5/17/11</t>
        </r>
      </text>
    </comment>
    <comment ref="Q69" authorId="0" shapeId="0" xr:uid="{00000000-0006-0000-0300-000056010000}">
      <text>
        <r>
          <rPr>
            <b/>
            <sz val="8"/>
            <color indexed="81"/>
            <rFont val="Tahoma"/>
            <family val="2"/>
          </rPr>
          <t>mperry:</t>
        </r>
        <r>
          <rPr>
            <sz val="8"/>
            <color indexed="81"/>
            <rFont val="Tahoma"/>
            <family val="2"/>
          </rPr>
          <t xml:space="preserve">
Note manual entry. 5/17/11</t>
        </r>
      </text>
    </comment>
    <comment ref="R69" authorId="0" shapeId="0" xr:uid="{00000000-0006-0000-0300-000057010000}">
      <text>
        <r>
          <rPr>
            <b/>
            <sz val="8"/>
            <color indexed="81"/>
            <rFont val="Tahoma"/>
            <family val="2"/>
          </rPr>
          <t>mperry:</t>
        </r>
        <r>
          <rPr>
            <sz val="8"/>
            <color indexed="81"/>
            <rFont val="Tahoma"/>
            <family val="2"/>
          </rPr>
          <t xml:space="preserve">
Note manual entry. 5/17/11</t>
        </r>
      </text>
    </comment>
    <comment ref="S69" authorId="0" shapeId="0" xr:uid="{00000000-0006-0000-0300-000058010000}">
      <text>
        <r>
          <rPr>
            <b/>
            <sz val="8"/>
            <color indexed="81"/>
            <rFont val="Tahoma"/>
            <family val="2"/>
          </rPr>
          <t>mperry:</t>
        </r>
        <r>
          <rPr>
            <sz val="8"/>
            <color indexed="81"/>
            <rFont val="Tahoma"/>
            <family val="2"/>
          </rPr>
          <t xml:space="preserve">
Note manual entry. 5/17/11</t>
        </r>
      </text>
    </comment>
    <comment ref="T69" authorId="0" shapeId="0" xr:uid="{00000000-0006-0000-0300-000059010000}">
      <text>
        <r>
          <rPr>
            <b/>
            <sz val="8"/>
            <color indexed="81"/>
            <rFont val="Tahoma"/>
            <family val="2"/>
          </rPr>
          <t>mperry:</t>
        </r>
        <r>
          <rPr>
            <sz val="8"/>
            <color indexed="81"/>
            <rFont val="Tahoma"/>
            <family val="2"/>
          </rPr>
          <t xml:space="preserve">
Note manual entry. 5/17/11</t>
        </r>
      </text>
    </comment>
    <comment ref="V69" authorId="0" shapeId="0" xr:uid="{00000000-0006-0000-0300-00005A010000}">
      <text>
        <r>
          <rPr>
            <b/>
            <sz val="8"/>
            <color indexed="81"/>
            <rFont val="Tahoma"/>
            <family val="2"/>
          </rPr>
          <t>mperry:</t>
        </r>
        <r>
          <rPr>
            <sz val="8"/>
            <color indexed="81"/>
            <rFont val="Tahoma"/>
            <family val="2"/>
          </rPr>
          <t xml:space="preserve">
Changed formula to remove "divide by 0" error.  5/17/11
</t>
        </r>
      </text>
    </comment>
    <comment ref="I70" authorId="0" shapeId="0" xr:uid="{00000000-0006-0000-0300-00005B010000}">
      <text>
        <r>
          <rPr>
            <b/>
            <sz val="8"/>
            <color indexed="81"/>
            <rFont val="Tahoma"/>
            <family val="2"/>
          </rPr>
          <t>mperry:</t>
        </r>
        <r>
          <rPr>
            <sz val="8"/>
            <color indexed="81"/>
            <rFont val="Tahoma"/>
            <family val="2"/>
          </rPr>
          <t xml:space="preserve">
Note manual entry. 5/17/11</t>
        </r>
      </text>
    </comment>
    <comment ref="J70" authorId="0" shapeId="0" xr:uid="{00000000-0006-0000-0300-00005C010000}">
      <text>
        <r>
          <rPr>
            <b/>
            <sz val="8"/>
            <color indexed="81"/>
            <rFont val="Tahoma"/>
            <family val="2"/>
          </rPr>
          <t>mperry:</t>
        </r>
        <r>
          <rPr>
            <sz val="8"/>
            <color indexed="81"/>
            <rFont val="Tahoma"/>
            <family val="2"/>
          </rPr>
          <t xml:space="preserve">
Note manual entry. 5/17/11</t>
        </r>
      </text>
    </comment>
    <comment ref="K70" authorId="0" shapeId="0" xr:uid="{00000000-0006-0000-0300-00005D010000}">
      <text>
        <r>
          <rPr>
            <b/>
            <sz val="8"/>
            <color indexed="81"/>
            <rFont val="Tahoma"/>
            <family val="2"/>
          </rPr>
          <t>mperry:</t>
        </r>
        <r>
          <rPr>
            <sz val="8"/>
            <color indexed="81"/>
            <rFont val="Tahoma"/>
            <family val="2"/>
          </rPr>
          <t xml:space="preserve">
Note manual entry. 5/17/11</t>
        </r>
      </text>
    </comment>
    <comment ref="L70" authorId="0" shapeId="0" xr:uid="{00000000-0006-0000-0300-00005E010000}">
      <text>
        <r>
          <rPr>
            <b/>
            <sz val="8"/>
            <color indexed="81"/>
            <rFont val="Tahoma"/>
            <family val="2"/>
          </rPr>
          <t>mperry:</t>
        </r>
        <r>
          <rPr>
            <sz val="8"/>
            <color indexed="81"/>
            <rFont val="Tahoma"/>
            <family val="2"/>
          </rPr>
          <t xml:space="preserve">
Note manual entry. 5/17/11</t>
        </r>
      </text>
    </comment>
    <comment ref="Q70" authorId="0" shapeId="0" xr:uid="{00000000-0006-0000-0300-00005F010000}">
      <text>
        <r>
          <rPr>
            <b/>
            <sz val="8"/>
            <color indexed="81"/>
            <rFont val="Tahoma"/>
            <family val="2"/>
          </rPr>
          <t>mperry:</t>
        </r>
        <r>
          <rPr>
            <sz val="8"/>
            <color indexed="81"/>
            <rFont val="Tahoma"/>
            <family val="2"/>
          </rPr>
          <t xml:space="preserve">
Note manual entry. 5/17/11</t>
        </r>
      </text>
    </comment>
    <comment ref="R70" authorId="0" shapeId="0" xr:uid="{00000000-0006-0000-0300-000060010000}">
      <text>
        <r>
          <rPr>
            <b/>
            <sz val="8"/>
            <color indexed="81"/>
            <rFont val="Tahoma"/>
            <family val="2"/>
          </rPr>
          <t>mperry:</t>
        </r>
        <r>
          <rPr>
            <sz val="8"/>
            <color indexed="81"/>
            <rFont val="Tahoma"/>
            <family val="2"/>
          </rPr>
          <t xml:space="preserve">
Note manual entry. 5/17/11</t>
        </r>
      </text>
    </comment>
    <comment ref="S70" authorId="0" shapeId="0" xr:uid="{00000000-0006-0000-0300-000061010000}">
      <text>
        <r>
          <rPr>
            <b/>
            <sz val="8"/>
            <color indexed="81"/>
            <rFont val="Tahoma"/>
            <family val="2"/>
          </rPr>
          <t>mperry:</t>
        </r>
        <r>
          <rPr>
            <sz val="8"/>
            <color indexed="81"/>
            <rFont val="Tahoma"/>
            <family val="2"/>
          </rPr>
          <t xml:space="preserve">
Note manual entry. 5/17/11</t>
        </r>
      </text>
    </comment>
    <comment ref="T70" authorId="0" shapeId="0" xr:uid="{00000000-0006-0000-0300-000062010000}">
      <text>
        <r>
          <rPr>
            <b/>
            <sz val="8"/>
            <color indexed="81"/>
            <rFont val="Tahoma"/>
            <family val="2"/>
          </rPr>
          <t>mperry:</t>
        </r>
        <r>
          <rPr>
            <sz val="8"/>
            <color indexed="81"/>
            <rFont val="Tahoma"/>
            <family val="2"/>
          </rPr>
          <t xml:space="preserve">
Note manual entry. 5/17/11</t>
        </r>
      </text>
    </comment>
  </commentList>
</comments>
</file>

<file path=xl/sharedStrings.xml><?xml version="1.0" encoding="utf-8"?>
<sst xmlns="http://schemas.openxmlformats.org/spreadsheetml/2006/main" count="2064" uniqueCount="246">
  <si>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</si>
  <si>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</si>
  <si>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</si>
  <si>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</si>
  <si>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</si>
  <si>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</si>
  <si>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</si>
  <si>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</si>
  <si>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</si>
  <si>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</si>
  <si>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</si>
  <si>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</si>
  <si>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</si>
  <si>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</si>
  <si>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</si>
  <si>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</si>
  <si>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First Professional Degrees Awarded in Selected Fields</t>
  </si>
  <si>
    <t>1992-93</t>
  </si>
  <si>
    <t>1997-98</t>
  </si>
  <si>
    <t>Law</t>
  </si>
  <si>
    <t>Rabbinical and Talmudic Studies</t>
  </si>
  <si>
    <t>Divinity/Ministry</t>
  </si>
  <si>
    <t>Theological &amp; Ministerial Studies</t>
  </si>
  <si>
    <t>Chiropractic</t>
  </si>
  <si>
    <t>Dentistry</t>
  </si>
  <si>
    <t>Medicine</t>
  </si>
  <si>
    <t>Optometry</t>
  </si>
  <si>
    <t>Pharmacy</t>
  </si>
  <si>
    <t>Podiatry</t>
  </si>
  <si>
    <t>Osteopathic Medicine</t>
  </si>
  <si>
    <t>Naturopathic Medicine (misc. Health Professions)</t>
  </si>
  <si>
    <t>OTHER FIELDS (not in table)</t>
  </si>
  <si>
    <t>FIELD</t>
  </si>
  <si>
    <t>CIP CODE</t>
  </si>
  <si>
    <t>SOURCE:</t>
  </si>
  <si>
    <t>SREB</t>
  </si>
  <si>
    <t>analysis of</t>
  </si>
  <si>
    <t>NCES data</t>
  </si>
  <si>
    <t>set of</t>
  </si>
  <si>
    <t>completions</t>
  </si>
  <si>
    <t>1997-98.</t>
  </si>
  <si>
    <t xml:space="preserve"> </t>
  </si>
  <si>
    <t>Percent</t>
  </si>
  <si>
    <t>SREB states</t>
  </si>
  <si>
    <t>Source:</t>
  </si>
  <si>
    <t>NA</t>
  </si>
  <si>
    <t>Veterinary Medicine</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</si>
  <si>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</si>
  <si>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</si>
  <si>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</si>
  <si>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</si>
  <si>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</si>
  <si>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</si>
  <si>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</si>
  <si>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</si>
  <si>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</si>
  <si>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</si>
  <si>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</si>
  <si>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</si>
  <si>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</si>
  <si>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</si>
  <si>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</si>
  <si>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</si>
  <si>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</si>
  <si>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</si>
  <si>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</si>
  <si>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</si>
  <si>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</si>
  <si>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</si>
  <si>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</si>
  <si>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</si>
  <si>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</si>
  <si>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</si>
  <si>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</si>
  <si>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</si>
  <si>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</si>
  <si>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</si>
  <si>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</si>
  <si>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</si>
  <si>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Washington</t>
  </si>
  <si>
    <t>Wisconsin</t>
  </si>
  <si>
    <t>Wyoming</t>
  </si>
  <si>
    <t>1994-95</t>
  </si>
  <si>
    <t>1994-95.</t>
  </si>
  <si>
    <t>1999-00</t>
  </si>
  <si>
    <t>1999-00.</t>
  </si>
  <si>
    <t>Osteopathic</t>
  </si>
  <si>
    <t>"NA" indicates not applicable. There was no degree of this type in the state in one or both years.</t>
  </si>
  <si>
    <t>2002-03</t>
  </si>
  <si>
    <t xml:space="preserve">SREB analysis </t>
  </si>
  <si>
    <t>of National</t>
  </si>
  <si>
    <t>Center for</t>
  </si>
  <si>
    <t>Education</t>
  </si>
  <si>
    <t xml:space="preserve">Statistics </t>
  </si>
  <si>
    <t xml:space="preserve">surveys of </t>
  </si>
  <si>
    <t>degrees and</t>
  </si>
  <si>
    <t>other awards</t>
  </si>
  <si>
    <t>conferred</t>
  </si>
  <si>
    <t>(www.nces.ed.gov/ipeds).</t>
  </si>
  <si>
    <t>Law (22.0101)</t>
  </si>
  <si>
    <t>Medicine (51.1201)</t>
  </si>
  <si>
    <t>Dentistry (51.0401)</t>
  </si>
  <si>
    <t>Chiropractic (51.0101)</t>
  </si>
  <si>
    <t>Osteopathic Medicine (51.1901)</t>
  </si>
  <si>
    <t>Pharmacy (51.2001)</t>
  </si>
  <si>
    <t>Optometry (51.1701)</t>
  </si>
  <si>
    <t>Veterinary Medicine (51.2401)</t>
  </si>
  <si>
    <t>2003-04</t>
  </si>
  <si>
    <t>1993-94</t>
  </si>
  <si>
    <t>SREB Fact Book</t>
  </si>
  <si>
    <t>2004-05</t>
  </si>
  <si>
    <t>Change</t>
  </si>
  <si>
    <t>Increase</t>
  </si>
  <si>
    <t>* Increase of greater than 200 percent.</t>
  </si>
  <si>
    <t>2005-06</t>
  </si>
  <si>
    <t>2006-07</t>
  </si>
  <si>
    <t>1996-97</t>
  </si>
  <si>
    <t>Notes:</t>
  </si>
  <si>
    <t>SREB analysis of National Center for Education Statistics completions surveys — (www.nces.ed.gov/ipeds).</t>
  </si>
  <si>
    <t>2007-08</t>
  </si>
  <si>
    <t>Center  for</t>
  </si>
  <si>
    <t>IPEDS</t>
  </si>
  <si>
    <t>Completions</t>
  </si>
  <si>
    <t>Survey Data</t>
  </si>
  <si>
    <t>C2009</t>
  </si>
  <si>
    <t>ERROR:</t>
  </si>
  <si>
    <t xml:space="preserve">In 07-08 Other Doc's (19)                                                                                                                                     </t>
  </si>
  <si>
    <t>were incorrectly included w/</t>
  </si>
  <si>
    <t>1st P (10) &amp; PP (18) Doc's,</t>
  </si>
  <si>
    <t>at some point, but no later</t>
  </si>
  <si>
    <t>than 2012 when they are</t>
  </si>
  <si>
    <t>used for 5-yr % change.</t>
  </si>
  <si>
    <t>Table D16 (50)</t>
  </si>
  <si>
    <r>
      <t>Professional Practice Doctorate's Degrees Awarded in Selected Fields</t>
    </r>
    <r>
      <rPr>
        <vertAlign val="superscript"/>
        <sz val="10"/>
        <rFont val="Arial"/>
        <family val="2"/>
      </rPr>
      <t>1</t>
    </r>
  </si>
  <si>
    <t>2008-09</t>
  </si>
  <si>
    <t>50 states and D.C.</t>
  </si>
  <si>
    <t xml:space="preserve">   as a percent of U.S.</t>
  </si>
  <si>
    <t>West</t>
  </si>
  <si>
    <t>Midwest</t>
  </si>
  <si>
    <t>Northeast</t>
  </si>
  <si>
    <t xml:space="preserve">and need to be separated </t>
  </si>
  <si>
    <t>2003-04 to</t>
  </si>
  <si>
    <t>Other Professional</t>
  </si>
  <si>
    <t>Practice Doctorate's</t>
  </si>
  <si>
    <t xml:space="preserve">    as a percent of U.S.</t>
  </si>
  <si>
    <r>
      <rPr>
        <vertAlign val="superscript"/>
        <sz val="10"/>
        <color rgb="FFFF0000"/>
        <rFont val="Arial"/>
        <family val="2"/>
      </rPr>
      <t>2</t>
    </r>
    <r>
      <rPr>
        <sz val="10"/>
        <color rgb="FFFF0000"/>
        <rFont val="Arial"/>
        <family val="2"/>
      </rPr>
      <t>The data for the two years are not comparable. Until 1997-98, many pharmacy degrees that qualified candidates to take the pharmacy license exam were reported as undergraduate or graduate degrees, rather than as first-professional degrees.</t>
    </r>
  </si>
  <si>
    <r>
      <t>3</t>
    </r>
    <r>
      <rPr>
        <sz val="10"/>
        <color rgb="FFFF0000"/>
        <rFont val="Arial"/>
        <family val="2"/>
      </rPr>
      <t>The decline in chiropractic degrees in Georgia was due to changes at Life University.</t>
    </r>
  </si>
  <si>
    <t>Other includes……………</t>
  </si>
  <si>
    <t>Veterinary</t>
  </si>
  <si>
    <r>
      <t>Pharmacy</t>
    </r>
    <r>
      <rPr>
        <vertAlign val="superscript"/>
        <sz val="10"/>
        <color rgb="FFFF0000"/>
        <rFont val="Arial"/>
        <family val="2"/>
      </rPr>
      <t>2</t>
    </r>
  </si>
  <si>
    <r>
      <t>Louisiana</t>
    </r>
    <r>
      <rPr>
        <vertAlign val="superscript"/>
        <sz val="10"/>
        <color rgb="FFFF0000"/>
        <rFont val="Arial"/>
        <family val="2"/>
      </rPr>
      <t>2</t>
    </r>
  </si>
  <si>
    <t>Public and Private Colleges and Universities (do we need this line?  All degree tables are public and private)</t>
  </si>
  <si>
    <t>NOTE:</t>
  </si>
  <si>
    <t>Other</t>
  </si>
  <si>
    <t>1 Figures represent degrees awarded by all degree-granting institutions eliigible for Federal Title IV student financial aid, in the 50 states and the District of Columbia, excluding service schools.  SOMETHING ABOUT PP DOCS INCLUDES FIRST PROFESSIONAL AND PROFESSIONAL PRACTICE AND THE YEARS!!!!!!!!!!!!!!!!!!!</t>
  </si>
  <si>
    <t>EXTRAPOLATED:</t>
  </si>
  <si>
    <t xml:space="preserve">Average </t>
  </si>
  <si>
    <t xml:space="preserve">of </t>
  </si>
  <si>
    <t>and</t>
  </si>
  <si>
    <t>Info Science</t>
  </si>
  <si>
    <t>Ed Gen</t>
  </si>
  <si>
    <t>Ed Cur &amp; Inst</t>
  </si>
  <si>
    <t>Ed Lead &amp; Admin</t>
  </si>
  <si>
    <t>Ed Inst &amp; Cur Super</t>
  </si>
  <si>
    <t>Ed Admin &amp; Super Oth</t>
  </si>
  <si>
    <t>Am/US Law</t>
  </si>
  <si>
    <t>Int'l Law &amp; Legal Studies</t>
  </si>
  <si>
    <t>Tax Law</t>
  </si>
  <si>
    <t>Legal Research, Adv Prof Oth</t>
  </si>
  <si>
    <t>Legal Prof &amp; Studies Oth</t>
  </si>
  <si>
    <t>Missionary Studies</t>
  </si>
  <si>
    <t>Religious Education</t>
  </si>
  <si>
    <t>Theo/Theological Studies</t>
  </si>
  <si>
    <t>Divinity/Mistry</t>
  </si>
  <si>
    <t>Rabbinical Studies</t>
  </si>
  <si>
    <t>Theo/Minis Studies Oth</t>
  </si>
  <si>
    <t>Pastoral Studies/Couseling</t>
  </si>
  <si>
    <t>Theo &amp; Relig Voc Oth</t>
  </si>
  <si>
    <t>Psych Gen</t>
  </si>
  <si>
    <t>Psych Clin</t>
  </si>
  <si>
    <t>Counseling Psych</t>
  </si>
  <si>
    <t>School Psych</t>
  </si>
  <si>
    <t>Psych Oth</t>
  </si>
  <si>
    <t>Music Gen</t>
  </si>
  <si>
    <t>Audiology/gist</t>
  </si>
  <si>
    <t>Speech-Lang Pathology/gist</t>
  </si>
  <si>
    <t>Aud-gy/gist &amp; SL Path-gy/gist</t>
  </si>
  <si>
    <t>Medical Scientist (MS, PhD)</t>
  </si>
  <si>
    <t>Nursing/Reg Nurse (RN, ASN, BSN, MSN)</t>
  </si>
  <si>
    <t>Nursing Science (MS, PhD)</t>
  </si>
  <si>
    <t>Pediatric Nurse/Nursing</t>
  </si>
  <si>
    <t>Nursing, Other</t>
  </si>
  <si>
    <t>Indust &amp; Phys Pharm &amp; Cosmetic Sci (MS, PhD)</t>
  </si>
  <si>
    <t>Occ Health &amp; Indust Hygiene</t>
  </si>
  <si>
    <t>Occ Therapy/ist</t>
  </si>
  <si>
    <t>Phys Therapy/ist</t>
  </si>
  <si>
    <t>Vet Sci/Vet Clinical Sci, Gen (Cert, MS, PhD)</t>
  </si>
  <si>
    <t>Trad Chinese/Asian Med &amp; Chin Herbology</t>
  </si>
  <si>
    <t>Naturopathic Med</t>
  </si>
  <si>
    <t>Grand Total</t>
  </si>
  <si>
    <t># of Deg</t>
  </si>
  <si>
    <t>Selected</t>
  </si>
  <si>
    <t>Total</t>
  </si>
  <si>
    <t>Fields</t>
  </si>
  <si>
    <t>PP Doc</t>
  </si>
  <si>
    <t xml:space="preserve">Percent </t>
  </si>
  <si>
    <t xml:space="preserve">  </t>
  </si>
  <si>
    <t>continued</t>
  </si>
  <si>
    <t>Public and Private Colleges and Universities</t>
  </si>
  <si>
    <t>were incorrectly included</t>
  </si>
  <si>
    <t>Prior to 2008-09,</t>
  </si>
  <si>
    <t>the other category</t>
  </si>
  <si>
    <t>included podiatry</t>
  </si>
  <si>
    <t>and theology and</t>
  </si>
  <si>
    <t>these were not</t>
  </si>
  <si>
    <t>separtely identified.</t>
  </si>
  <si>
    <t>Begiining in 08-09</t>
  </si>
  <si>
    <t>many new fields</t>
  </si>
  <si>
    <t>for prof. pract. Docts.</t>
  </si>
  <si>
    <t>are reported.</t>
  </si>
  <si>
    <t>Tot Prof</t>
  </si>
  <si>
    <t>2003-04*</t>
  </si>
  <si>
    <t>Fields 2008-09</t>
  </si>
  <si>
    <r>
      <t>Louisiana</t>
    </r>
    <r>
      <rPr>
        <vertAlign val="superscript"/>
        <sz val="10"/>
        <rFont val="Arial"/>
        <family val="2"/>
      </rPr>
      <t>2</t>
    </r>
  </si>
  <si>
    <t>2009-10</t>
  </si>
  <si>
    <t xml:space="preserve"> as a percent of U.S.</t>
  </si>
  <si>
    <t>2010-11</t>
  </si>
  <si>
    <t>2011-12</t>
  </si>
  <si>
    <t>C2012</t>
  </si>
  <si>
    <t>2012-13</t>
  </si>
  <si>
    <r>
      <t>Professional Practice Doctoral Degrees Awarded in Selected Fields</t>
    </r>
    <r>
      <rPr>
        <vertAlign val="superscript"/>
        <sz val="10"/>
        <rFont val="Arial"/>
        <family val="2"/>
      </rPr>
      <t>1</t>
    </r>
  </si>
  <si>
    <t>2013-14</t>
  </si>
  <si>
    <t>2014-15</t>
  </si>
  <si>
    <t>2015-16</t>
  </si>
  <si>
    <t>Percent Change 2009-10 to  2014-15</t>
  </si>
  <si>
    <t>** Increase of greater than 200 percent.</t>
  </si>
  <si>
    <t>**</t>
  </si>
  <si>
    <r>
      <rPr>
        <vertAlign val="superscript"/>
        <sz val="10"/>
        <rFont val="Arial"/>
        <family val="2"/>
      </rPr>
      <t xml:space="preserve">2 </t>
    </r>
    <r>
      <rPr>
        <sz val="10"/>
        <rFont val="Arial"/>
        <family val="2"/>
      </rPr>
      <t>Other includes divinity/ministry, rabbinical studies, pastoral studies/counseling, religious education, and other religious studies/vocations; clinical, general and school counseling, and other psychology; general performance music; audiology/audiologist, speech-language pathology/pathologist; medical scientist; nursing/registered nurse, nursing science, pediatric nurse/nursing, and other nursing; industrial/physical pharmacy and cosmetic science; podiatry; occupational health and industrial hygiene, occupational therapy/therapist, and physical therapy/therapist; traditional Chinese/Asian medicine and Chinese herbology; naturopathic medicine; and veterinary science/veterinary clinical science.</t>
    </r>
  </si>
  <si>
    <t>Table 60</t>
  </si>
  <si>
    <t>2016-17</t>
  </si>
  <si>
    <t xml:space="preserve">Other Professional Practice Fields* </t>
  </si>
  <si>
    <t>2011-12 to</t>
  </si>
  <si>
    <t xml:space="preserve">  Feb 2019</t>
  </si>
  <si>
    <r>
      <t>Practice Doctorate's</t>
    </r>
    <r>
      <rPr>
        <vertAlign val="superscript"/>
        <sz val="10"/>
        <rFont val="Arial"/>
        <family val="2"/>
      </rPr>
      <t>2</t>
    </r>
  </si>
  <si>
    <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</si>
  <si>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t xml:space="preserve"> "NA" indicates not applicable. There was no degree of this type awarded during the specified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</si>
</sst>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_)"/>
    <numFmt numFmtId="166" formatCode="#,##0.0"/>
    <numFmt numFmtId="167" formatCode="0.0"/>
  </numFmts>
  <fonts count="22">
    <font>
      <sz val="10"/>
      <name val="Arial"/>
    </font>
    <font>
      <sz val="10"/>
      <name val="Arial"/>
      <family val="2"/>
    </font>
    <font>
      <b/>
      <sz val="10"/>
      <name val="Arial"/>
      <family val="2"/>
    </font>
    <font>
      <sz val="10"/>
      <name val="Arial"/>
      <family val="2"/>
    </font>
    <font>
      <b/>
      <sz val="10"/>
      <color indexed="10"/>
      <name val="Arial"/>
      <family val="2"/>
    </font>
    <font>
      <vertAlign val="superscript"/>
      <sz val="10"/>
      <name val="Arial"/>
      <family val="2"/>
    </font>
    <font>
      <sz val="8"/>
      <name val="Arial"/>
      <family val="2"/>
    </font>
    <font>
      <sz val="8"/>
      <color indexed="81"/>
      <name val="Tahoma"/>
      <family val="2"/>
    </font>
    <font>
      <b/>
      <sz val="8"/>
      <color indexed="81"/>
      <name val="Tahoma"/>
      <family val="2"/>
    </font>
    <font>
      <sz val="10"/>
      <name val="Helv"/>
    </font>
    <font>
      <b/>
      <i/>
      <sz val="10"/>
      <color rgb="FFFF0000"/>
      <name val="Arial"/>
      <family val="2"/>
    </font>
    <font>
      <b/>
      <i/>
      <sz val="10"/>
      <name val="Arial"/>
      <family val="2"/>
    </font>
    <font>
      <sz val="10"/>
      <color rgb="FF0000FF"/>
      <name val="Arial"/>
      <family val="2"/>
    </font>
    <font>
      <sz val="10"/>
      <name val="AGaramond"/>
      <family val="3"/>
    </font>
    <font>
      <sz val="10"/>
      <color rgb="FFFF0000"/>
      <name val="Arial"/>
      <family val="2"/>
    </font>
    <font>
      <sz val="10"/>
      <color theme="0"/>
      <name val="Arial"/>
      <family val="2"/>
    </font>
    <font>
      <vertAlign val="superscript"/>
      <sz val="10"/>
      <color rgb="FFFF0000"/>
      <name val="Arial"/>
      <family val="2"/>
    </font>
    <font>
      <b/>
      <sz val="10"/>
      <color rgb="FF0000FF"/>
      <name val="Arial"/>
      <family val="2"/>
    </font>
    <font>
      <i/>
      <sz val="10"/>
      <name val="Arial"/>
      <family val="2"/>
    </font>
    <font>
      <sz val="10"/>
      <color indexed="81"/>
      <name val="Tahoma"/>
      <family val="2"/>
    </font>
    <font>
      <b/>
      <sz val="10"/>
      <color indexed="81"/>
      <name val="Tahoma"/>
      <family val="2"/>
    </font>
    <font>
      <b/>
      <sz val="12"/>
      <name val="Arial"/>
      <family val="2"/>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bgColor theme="1"/>
      </patternFill>
    </fill>
    <fill>
      <patternFill patternType="solid">
        <fgColor theme="0" tint="-4.9989318521683403E-2"/>
        <bgColor theme="0" tint="-4.9989318521683403E-2"/>
      </patternFill>
    </fill>
    <fill>
      <patternFill patternType="solid">
        <fgColor rgb="FFFF99CC"/>
        <bgColor indexed="64"/>
      </patternFill>
    </fill>
    <fill>
      <patternFill patternType="solid">
        <fgColor rgb="FF92D050"/>
        <bgColor indexed="64"/>
      </patternFill>
    </fill>
    <fill>
      <patternFill patternType="solid">
        <fgColor rgb="FFBFBFBF"/>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right/>
      <top style="thin">
        <color indexed="64"/>
      </top>
      <bottom/>
      <diagonal/>
    </border>
    <border>
      <left/>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64"/>
      </top>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right/>
      <top style="thin">
        <color indexed="64"/>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9" fillId="0" borderId="0">
      <alignment horizontal="left" wrapText="1"/>
    </xf>
    <xf numFmtId="0" fontId="1" fillId="0" borderId="0"/>
    <xf numFmtId="43" fontId="13" fillId="0" borderId="0" applyFont="0" applyFill="0" applyBorder="0" applyAlignment="0" applyProtection="0"/>
  </cellStyleXfs>
  <cellXfs count="236">
    <xf numFmtId="0" fontId="0" fillId="0" borderId="0" xfId="0"/>
    <xf numFmtId="0" fontId="2" fillId="0" borderId="0" xfId="0" applyFont="1" applyAlignment="1">
      <alignment horizontal="left"/>
    </xf>
    <xf numFmtId="0" fontId="3" fillId="0" borderId="0" xfId="0" applyFont="1"/>
    <xf numFmtId="0" fontId="0" fillId="0" borderId="1" xfId="0" applyBorder="1"/>
    <xf numFmtId="0" fontId="3" fillId="0" borderId="0" xfId="0" applyFont="1" applyAlignment="1">
      <alignment horizontal="centerContinuous"/>
    </xf>
    <xf numFmtId="0" fontId="2" fillId="0" borderId="5" xfId="0" applyFont="1" applyBorder="1" applyAlignment="1">
      <alignment horizontal="center"/>
    </xf>
    <xf numFmtId="0" fontId="3" fillId="0" borderId="5" xfId="0" applyFont="1" applyBorder="1" applyAlignment="1">
      <alignment horizontal="centerContinuous"/>
    </xf>
    <xf numFmtId="0" fontId="2" fillId="0" borderId="0" xfId="0" applyFont="1" applyAlignment="1">
      <alignment horizontal="center"/>
    </xf>
    <xf numFmtId="0" fontId="3" fillId="0" borderId="5" xfId="0"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3" fillId="0" borderId="0" xfId="0" applyFont="1" applyAlignment="1">
      <alignment vertical="top"/>
    </xf>
    <xf numFmtId="165" fontId="3" fillId="0" borderId="0" xfId="0" applyNumberFormat="1" applyFont="1" applyAlignment="1">
      <alignment horizontal="center" vertical="top"/>
    </xf>
    <xf numFmtId="0" fontId="3" fillId="0" borderId="0" xfId="0" applyFont="1" applyAlignment="1">
      <alignment horizontal="center" vertical="top"/>
    </xf>
    <xf numFmtId="167" fontId="3" fillId="0" borderId="0" xfId="0" applyNumberFormat="1" applyFont="1" applyAlignment="1">
      <alignment horizontal="right"/>
    </xf>
    <xf numFmtId="0" fontId="2" fillId="0" borderId="7" xfId="0" applyFont="1" applyBorder="1" applyAlignment="1">
      <alignment horizontal="center"/>
    </xf>
    <xf numFmtId="0" fontId="4" fillId="0" borderId="7" xfId="0" applyFont="1" applyBorder="1" applyAlignment="1">
      <alignment horizontal="center"/>
    </xf>
    <xf numFmtId="0" fontId="0" fillId="0" borderId="1" xfId="0" applyBorder="1" applyAlignment="1">
      <alignment horizontal="right"/>
    </xf>
    <xf numFmtId="0" fontId="2" fillId="0" borderId="0" xfId="0" applyFont="1"/>
    <xf numFmtId="0" fontId="0" fillId="0" borderId="0" xfId="0" applyAlignment="1">
      <alignment horizontal="center"/>
    </xf>
    <xf numFmtId="0" fontId="3" fillId="0" borderId="8" xfId="0" applyFont="1" applyBorder="1" applyAlignment="1">
      <alignment horizontal="centerContinuous"/>
    </xf>
    <xf numFmtId="0" fontId="3" fillId="0" borderId="4" xfId="0" applyFont="1" applyBorder="1" applyAlignment="1">
      <alignment horizontal="centerContinuous"/>
    </xf>
    <xf numFmtId="0" fontId="3" fillId="0" borderId="8" xfId="0" applyFont="1" applyBorder="1" applyAlignment="1">
      <alignment horizontal="center"/>
    </xf>
    <xf numFmtId="0" fontId="3" fillId="0" borderId="4" xfId="0" applyFont="1" applyBorder="1" applyAlignment="1">
      <alignment horizontal="center"/>
    </xf>
    <xf numFmtId="0" fontId="0" fillId="0" borderId="7" xfId="0" applyBorder="1" applyAlignment="1">
      <alignment horizontal="center"/>
    </xf>
    <xf numFmtId="0" fontId="3" fillId="0" borderId="7" xfId="0" applyFont="1" applyBorder="1" applyAlignment="1">
      <alignment horizontal="center"/>
    </xf>
    <xf numFmtId="0" fontId="0" fillId="0" borderId="4" xfId="0" applyBorder="1"/>
    <xf numFmtId="0" fontId="0" fillId="0" borderId="9" xfId="0" applyBorder="1" applyAlignment="1">
      <alignment horizontal="center"/>
    </xf>
    <xf numFmtId="37" fontId="10" fillId="0" borderId="0" xfId="0" applyNumberFormat="1" applyFont="1"/>
    <xf numFmtId="37" fontId="11" fillId="2" borderId="0" xfId="0" applyNumberFormat="1" applyFont="1" applyFill="1"/>
    <xf numFmtId="0" fontId="1" fillId="0" borderId="0" xfId="0" applyFont="1" applyAlignment="1">
      <alignment horizontal="left"/>
    </xf>
    <xf numFmtId="0" fontId="1" fillId="0" borderId="0" xfId="0" applyFont="1"/>
    <xf numFmtId="164" fontId="1" fillId="0" borderId="0" xfId="1" applyNumberFormat="1"/>
    <xf numFmtId="3" fontId="1" fillId="0" borderId="0" xfId="0" applyNumberFormat="1" applyFont="1"/>
    <xf numFmtId="37" fontId="1" fillId="0" borderId="0" xfId="0" applyNumberFormat="1" applyFont="1" applyAlignment="1">
      <alignment horizontal="left"/>
    </xf>
    <xf numFmtId="37" fontId="1" fillId="0" borderId="0" xfId="0" applyNumberFormat="1" applyFont="1"/>
    <xf numFmtId="0" fontId="2" fillId="0" borderId="6" xfId="0" applyFont="1" applyBorder="1"/>
    <xf numFmtId="0" fontId="2" fillId="0" borderId="10" xfId="0" applyFont="1" applyBorder="1"/>
    <xf numFmtId="0" fontId="2" fillId="0" borderId="6" xfId="0" applyFont="1" applyBorder="1" applyAlignment="1">
      <alignment horizontal="right"/>
    </xf>
    <xf numFmtId="37" fontId="1" fillId="0" borderId="0" xfId="2" applyNumberFormat="1" applyFont="1" applyAlignment="1"/>
    <xf numFmtId="37" fontId="1" fillId="0" borderId="2" xfId="2" applyNumberFormat="1" applyFont="1" applyBorder="1" applyAlignment="1"/>
    <xf numFmtId="3" fontId="12" fillId="0" borderId="2" xfId="2" applyNumberFormat="1" applyFont="1" applyBorder="1" applyAlignment="1"/>
    <xf numFmtId="3" fontId="12" fillId="0" borderId="6" xfId="4" applyNumberFormat="1" applyFont="1" applyBorder="1"/>
    <xf numFmtId="167" fontId="1" fillId="0" borderId="0" xfId="2" applyNumberFormat="1" applyFont="1" applyAlignment="1"/>
    <xf numFmtId="167" fontId="12" fillId="0" borderId="0" xfId="2" applyNumberFormat="1" applyFont="1" applyAlignment="1"/>
    <xf numFmtId="3" fontId="1" fillId="0" borderId="0" xfId="4" applyNumberFormat="1" applyFont="1"/>
    <xf numFmtId="37" fontId="1" fillId="0" borderId="1" xfId="2" applyNumberFormat="1" applyFont="1" applyBorder="1" applyAlignment="1"/>
    <xf numFmtId="3" fontId="1" fillId="0" borderId="1" xfId="4" applyNumberFormat="1" applyFont="1" applyBorder="1"/>
    <xf numFmtId="0" fontId="1" fillId="0" borderId="2" xfId="2" applyFont="1" applyBorder="1" applyAlignment="1"/>
    <xf numFmtId="3" fontId="1" fillId="0" borderId="2" xfId="4" applyNumberFormat="1" applyFont="1" applyBorder="1"/>
    <xf numFmtId="0" fontId="1" fillId="0" borderId="7" xfId="0" applyFont="1" applyBorder="1" applyAlignment="1">
      <alignment horizontal="center"/>
    </xf>
    <xf numFmtId="0" fontId="1" fillId="0" borderId="0" xfId="0" applyFont="1" applyAlignment="1">
      <alignment horizontal="centerContinuous"/>
    </xf>
    <xf numFmtId="0" fontId="1" fillId="0" borderId="8" xfId="0" applyFont="1" applyBorder="1" applyAlignment="1">
      <alignment horizontal="centerContinuous"/>
    </xf>
    <xf numFmtId="0" fontId="1" fillId="0" borderId="4" xfId="0" applyFont="1" applyBorder="1" applyAlignment="1">
      <alignment horizontal="centerContinuous"/>
    </xf>
    <xf numFmtId="3" fontId="1" fillId="0" borderId="1" xfId="2" applyNumberFormat="1" applyFont="1" applyBorder="1" applyAlignment="1"/>
    <xf numFmtId="3" fontId="1" fillId="0" borderId="0" xfId="2" applyNumberFormat="1" applyFont="1" applyAlignment="1"/>
    <xf numFmtId="3" fontId="1" fillId="3" borderId="0" xfId="2" applyNumberFormat="1" applyFont="1" applyFill="1" applyAlignment="1"/>
    <xf numFmtId="3" fontId="1" fillId="3" borderId="1" xfId="2" applyNumberFormat="1" applyFont="1" applyFill="1" applyBorder="1" applyAlignment="1"/>
    <xf numFmtId="3" fontId="1" fillId="0" borderId="6" xfId="2" applyNumberFormat="1" applyFont="1" applyBorder="1" applyAlignment="1"/>
    <xf numFmtId="3" fontId="1" fillId="3" borderId="2" xfId="2" applyNumberFormat="1" applyFont="1" applyFill="1" applyBorder="1" applyAlignment="1"/>
    <xf numFmtId="0" fontId="3" fillId="0" borderId="11" xfId="0" applyFont="1" applyBorder="1" applyAlignment="1">
      <alignment horizontal="centerContinuous"/>
    </xf>
    <xf numFmtId="0" fontId="3" fillId="0" borderId="11" xfId="0" applyFont="1" applyBorder="1" applyAlignment="1">
      <alignment horizontal="center"/>
    </xf>
    <xf numFmtId="0" fontId="3" fillId="0" borderId="12" xfId="0" applyFont="1" applyBorder="1" applyAlignment="1">
      <alignment horizontal="center"/>
    </xf>
    <xf numFmtId="0" fontId="3" fillId="0" borderId="12" xfId="0" applyFont="1" applyBorder="1" applyAlignment="1">
      <alignment horizontal="centerContinuous"/>
    </xf>
    <xf numFmtId="0" fontId="3" fillId="0" borderId="13" xfId="0" applyFont="1" applyBorder="1" applyAlignment="1">
      <alignment horizontal="center"/>
    </xf>
    <xf numFmtId="3" fontId="3" fillId="0" borderId="0" xfId="0" applyNumberFormat="1" applyFont="1" applyAlignment="1">
      <alignment horizontal="right"/>
    </xf>
    <xf numFmtId="0" fontId="14" fillId="0" borderId="0" xfId="0" applyFont="1" applyAlignment="1">
      <alignment vertical="top"/>
    </xf>
    <xf numFmtId="0" fontId="16" fillId="0" borderId="0" xfId="0" applyFont="1" applyAlignment="1">
      <alignment vertical="top"/>
    </xf>
    <xf numFmtId="0" fontId="14" fillId="0" borderId="0" xfId="0" applyFont="1"/>
    <xf numFmtId="0" fontId="14" fillId="0" borderId="0" xfId="0" applyFont="1" applyAlignment="1">
      <alignment horizontal="centerContinuous"/>
    </xf>
    <xf numFmtId="0" fontId="14" fillId="0" borderId="6" xfId="0" applyFont="1" applyBorder="1" applyAlignment="1">
      <alignment vertical="top"/>
    </xf>
    <xf numFmtId="0" fontId="14" fillId="0" borderId="0" xfId="0" applyFont="1" applyAlignment="1">
      <alignment horizontal="right"/>
    </xf>
    <xf numFmtId="0" fontId="14" fillId="0" borderId="0" xfId="0" applyFont="1" applyAlignment="1">
      <alignment vertical="center"/>
    </xf>
    <xf numFmtId="3" fontId="14" fillId="0" borderId="0" xfId="2" applyNumberFormat="1" applyFont="1" applyAlignment="1"/>
    <xf numFmtId="0" fontId="14" fillId="0" borderId="5" xfId="0" applyFont="1" applyBorder="1" applyAlignment="1">
      <alignment horizontal="centerContinuous"/>
    </xf>
    <xf numFmtId="3" fontId="12" fillId="0" borderId="0" xfId="0" applyNumberFormat="1" applyFont="1"/>
    <xf numFmtId="0" fontId="3" fillId="0" borderId="14" xfId="0" applyFont="1" applyBorder="1" applyAlignment="1">
      <alignment horizontal="centerContinuous"/>
    </xf>
    <xf numFmtId="3" fontId="12" fillId="0" borderId="0" xfId="4" applyNumberFormat="1" applyFont="1"/>
    <xf numFmtId="3" fontId="12" fillId="0" borderId="1" xfId="4" applyNumberFormat="1" applyFont="1" applyBorder="1"/>
    <xf numFmtId="3" fontId="12" fillId="0" borderId="2" xfId="4" applyNumberFormat="1" applyFont="1" applyBorder="1"/>
    <xf numFmtId="3" fontId="12" fillId="0" borderId="2" xfId="2" applyNumberFormat="1" applyFont="1" applyBorder="1" applyAlignment="1">
      <alignment horizontal="right"/>
    </xf>
    <xf numFmtId="3" fontId="12" fillId="0" borderId="6" xfId="4" applyNumberFormat="1" applyFont="1" applyBorder="1" applyAlignment="1">
      <alignment horizontal="right"/>
    </xf>
    <xf numFmtId="167" fontId="12" fillId="0" borderId="0" xfId="2" applyNumberFormat="1" applyFont="1" applyAlignment="1">
      <alignment horizontal="right"/>
    </xf>
    <xf numFmtId="3" fontId="1" fillId="0" borderId="0" xfId="4" applyNumberFormat="1" applyFont="1" applyAlignment="1">
      <alignment horizontal="right"/>
    </xf>
    <xf numFmtId="3" fontId="1" fillId="0" borderId="1" xfId="4" applyNumberFormat="1" applyFont="1" applyBorder="1" applyAlignment="1">
      <alignment horizontal="right"/>
    </xf>
    <xf numFmtId="3" fontId="1" fillId="0" borderId="2" xfId="4" applyNumberFormat="1" applyFont="1" applyBorder="1" applyAlignment="1">
      <alignment horizontal="right"/>
    </xf>
    <xf numFmtId="0" fontId="2" fillId="0" borderId="16" xfId="0" applyFont="1" applyBorder="1"/>
    <xf numFmtId="3" fontId="12" fillId="0" borderId="18" xfId="2" applyNumberFormat="1" applyFont="1" applyBorder="1" applyAlignment="1">
      <alignment horizontal="right"/>
    </xf>
    <xf numFmtId="3" fontId="12" fillId="0" borderId="17" xfId="4" applyNumberFormat="1" applyFont="1" applyBorder="1" applyAlignment="1">
      <alignment horizontal="right"/>
    </xf>
    <xf numFmtId="167" fontId="12" fillId="0" borderId="16" xfId="2" applyNumberFormat="1" applyFont="1" applyBorder="1" applyAlignment="1">
      <alignment horizontal="right"/>
    </xf>
    <xf numFmtId="3" fontId="1" fillId="0" borderId="16" xfId="4" applyNumberFormat="1" applyFont="1" applyBorder="1" applyAlignment="1">
      <alignment horizontal="right"/>
    </xf>
    <xf numFmtId="3" fontId="1" fillId="0" borderId="15" xfId="4" applyNumberFormat="1" applyFont="1" applyBorder="1" applyAlignment="1">
      <alignment horizontal="right"/>
    </xf>
    <xf numFmtId="3" fontId="1" fillId="0" borderId="18" xfId="4" applyNumberFormat="1" applyFont="1" applyBorder="1" applyAlignment="1">
      <alignment horizontal="right"/>
    </xf>
    <xf numFmtId="0" fontId="2" fillId="0" borderId="17" xfId="0" applyFont="1" applyBorder="1" applyAlignment="1">
      <alignment horizontal="right"/>
    </xf>
    <xf numFmtId="0" fontId="2" fillId="0" borderId="15" xfId="0" applyFont="1" applyBorder="1"/>
    <xf numFmtId="3" fontId="12" fillId="0" borderId="18" xfId="2" applyNumberFormat="1" applyFont="1" applyBorder="1" applyAlignment="1"/>
    <xf numFmtId="3" fontId="12" fillId="0" borderId="17" xfId="4" applyNumberFormat="1" applyFont="1" applyBorder="1"/>
    <xf numFmtId="167" fontId="12" fillId="0" borderId="16" xfId="2" applyNumberFormat="1" applyFont="1" applyBorder="1" applyAlignment="1"/>
    <xf numFmtId="3" fontId="1" fillId="0" borderId="16" xfId="4" applyNumberFormat="1" applyFont="1" applyBorder="1"/>
    <xf numFmtId="3" fontId="1" fillId="0" borderId="15" xfId="4" applyNumberFormat="1" applyFont="1" applyBorder="1"/>
    <xf numFmtId="3" fontId="1" fillId="0" borderId="18" xfId="4" applyNumberFormat="1" applyFont="1" applyBorder="1"/>
    <xf numFmtId="0" fontId="12" fillId="0" borderId="0" xfId="0" applyFont="1" applyAlignment="1">
      <alignment horizontal="left"/>
    </xf>
    <xf numFmtId="0" fontId="2" fillId="0" borderId="0" xfId="0" applyFont="1" applyAlignment="1">
      <alignment horizontal="right"/>
    </xf>
    <xf numFmtId="3" fontId="12" fillId="0" borderId="0" xfId="4" applyNumberFormat="1" applyFont="1" applyAlignment="1">
      <alignment horizontal="right"/>
    </xf>
    <xf numFmtId="3" fontId="12" fillId="0" borderId="1" xfId="4" applyNumberFormat="1" applyFont="1" applyBorder="1" applyAlignment="1">
      <alignment horizontal="right"/>
    </xf>
    <xf numFmtId="3" fontId="12" fillId="0" borderId="2" xfId="4" applyNumberFormat="1" applyFont="1" applyBorder="1" applyAlignment="1">
      <alignment horizontal="right"/>
    </xf>
    <xf numFmtId="0" fontId="12" fillId="0" borderId="0" xfId="0" applyFont="1"/>
    <xf numFmtId="0" fontId="17" fillId="0" borderId="0" xfId="0" applyFont="1"/>
    <xf numFmtId="0" fontId="17" fillId="0" borderId="10" xfId="0" applyFont="1" applyBorder="1" applyAlignment="1">
      <alignment horizontal="right"/>
    </xf>
    <xf numFmtId="0" fontId="12" fillId="0" borderId="0" xfId="0" applyFont="1" applyAlignment="1">
      <alignment horizontal="right"/>
    </xf>
    <xf numFmtId="0" fontId="17" fillId="0" borderId="0" xfId="0" applyFont="1" applyAlignment="1">
      <alignment horizontal="right"/>
    </xf>
    <xf numFmtId="3" fontId="12" fillId="0" borderId="0" xfId="0" applyNumberFormat="1" applyFont="1" applyAlignment="1">
      <alignment horizontal="right"/>
    </xf>
    <xf numFmtId="0" fontId="17" fillId="0" borderId="6" xfId="0" applyFont="1" applyBorder="1" applyAlignment="1">
      <alignment horizontal="right"/>
    </xf>
    <xf numFmtId="0" fontId="0" fillId="5" borderId="19" xfId="0" applyFill="1" applyBorder="1" applyAlignment="1">
      <alignment horizontal="left"/>
    </xf>
    <xf numFmtId="164" fontId="0" fillId="5" borderId="20" xfId="0" applyNumberFormat="1" applyFill="1" applyBorder="1" applyAlignment="1">
      <alignment horizontal="right"/>
    </xf>
    <xf numFmtId="0" fontId="15" fillId="4" borderId="0" xfId="0" applyFont="1" applyFill="1" applyAlignment="1">
      <alignment horizontal="center"/>
    </xf>
    <xf numFmtId="164" fontId="15" fillId="4" borderId="0" xfId="0" applyNumberFormat="1" applyFont="1" applyFill="1" applyAlignment="1">
      <alignment horizontal="right"/>
    </xf>
    <xf numFmtId="0" fontId="2" fillId="0" borderId="6" xfId="0" applyFont="1" applyBorder="1" applyAlignment="1">
      <alignment horizontal="centerContinuous"/>
    </xf>
    <xf numFmtId="0" fontId="2" fillId="0" borderId="16" xfId="0" applyFont="1" applyBorder="1" applyAlignment="1">
      <alignment horizontal="right"/>
    </xf>
    <xf numFmtId="0" fontId="1" fillId="0" borderId="4" xfId="0" applyFont="1" applyBorder="1" applyAlignment="1">
      <alignment horizontal="center"/>
    </xf>
    <xf numFmtId="166" fontId="1" fillId="0" borderId="21" xfId="2" applyNumberFormat="1" applyFont="1" applyBorder="1" applyAlignment="1"/>
    <xf numFmtId="166" fontId="1" fillId="0" borderId="0" xfId="2" applyNumberFormat="1" applyFont="1" applyAlignment="1"/>
    <xf numFmtId="166" fontId="1" fillId="0" borderId="12" xfId="2" applyNumberFormat="1" applyFont="1" applyBorder="1" applyAlignment="1"/>
    <xf numFmtId="166" fontId="0" fillId="0" borderId="0" xfId="0" applyNumberFormat="1"/>
    <xf numFmtId="166" fontId="1" fillId="3" borderId="12" xfId="2" applyNumberFormat="1" applyFont="1" applyFill="1" applyBorder="1" applyAlignment="1"/>
    <xf numFmtId="166" fontId="1" fillId="0" borderId="22" xfId="2" applyNumberFormat="1" applyFont="1" applyBorder="1" applyAlignment="1"/>
    <xf numFmtId="166" fontId="1" fillId="3" borderId="22" xfId="2" applyNumberFormat="1" applyFont="1" applyFill="1" applyBorder="1" applyAlignment="1"/>
    <xf numFmtId="166" fontId="1" fillId="0" borderId="10" xfId="2" applyNumberFormat="1" applyFont="1" applyBorder="1" applyAlignment="1"/>
    <xf numFmtId="166" fontId="1" fillId="3" borderId="23" xfId="2" applyNumberFormat="1" applyFont="1" applyFill="1" applyBorder="1" applyAlignment="1"/>
    <xf numFmtId="0" fontId="2" fillId="0" borderId="1" xfId="0" applyFont="1" applyBorder="1"/>
    <xf numFmtId="3" fontId="2" fillId="0" borderId="0" xfId="0" applyNumberFormat="1" applyFont="1" applyAlignment="1">
      <alignment horizontal="center"/>
    </xf>
    <xf numFmtId="3" fontId="2" fillId="0" borderId="6" xfId="0" applyNumberFormat="1" applyFont="1" applyBorder="1"/>
    <xf numFmtId="3" fontId="1" fillId="0" borderId="0" xfId="1" applyNumberFormat="1"/>
    <xf numFmtId="3" fontId="1" fillId="0" borderId="2" xfId="1" applyNumberFormat="1" applyBorder="1"/>
    <xf numFmtId="166" fontId="12" fillId="0" borderId="0" xfId="2" applyNumberFormat="1" applyFont="1" applyAlignment="1"/>
    <xf numFmtId="0" fontId="1" fillId="0" borderId="16" xfId="0" applyFont="1" applyBorder="1"/>
    <xf numFmtId="37" fontId="14" fillId="2" borderId="0" xfId="0" applyNumberFormat="1" applyFont="1" applyFill="1" applyAlignment="1">
      <alignment horizontal="left" vertical="top" wrapText="1"/>
    </xf>
    <xf numFmtId="37" fontId="14" fillId="0" borderId="0" xfId="0" applyNumberFormat="1" applyFont="1" applyAlignment="1">
      <alignment horizontal="left" vertical="top" wrapText="1"/>
    </xf>
    <xf numFmtId="166" fontId="1" fillId="3" borderId="0" xfId="2" applyNumberFormat="1" applyFont="1" applyFill="1" applyAlignment="1"/>
    <xf numFmtId="166" fontId="1" fillId="0" borderId="1" xfId="2" applyNumberFormat="1" applyFont="1" applyBorder="1" applyAlignment="1"/>
    <xf numFmtId="166" fontId="1" fillId="0" borderId="6" xfId="2" applyNumberFormat="1" applyFont="1" applyBorder="1" applyAlignment="1"/>
    <xf numFmtId="166" fontId="1" fillId="3" borderId="2" xfId="2" applyNumberFormat="1" applyFont="1" applyFill="1" applyBorder="1" applyAlignment="1"/>
    <xf numFmtId="166" fontId="1" fillId="0" borderId="24" xfId="2" applyNumberFormat="1" applyFont="1" applyBorder="1" applyAlignment="1"/>
    <xf numFmtId="0" fontId="1" fillId="0" borderId="0" xfId="0" applyFont="1" applyAlignment="1">
      <alignment horizontal="center"/>
    </xf>
    <xf numFmtId="0" fontId="1" fillId="0" borderId="5" xfId="0" applyFont="1" applyBorder="1" applyAlignment="1">
      <alignment horizontal="center"/>
    </xf>
    <xf numFmtId="0" fontId="1" fillId="0" borderId="3" xfId="0" applyFont="1" applyBorder="1" applyAlignment="1">
      <alignment horizontal="centerContinuous"/>
    </xf>
    <xf numFmtId="3" fontId="1" fillId="0" borderId="1" xfId="2" applyNumberFormat="1" applyFont="1" applyBorder="1" applyAlignment="1">
      <alignment horizontal="right"/>
    </xf>
    <xf numFmtId="3" fontId="1" fillId="0" borderId="0" xfId="2" applyNumberFormat="1" applyFont="1" applyAlignment="1">
      <alignment horizontal="right"/>
    </xf>
    <xf numFmtId="3" fontId="1" fillId="3" borderId="0" xfId="2" applyNumberFormat="1" applyFont="1" applyFill="1" applyAlignment="1">
      <alignment horizontal="right"/>
    </xf>
    <xf numFmtId="3" fontId="1" fillId="3" borderId="1" xfId="2" applyNumberFormat="1" applyFont="1" applyFill="1" applyBorder="1" applyAlignment="1">
      <alignment horizontal="right"/>
    </xf>
    <xf numFmtId="3" fontId="1" fillId="0" borderId="6" xfId="2" applyNumberFormat="1" applyFont="1" applyBorder="1" applyAlignment="1">
      <alignment horizontal="right"/>
    </xf>
    <xf numFmtId="3" fontId="1" fillId="3" borderId="2" xfId="2" applyNumberFormat="1" applyFont="1" applyFill="1" applyBorder="1" applyAlignment="1">
      <alignment horizontal="right"/>
    </xf>
    <xf numFmtId="3" fontId="14" fillId="0" borderId="0" xfId="2" applyNumberFormat="1" applyFont="1" applyAlignment="1">
      <alignment horizontal="right"/>
    </xf>
    <xf numFmtId="0" fontId="1" fillId="0" borderId="5" xfId="0" applyFont="1" applyBorder="1" applyAlignment="1">
      <alignment horizontal="centerContinuous"/>
    </xf>
    <xf numFmtId="0" fontId="1" fillId="0" borderId="0" xfId="0" applyFont="1" applyAlignment="1">
      <alignment horizontal="centerContinuous" readingOrder="1"/>
    </xf>
    <xf numFmtId="0" fontId="1" fillId="0" borderId="12" xfId="0" applyFont="1" applyBorder="1" applyAlignment="1">
      <alignment horizontal="centerContinuous"/>
    </xf>
    <xf numFmtId="0" fontId="1" fillId="0" borderId="0" xfId="0" applyFont="1" applyAlignment="1">
      <alignment horizontal="right"/>
    </xf>
    <xf numFmtId="0" fontId="18" fillId="0" borderId="0" xfId="0" applyFont="1" applyAlignment="1">
      <alignment horizontal="right"/>
    </xf>
    <xf numFmtId="166" fontId="1" fillId="3" borderId="12" xfId="2" applyNumberFormat="1" applyFont="1" applyFill="1" applyBorder="1" applyAlignment="1">
      <alignment horizontal="right"/>
    </xf>
    <xf numFmtId="166" fontId="1" fillId="3" borderId="0" xfId="2" applyNumberFormat="1" applyFont="1" applyFill="1" applyAlignment="1">
      <alignment horizontal="right"/>
    </xf>
    <xf numFmtId="166" fontId="1" fillId="0" borderId="12" xfId="2" applyNumberFormat="1" applyFont="1" applyBorder="1" applyAlignment="1">
      <alignment horizontal="right"/>
    </xf>
    <xf numFmtId="166" fontId="1" fillId="3" borderId="22" xfId="2" applyNumberFormat="1" applyFont="1" applyFill="1" applyBorder="1" applyAlignment="1">
      <alignment horizontal="right"/>
    </xf>
    <xf numFmtId="166" fontId="1" fillId="0" borderId="22" xfId="2" applyNumberFormat="1" applyFont="1" applyBorder="1" applyAlignment="1">
      <alignment horizontal="right"/>
    </xf>
    <xf numFmtId="3" fontId="1" fillId="0" borderId="3" xfId="2" applyNumberFormat="1" applyFont="1" applyBorder="1" applyAlignment="1">
      <alignment horizontal="right"/>
    </xf>
    <xf numFmtId="3" fontId="1" fillId="3" borderId="3" xfId="2" applyNumberFormat="1" applyFont="1" applyFill="1" applyBorder="1" applyAlignment="1">
      <alignment horizontal="right"/>
    </xf>
    <xf numFmtId="166" fontId="1" fillId="3" borderId="23" xfId="2" applyNumberFormat="1" applyFont="1" applyFill="1" applyBorder="1" applyAlignment="1">
      <alignment horizontal="right"/>
    </xf>
    <xf numFmtId="166" fontId="1" fillId="3" borderId="1" xfId="2" applyNumberFormat="1" applyFont="1" applyFill="1" applyBorder="1" applyAlignment="1">
      <alignment horizontal="right"/>
    </xf>
    <xf numFmtId="166" fontId="1" fillId="0" borderId="0" xfId="2" applyNumberFormat="1" applyFont="1" applyAlignment="1">
      <alignment horizontal="right"/>
    </xf>
    <xf numFmtId="166" fontId="1" fillId="0" borderId="1" xfId="2" applyNumberFormat="1" applyFont="1" applyBorder="1" applyAlignment="1">
      <alignment horizontal="right"/>
    </xf>
    <xf numFmtId="166" fontId="1" fillId="3" borderId="2" xfId="2" applyNumberFormat="1" applyFont="1" applyFill="1" applyBorder="1" applyAlignment="1">
      <alignment horizontal="right"/>
    </xf>
    <xf numFmtId="0" fontId="1" fillId="0" borderId="0" xfId="0" applyFont="1" applyAlignment="1">
      <alignment vertical="center"/>
    </xf>
    <xf numFmtId="0" fontId="2" fillId="0" borderId="5" xfId="0" applyFont="1" applyBorder="1" applyAlignment="1">
      <alignment horizontal="centerContinuous"/>
    </xf>
    <xf numFmtId="0" fontId="0" fillId="0" borderId="2" xfId="0" applyBorder="1" applyAlignment="1">
      <alignment horizontal="centerContinuous"/>
    </xf>
    <xf numFmtId="0" fontId="0" fillId="0" borderId="1" xfId="0" applyBorder="1" applyAlignment="1">
      <alignment horizontal="centerContinuous"/>
    </xf>
    <xf numFmtId="0" fontId="0" fillId="0" borderId="0" xfId="0" applyAlignment="1">
      <alignment horizontal="left" indent="1"/>
    </xf>
    <xf numFmtId="0" fontId="3" fillId="0" borderId="8" xfId="0" applyFont="1" applyBorder="1"/>
    <xf numFmtId="0" fontId="3" fillId="0" borderId="5" xfId="0" applyFont="1" applyBorder="1"/>
    <xf numFmtId="3" fontId="1" fillId="0" borderId="2" xfId="2" applyNumberFormat="1" applyFont="1" applyBorder="1" applyAlignment="1">
      <alignment horizontal="right"/>
    </xf>
    <xf numFmtId="37" fontId="1" fillId="0" borderId="0" xfId="0" applyNumberFormat="1" applyFont="1" applyAlignment="1">
      <alignment vertical="center" readingOrder="1"/>
    </xf>
    <xf numFmtId="37" fontId="5" fillId="0" borderId="0" xfId="0" applyNumberFormat="1" applyFont="1" applyAlignment="1">
      <alignment wrapText="1" readingOrder="1"/>
    </xf>
    <xf numFmtId="37" fontId="1" fillId="0" borderId="0" xfId="0" applyNumberFormat="1" applyFont="1" applyAlignment="1">
      <alignment vertical="center"/>
    </xf>
    <xf numFmtId="37" fontId="1" fillId="0" borderId="0" xfId="0" applyNumberFormat="1" applyFont="1" applyAlignment="1">
      <alignment horizontal="left" vertical="top" wrapText="1"/>
    </xf>
    <xf numFmtId="3" fontId="1" fillId="0" borderId="3" xfId="2" applyNumberFormat="1" applyFont="1" applyBorder="1" applyAlignment="1"/>
    <xf numFmtId="3" fontId="1" fillId="0" borderId="4" xfId="2" applyNumberFormat="1" applyFont="1" applyBorder="1" applyAlignment="1"/>
    <xf numFmtId="166" fontId="1" fillId="0" borderId="4" xfId="2" applyNumberFormat="1" applyFont="1" applyBorder="1" applyAlignment="1"/>
    <xf numFmtId="3" fontId="1" fillId="3" borderId="4" xfId="2" applyNumberFormat="1" applyFont="1" applyFill="1" applyBorder="1" applyAlignment="1"/>
    <xf numFmtId="3" fontId="1" fillId="3" borderId="3" xfId="2" applyNumberFormat="1" applyFont="1" applyFill="1" applyBorder="1" applyAlignment="1"/>
    <xf numFmtId="3" fontId="1" fillId="0" borderId="25" xfId="2" applyNumberFormat="1" applyFont="1" applyBorder="1" applyAlignment="1"/>
    <xf numFmtId="166" fontId="1" fillId="2" borderId="0" xfId="2" applyNumberFormat="1" applyFont="1" applyFill="1" applyAlignment="1"/>
    <xf numFmtId="166" fontId="1" fillId="2" borderId="1" xfId="2" applyNumberFormat="1" applyFont="1" applyFill="1" applyBorder="1" applyAlignment="1"/>
    <xf numFmtId="166" fontId="1" fillId="2" borderId="12" xfId="2" applyNumberFormat="1" applyFont="1" applyFill="1" applyBorder="1" applyAlignment="1"/>
    <xf numFmtId="3" fontId="1" fillId="0" borderId="0" xfId="2" applyNumberFormat="1" applyFont="1" applyAlignment="1">
      <alignment vertical="top"/>
    </xf>
    <xf numFmtId="3" fontId="3" fillId="0" borderId="0" xfId="0" applyNumberFormat="1" applyFont="1" applyAlignment="1">
      <alignment horizontal="right" vertical="top"/>
    </xf>
    <xf numFmtId="167" fontId="3" fillId="0" borderId="0" xfId="0" applyNumberFormat="1" applyFont="1" applyAlignment="1">
      <alignment horizontal="right" vertical="top"/>
    </xf>
    <xf numFmtId="0" fontId="0" fillId="0" borderId="0" xfId="0" applyAlignment="1">
      <alignment vertical="top"/>
    </xf>
    <xf numFmtId="0" fontId="1" fillId="0" borderId="0" xfId="0" applyFont="1" applyAlignment="1">
      <alignment vertical="top"/>
    </xf>
    <xf numFmtId="37" fontId="1" fillId="0" borderId="0" xfId="0" applyNumberFormat="1" applyFont="1" applyAlignment="1">
      <alignment horizontal="right" vertical="center"/>
    </xf>
    <xf numFmtId="3" fontId="12" fillId="0" borderId="0" xfId="2" applyNumberFormat="1" applyFont="1" applyAlignment="1">
      <alignment horizontal="right"/>
    </xf>
    <xf numFmtId="0" fontId="21" fillId="0" borderId="0" xfId="0" applyFont="1" applyAlignment="1">
      <alignment horizontal="centerContinuous"/>
    </xf>
    <xf numFmtId="0" fontId="0" fillId="0" borderId="0" xfId="0" applyAlignment="1">
      <alignment horizontal="centerContinuous"/>
    </xf>
    <xf numFmtId="3" fontId="2" fillId="0" borderId="16" xfId="0" applyNumberFormat="1" applyFont="1" applyBorder="1" applyAlignment="1">
      <alignment horizontal="center"/>
    </xf>
    <xf numFmtId="3" fontId="2" fillId="0" borderId="17" xfId="0" applyNumberFormat="1" applyFont="1" applyBorder="1"/>
    <xf numFmtId="166" fontId="12" fillId="0" borderId="16" xfId="2" applyNumberFormat="1" applyFont="1" applyBorder="1" applyAlignment="1"/>
    <xf numFmtId="3" fontId="1" fillId="0" borderId="16" xfId="1" applyNumberFormat="1" applyBorder="1"/>
    <xf numFmtId="3" fontId="1" fillId="0" borderId="18" xfId="1" applyNumberFormat="1" applyBorder="1"/>
    <xf numFmtId="3" fontId="2" fillId="6" borderId="6" xfId="0" applyNumberFormat="1" applyFont="1" applyFill="1" applyBorder="1"/>
    <xf numFmtId="0" fontId="2" fillId="7" borderId="6" xfId="0" applyFont="1" applyFill="1" applyBorder="1" applyAlignment="1">
      <alignment horizontal="right"/>
    </xf>
    <xf numFmtId="0" fontId="2" fillId="7" borderId="0" xfId="0" applyFont="1" applyFill="1" applyAlignment="1">
      <alignment horizontal="right"/>
    </xf>
    <xf numFmtId="3" fontId="1" fillId="0" borderId="0" xfId="0" applyNumberFormat="1" applyFont="1" applyAlignment="1">
      <alignment horizontal="left" vertical="top"/>
    </xf>
    <xf numFmtId="0" fontId="1" fillId="0" borderId="9" xfId="0" applyFont="1" applyBorder="1" applyAlignment="1">
      <alignment horizontal="center"/>
    </xf>
    <xf numFmtId="3" fontId="1" fillId="8" borderId="0" xfId="2" applyNumberFormat="1" applyFont="1" applyFill="1" applyAlignment="1"/>
    <xf numFmtId="166" fontId="1" fillId="8" borderId="12" xfId="2" applyNumberFormat="1" applyFont="1" applyFill="1" applyBorder="1" applyAlignment="1"/>
    <xf numFmtId="166" fontId="1" fillId="8" borderId="12" xfId="2" applyNumberFormat="1" applyFont="1" applyFill="1" applyBorder="1" applyAlignment="1">
      <alignment horizontal="right"/>
    </xf>
    <xf numFmtId="166" fontId="1" fillId="8" borderId="0" xfId="2" applyNumberFormat="1" applyFont="1" applyFill="1" applyAlignment="1"/>
    <xf numFmtId="3" fontId="1" fillId="8" borderId="4" xfId="2" applyNumberFormat="1" applyFont="1" applyFill="1" applyBorder="1" applyAlignment="1"/>
    <xf numFmtId="3" fontId="1" fillId="8" borderId="0" xfId="2" applyNumberFormat="1" applyFont="1" applyFill="1" applyAlignment="1">
      <alignment horizontal="right"/>
    </xf>
    <xf numFmtId="0" fontId="0" fillId="8" borderId="0" xfId="0" applyFill="1"/>
    <xf numFmtId="166" fontId="1" fillId="8" borderId="22" xfId="2" applyNumberFormat="1" applyFont="1" applyFill="1" applyBorder="1" applyAlignment="1">
      <alignment horizontal="right"/>
    </xf>
    <xf numFmtId="3" fontId="1" fillId="8" borderId="2" xfId="2" applyNumberFormat="1" applyFont="1" applyFill="1" applyBorder="1" applyAlignment="1"/>
    <xf numFmtId="166" fontId="1" fillId="8" borderId="23" xfId="2" applyNumberFormat="1" applyFont="1" applyFill="1" applyBorder="1" applyAlignment="1"/>
    <xf numFmtId="3" fontId="1" fillId="8" borderId="3" xfId="2" applyNumberFormat="1" applyFont="1" applyFill="1" applyBorder="1" applyAlignment="1"/>
    <xf numFmtId="166" fontId="1" fillId="8" borderId="22" xfId="2" applyNumberFormat="1" applyFont="1" applyFill="1" applyBorder="1" applyAlignment="1"/>
    <xf numFmtId="3" fontId="1" fillId="8" borderId="26" xfId="2" applyNumberFormat="1" applyFont="1" applyFill="1" applyBorder="1" applyAlignment="1"/>
    <xf numFmtId="166" fontId="1" fillId="8" borderId="2" xfId="2" applyNumberFormat="1" applyFont="1" applyFill="1" applyBorder="1" applyAlignment="1"/>
    <xf numFmtId="3" fontId="1" fillId="8" borderId="2" xfId="2" applyNumberFormat="1" applyFont="1" applyFill="1" applyBorder="1" applyAlignment="1">
      <alignment horizontal="right"/>
    </xf>
    <xf numFmtId="166" fontId="1" fillId="8" borderId="0" xfId="2" applyNumberFormat="1" applyFont="1" applyFill="1" applyAlignment="1">
      <alignment horizontal="right"/>
    </xf>
    <xf numFmtId="166" fontId="1" fillId="8" borderId="1" xfId="2" applyNumberFormat="1" applyFont="1" applyFill="1" applyBorder="1" applyAlignment="1">
      <alignment horizontal="right"/>
    </xf>
    <xf numFmtId="166" fontId="1" fillId="8" borderId="23" xfId="2" applyNumberFormat="1" applyFont="1" applyFill="1" applyBorder="1" applyAlignment="1">
      <alignment horizontal="right"/>
    </xf>
    <xf numFmtId="166" fontId="1" fillId="0" borderId="10" xfId="2" applyNumberFormat="1" applyFont="1" applyBorder="1" applyAlignment="1">
      <alignment horizontal="right"/>
    </xf>
    <xf numFmtId="37" fontId="1" fillId="0" borderId="0" xfId="0" applyNumberFormat="1" applyFont="1" applyAlignment="1">
      <alignment horizontal="left" vertical="center"/>
    </xf>
    <xf numFmtId="37" fontId="5" fillId="0" borderId="0" xfId="0" applyNumberFormat="1" applyFont="1" applyAlignment="1">
      <alignment horizontal="left" vertical="top" wrapText="1" readingOrder="1"/>
    </xf>
    <xf numFmtId="37" fontId="1" fillId="0" borderId="0" xfId="0" applyNumberFormat="1" applyFont="1" applyAlignment="1">
      <alignment horizontal="left" vertical="top" wrapText="1" readingOrder="1"/>
    </xf>
    <xf numFmtId="0" fontId="0" fillId="0" borderId="0" xfId="0" applyAlignment="1">
      <alignment wrapText="1"/>
    </xf>
    <xf numFmtId="37" fontId="14" fillId="2" borderId="0" xfId="0" applyNumberFormat="1" applyFont="1" applyFill="1" applyAlignment="1">
      <alignment horizontal="left" vertical="top" wrapText="1"/>
    </xf>
    <xf numFmtId="37" fontId="14" fillId="0" borderId="0" xfId="0" applyNumberFormat="1" applyFont="1" applyAlignment="1">
      <alignment horizontal="left" vertical="top" wrapText="1"/>
    </xf>
  </cellXfs>
  <cellStyles count="5">
    <cellStyle name="Comma" xfId="1" builtinId="3"/>
    <cellStyle name="Comma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9" defaultPivotStyle="PivotStyleLight16"/>
  <colors>
    <mruColors>
      <color rgb="FFBFBFBF"/>
      <color rgb="FFFF99CC"/>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Law</a:t>
            </a:r>
          </a:p>
        </c:rich>
      </c:tx>
      <c:overlay val="0"/>
    </c:title>
    <c:autoTitleDeleted val="0"/>
    <c:plotArea>
      <c:layout>
        <c:manualLayout>
          <c:layoutTarget val="inner"/>
          <c:xMode val="edge"/>
          <c:yMode val="edge"/>
          <c:x val="3.9963669391462307E-2"/>
          <c:y val="0.21821942257217855"/>
          <c:w val="0.92007266121707543"/>
          <c:h val="0.70844724409448834"/>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60'!$D$11</c:f>
              <c:numCache>
                <c:formatCode>#,##0.0</c:formatCode>
                <c:ptCount val="1"/>
                <c:pt idx="0">
                  <c:v>-24.938569642626202</c:v>
                </c:pt>
              </c:numCache>
            </c:numRef>
          </c:val>
          <c:extLst>
            <c:ext xmlns:c16="http://schemas.microsoft.com/office/drawing/2014/chart" uri="{C3380CC4-5D6E-409C-BE32-E72D297353CC}">
              <c16:uniqueId val="{00000000-FC0F-4B80-B22F-D9E8BED37BC8}"/>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60'!$D$12</c:f>
              <c:numCache>
                <c:formatCode>#,##0.0</c:formatCode>
                <c:ptCount val="1"/>
                <c:pt idx="0">
                  <c:v>-25.314245810055862</c:v>
                </c:pt>
              </c:numCache>
            </c:numRef>
          </c:val>
          <c:extLst>
            <c:ext xmlns:c16="http://schemas.microsoft.com/office/drawing/2014/chart" uri="{C3380CC4-5D6E-409C-BE32-E72D297353CC}">
              <c16:uniqueId val="{00000001-FC0F-4B80-B22F-D9E8BED37BC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60'!$D$27</c:f>
              <c:numCache>
                <c:formatCode>#,##0.0</c:formatCode>
                <c:ptCount val="1"/>
                <c:pt idx="0">
                  <c:v>-16.652613827993253</c:v>
                </c:pt>
              </c:numCache>
            </c:numRef>
          </c:val>
          <c:extLst>
            <c:ext xmlns:c16="http://schemas.microsoft.com/office/drawing/2014/chart" uri="{C3380CC4-5D6E-409C-BE32-E72D297353CC}">
              <c16:uniqueId val="{00000002-FC0F-4B80-B22F-D9E8BED37BC8}"/>
            </c:ext>
          </c:extLst>
        </c:ser>
        <c:dLbls>
          <c:showLegendKey val="0"/>
          <c:showVal val="1"/>
          <c:showCatName val="0"/>
          <c:showSerName val="0"/>
          <c:showPercent val="0"/>
          <c:showBubbleSize val="0"/>
        </c:dLbls>
        <c:gapWidth val="150"/>
        <c:axId val="104018304"/>
        <c:axId val="104019840"/>
      </c:barChart>
      <c:catAx>
        <c:axId val="104018304"/>
        <c:scaling>
          <c:orientation val="maxMin"/>
        </c:scaling>
        <c:delete val="1"/>
        <c:axPos val="l"/>
        <c:majorTickMark val="out"/>
        <c:minorTickMark val="none"/>
        <c:tickLblPos val="none"/>
        <c:crossAx val="104019840"/>
        <c:crosses val="autoZero"/>
        <c:auto val="1"/>
        <c:lblAlgn val="ctr"/>
        <c:lblOffset val="100"/>
        <c:noMultiLvlLbl val="0"/>
      </c:catAx>
      <c:valAx>
        <c:axId val="104019840"/>
        <c:scaling>
          <c:orientation val="minMax"/>
        </c:scaling>
        <c:delete val="1"/>
        <c:axPos val="t"/>
        <c:numFmt formatCode="#,##0.0" sourceLinked="1"/>
        <c:majorTickMark val="out"/>
        <c:minorTickMark val="none"/>
        <c:tickLblPos val="none"/>
        <c:crossAx val="10401830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Medicine</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60'!$F$11</c:f>
              <c:numCache>
                <c:formatCode>#,##0.0</c:formatCode>
                <c:ptCount val="1"/>
                <c:pt idx="0">
                  <c:v>10.462574584982571</c:v>
                </c:pt>
              </c:numCache>
            </c:numRef>
          </c:val>
          <c:extLst>
            <c:ext xmlns:c16="http://schemas.microsoft.com/office/drawing/2014/chart" uri="{C3380CC4-5D6E-409C-BE32-E72D297353CC}">
              <c16:uniqueId val="{00000000-C2DA-40AB-B400-8B17FFFAB6C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60'!$F$12</c:f>
              <c:numCache>
                <c:formatCode>#,##0.0</c:formatCode>
                <c:ptCount val="1"/>
                <c:pt idx="0">
                  <c:v>16.69652454317449</c:v>
                </c:pt>
              </c:numCache>
            </c:numRef>
          </c:val>
          <c:extLst>
            <c:ext xmlns:c16="http://schemas.microsoft.com/office/drawing/2014/chart" uri="{C3380CC4-5D6E-409C-BE32-E72D297353CC}">
              <c16:uniqueId val="{00000001-C2DA-40AB-B400-8B17FFFAB6C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60'!$F$27</c:f>
              <c:numCache>
                <c:formatCode>#,##0.0</c:formatCode>
                <c:ptCount val="1"/>
                <c:pt idx="0">
                  <c:v>10.100231303006939</c:v>
                </c:pt>
              </c:numCache>
            </c:numRef>
          </c:val>
          <c:extLst>
            <c:ext xmlns:c16="http://schemas.microsoft.com/office/drawing/2014/chart" uri="{C3380CC4-5D6E-409C-BE32-E72D297353CC}">
              <c16:uniqueId val="{00000002-C2DA-40AB-B400-8B17FFFAB6C0}"/>
            </c:ext>
          </c:extLst>
        </c:ser>
        <c:dLbls>
          <c:showLegendKey val="0"/>
          <c:showVal val="1"/>
          <c:showCatName val="0"/>
          <c:showSerName val="0"/>
          <c:showPercent val="0"/>
          <c:showBubbleSize val="0"/>
        </c:dLbls>
        <c:gapWidth val="150"/>
        <c:axId val="104060032"/>
        <c:axId val="104061568"/>
      </c:barChart>
      <c:catAx>
        <c:axId val="104060032"/>
        <c:scaling>
          <c:orientation val="maxMin"/>
        </c:scaling>
        <c:delete val="1"/>
        <c:axPos val="l"/>
        <c:majorTickMark val="out"/>
        <c:minorTickMark val="none"/>
        <c:tickLblPos val="none"/>
        <c:crossAx val="104061568"/>
        <c:crosses val="autoZero"/>
        <c:auto val="1"/>
        <c:lblAlgn val="ctr"/>
        <c:lblOffset val="100"/>
        <c:noMultiLvlLbl val="0"/>
      </c:catAx>
      <c:valAx>
        <c:axId val="104061568"/>
        <c:scaling>
          <c:orientation val="minMax"/>
        </c:scaling>
        <c:delete val="1"/>
        <c:axPos val="t"/>
        <c:numFmt formatCode="#,##0.0" sourceLinked="1"/>
        <c:majorTickMark val="out"/>
        <c:minorTickMark val="none"/>
        <c:tickLblPos val="none"/>
        <c:crossAx val="104060032"/>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Dentistry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60'!$H$11</c:f>
              <c:numCache>
                <c:formatCode>#,##0.0</c:formatCode>
                <c:ptCount val="1"/>
                <c:pt idx="0">
                  <c:v>24.995106674495986</c:v>
                </c:pt>
              </c:numCache>
            </c:numRef>
          </c:val>
          <c:extLst>
            <c:ext xmlns:c16="http://schemas.microsoft.com/office/drawing/2014/chart" uri="{C3380CC4-5D6E-409C-BE32-E72D297353CC}">
              <c16:uniqueId val="{00000000-AD42-49B7-AC0F-94E298F7EF1D}"/>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60'!$H$12</c:f>
              <c:numCache>
                <c:formatCode>#,##0.0</c:formatCode>
                <c:ptCount val="1"/>
                <c:pt idx="0">
                  <c:v>15.128383067314367</c:v>
                </c:pt>
              </c:numCache>
            </c:numRef>
          </c:val>
          <c:extLst>
            <c:ext xmlns:c16="http://schemas.microsoft.com/office/drawing/2014/chart" uri="{C3380CC4-5D6E-409C-BE32-E72D297353CC}">
              <c16:uniqueId val="{00000001-AD42-49B7-AC0F-94E298F7EF1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60'!$H$27</c:f>
              <c:numCache>
                <c:formatCode>#,##0.0</c:formatCode>
                <c:ptCount val="1"/>
                <c:pt idx="0">
                  <c:v>11.029411764705882</c:v>
                </c:pt>
              </c:numCache>
            </c:numRef>
          </c:val>
          <c:extLst>
            <c:ext xmlns:c16="http://schemas.microsoft.com/office/drawing/2014/chart" uri="{C3380CC4-5D6E-409C-BE32-E72D297353CC}">
              <c16:uniqueId val="{00000002-AD42-49B7-AC0F-94E298F7EF1D}"/>
            </c:ext>
          </c:extLst>
        </c:ser>
        <c:dLbls>
          <c:showLegendKey val="0"/>
          <c:showVal val="1"/>
          <c:showCatName val="0"/>
          <c:showSerName val="0"/>
          <c:showPercent val="0"/>
          <c:showBubbleSize val="0"/>
        </c:dLbls>
        <c:gapWidth val="150"/>
        <c:axId val="106132992"/>
        <c:axId val="106134528"/>
      </c:barChart>
      <c:catAx>
        <c:axId val="106132992"/>
        <c:scaling>
          <c:orientation val="maxMin"/>
        </c:scaling>
        <c:delete val="1"/>
        <c:axPos val="l"/>
        <c:majorTickMark val="out"/>
        <c:minorTickMark val="none"/>
        <c:tickLblPos val="none"/>
        <c:crossAx val="106134528"/>
        <c:crosses val="autoZero"/>
        <c:auto val="1"/>
        <c:lblAlgn val="ctr"/>
        <c:lblOffset val="100"/>
        <c:noMultiLvlLbl val="0"/>
      </c:catAx>
      <c:valAx>
        <c:axId val="106134528"/>
        <c:scaling>
          <c:orientation val="minMax"/>
        </c:scaling>
        <c:delete val="1"/>
        <c:axPos val="t"/>
        <c:numFmt formatCode="#,##0.0" sourceLinked="1"/>
        <c:majorTickMark val="out"/>
        <c:minorTickMark val="none"/>
        <c:tickLblPos val="none"/>
        <c:crossAx val="10613299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Chiropractic</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60'!$J$11</c:f>
              <c:numCache>
                <c:formatCode>#,##0.0</c:formatCode>
                <c:ptCount val="1"/>
                <c:pt idx="0">
                  <c:v>-5.8894230769230766</c:v>
                </c:pt>
              </c:numCache>
            </c:numRef>
          </c:val>
          <c:extLst>
            <c:ext xmlns:c16="http://schemas.microsoft.com/office/drawing/2014/chart" uri="{C3380CC4-5D6E-409C-BE32-E72D297353CC}">
              <c16:uniqueId val="{00000000-5212-416D-AC89-4F8957F48E3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60'!$J$12</c:f>
              <c:numCache>
                <c:formatCode>#,##0.0</c:formatCode>
                <c:ptCount val="1"/>
                <c:pt idx="0">
                  <c:v>0.95238095238095244</c:v>
                </c:pt>
              </c:numCache>
            </c:numRef>
          </c:val>
          <c:extLst>
            <c:ext xmlns:c16="http://schemas.microsoft.com/office/drawing/2014/chart" uri="{C3380CC4-5D6E-409C-BE32-E72D297353CC}">
              <c16:uniqueId val="{00000001-5212-416D-AC89-4F8957F48E3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60'!$J$27</c:f>
              <c:numCache>
                <c:formatCode>#,##0.0</c:formatCode>
                <c:ptCount val="1"/>
                <c:pt idx="0">
                  <c:v>-11.469534050179211</c:v>
                </c:pt>
              </c:numCache>
            </c:numRef>
          </c:val>
          <c:extLst>
            <c:ext xmlns:c16="http://schemas.microsoft.com/office/drawing/2014/chart" uri="{C3380CC4-5D6E-409C-BE32-E72D297353CC}">
              <c16:uniqueId val="{00000002-5212-416D-AC89-4F8957F48E30}"/>
            </c:ext>
          </c:extLst>
        </c:ser>
        <c:dLbls>
          <c:showLegendKey val="0"/>
          <c:showVal val="1"/>
          <c:showCatName val="0"/>
          <c:showSerName val="0"/>
          <c:showPercent val="0"/>
          <c:showBubbleSize val="0"/>
        </c:dLbls>
        <c:gapWidth val="150"/>
        <c:axId val="106178432"/>
        <c:axId val="106179968"/>
      </c:barChart>
      <c:catAx>
        <c:axId val="106178432"/>
        <c:scaling>
          <c:orientation val="maxMin"/>
        </c:scaling>
        <c:delete val="1"/>
        <c:axPos val="l"/>
        <c:majorTickMark val="out"/>
        <c:minorTickMark val="none"/>
        <c:tickLblPos val="none"/>
        <c:crossAx val="106179968"/>
        <c:crosses val="autoZero"/>
        <c:auto val="1"/>
        <c:lblAlgn val="ctr"/>
        <c:lblOffset val="100"/>
        <c:noMultiLvlLbl val="0"/>
      </c:catAx>
      <c:valAx>
        <c:axId val="106179968"/>
        <c:scaling>
          <c:orientation val="minMax"/>
        </c:scaling>
        <c:delete val="1"/>
        <c:axPos val="t"/>
        <c:numFmt formatCode="#,##0.0" sourceLinked="1"/>
        <c:majorTickMark val="out"/>
        <c:minorTickMark val="none"/>
        <c:tickLblPos val="none"/>
        <c:crossAx val="106178432"/>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Osteopathic</a:t>
            </a:r>
            <a:r>
              <a:rPr lang="en-US" sz="1200" baseline="0"/>
              <a:t> Medicine</a:t>
            </a:r>
            <a:endParaRPr lang="en-US" sz="1200"/>
          </a:p>
        </c:rich>
      </c:tx>
      <c:overlay val="0"/>
    </c:title>
    <c:autoTitleDeleted val="0"/>
    <c:plotArea>
      <c:layout>
        <c:manualLayout>
          <c:layoutTarget val="inner"/>
          <c:xMode val="edge"/>
          <c:yMode val="edge"/>
          <c:x val="3.9963669391462307E-2"/>
          <c:y val="0.20433333333333337"/>
          <c:w val="0.92007266121707543"/>
          <c:h val="0.69566666666666666"/>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60'!$L$11</c:f>
              <c:numCache>
                <c:formatCode>#,##0.0</c:formatCode>
                <c:ptCount val="1"/>
                <c:pt idx="0">
                  <c:v>39.437269372693727</c:v>
                </c:pt>
              </c:numCache>
            </c:numRef>
          </c:val>
          <c:extLst>
            <c:ext xmlns:c16="http://schemas.microsoft.com/office/drawing/2014/chart" uri="{C3380CC4-5D6E-409C-BE32-E72D297353CC}">
              <c16:uniqueId val="{00000000-50AC-4775-BCC0-3DD83AF8DC0B}"/>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60'!$L$12</c:f>
              <c:numCache>
                <c:formatCode>#,##0.0</c:formatCode>
                <c:ptCount val="1"/>
                <c:pt idx="0">
                  <c:v>76.719056974459718</c:v>
                </c:pt>
              </c:numCache>
            </c:numRef>
          </c:val>
          <c:extLst>
            <c:ext xmlns:c16="http://schemas.microsoft.com/office/drawing/2014/chart" uri="{C3380CC4-5D6E-409C-BE32-E72D297353CC}">
              <c16:uniqueId val="{00000001-50AC-4775-BCC0-3DD83AF8DC0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60'!$L$27</c:f>
              <c:numCache>
                <c:formatCode>#,##0.0</c:formatCode>
                <c:ptCount val="1"/>
                <c:pt idx="0">
                  <c:v>31.325301204819279</c:v>
                </c:pt>
              </c:numCache>
            </c:numRef>
          </c:val>
          <c:extLst>
            <c:ext xmlns:c16="http://schemas.microsoft.com/office/drawing/2014/chart" uri="{C3380CC4-5D6E-409C-BE32-E72D297353CC}">
              <c16:uniqueId val="{00000002-50AC-4775-BCC0-3DD83AF8DC0B}"/>
            </c:ext>
          </c:extLst>
        </c:ser>
        <c:dLbls>
          <c:showLegendKey val="0"/>
          <c:showVal val="1"/>
          <c:showCatName val="0"/>
          <c:showSerName val="0"/>
          <c:showPercent val="0"/>
          <c:showBubbleSize val="0"/>
        </c:dLbls>
        <c:gapWidth val="150"/>
        <c:axId val="107028480"/>
        <c:axId val="107030016"/>
      </c:barChart>
      <c:catAx>
        <c:axId val="107028480"/>
        <c:scaling>
          <c:orientation val="maxMin"/>
        </c:scaling>
        <c:delete val="1"/>
        <c:axPos val="l"/>
        <c:majorTickMark val="out"/>
        <c:minorTickMark val="none"/>
        <c:tickLblPos val="none"/>
        <c:crossAx val="107030016"/>
        <c:crosses val="autoZero"/>
        <c:auto val="1"/>
        <c:lblAlgn val="ctr"/>
        <c:lblOffset val="100"/>
        <c:noMultiLvlLbl val="0"/>
      </c:catAx>
      <c:valAx>
        <c:axId val="107030016"/>
        <c:scaling>
          <c:orientation val="minMax"/>
        </c:scaling>
        <c:delete val="1"/>
        <c:axPos val="t"/>
        <c:numFmt formatCode="#,##0.0" sourceLinked="1"/>
        <c:majorTickMark val="out"/>
        <c:minorTickMark val="none"/>
        <c:tickLblPos val="none"/>
        <c:crossAx val="107028480"/>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Pharmacy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60'!$P$11</c:f>
              <c:numCache>
                <c:formatCode>#,##0.0</c:formatCode>
                <c:ptCount val="1"/>
                <c:pt idx="0">
                  <c:v>14.434108527131784</c:v>
                </c:pt>
              </c:numCache>
            </c:numRef>
          </c:val>
          <c:extLst>
            <c:ext xmlns:c16="http://schemas.microsoft.com/office/drawing/2014/chart" uri="{C3380CC4-5D6E-409C-BE32-E72D297353CC}">
              <c16:uniqueId val="{00000000-6C91-45C0-8AD3-C71744DE1B04}"/>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60'!$P$12</c:f>
              <c:numCache>
                <c:formatCode>#,##0.0</c:formatCode>
                <c:ptCount val="1"/>
                <c:pt idx="0">
                  <c:v>17.464167585446528</c:v>
                </c:pt>
              </c:numCache>
            </c:numRef>
          </c:val>
          <c:extLst>
            <c:ext xmlns:c16="http://schemas.microsoft.com/office/drawing/2014/chart" uri="{C3380CC4-5D6E-409C-BE32-E72D297353CC}">
              <c16:uniqueId val="{00000001-6C91-45C0-8AD3-C71744DE1B0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60'!$P$27</c:f>
              <c:numCache>
                <c:formatCode>#,##0.0</c:formatCode>
                <c:ptCount val="1"/>
                <c:pt idx="0">
                  <c:v>13.803680981595093</c:v>
                </c:pt>
              </c:numCache>
            </c:numRef>
          </c:val>
          <c:extLst>
            <c:ext xmlns:c16="http://schemas.microsoft.com/office/drawing/2014/chart" uri="{C3380CC4-5D6E-409C-BE32-E72D297353CC}">
              <c16:uniqueId val="{00000002-6C91-45C0-8AD3-C71744DE1B04}"/>
            </c:ext>
          </c:extLst>
        </c:ser>
        <c:dLbls>
          <c:showLegendKey val="0"/>
          <c:showVal val="1"/>
          <c:showCatName val="0"/>
          <c:showSerName val="0"/>
          <c:showPercent val="0"/>
          <c:showBubbleSize val="0"/>
        </c:dLbls>
        <c:gapWidth val="150"/>
        <c:axId val="107074304"/>
        <c:axId val="107075840"/>
      </c:barChart>
      <c:catAx>
        <c:axId val="107074304"/>
        <c:scaling>
          <c:orientation val="maxMin"/>
        </c:scaling>
        <c:delete val="1"/>
        <c:axPos val="l"/>
        <c:majorTickMark val="out"/>
        <c:minorTickMark val="none"/>
        <c:tickLblPos val="none"/>
        <c:crossAx val="107075840"/>
        <c:crosses val="autoZero"/>
        <c:auto val="1"/>
        <c:lblAlgn val="ctr"/>
        <c:lblOffset val="100"/>
        <c:noMultiLvlLbl val="0"/>
      </c:catAx>
      <c:valAx>
        <c:axId val="107075840"/>
        <c:scaling>
          <c:orientation val="minMax"/>
        </c:scaling>
        <c:delete val="1"/>
        <c:axPos val="t"/>
        <c:numFmt formatCode="#,##0.0" sourceLinked="1"/>
        <c:majorTickMark val="out"/>
        <c:minorTickMark val="none"/>
        <c:tickLblPos val="none"/>
        <c:crossAx val="107074304"/>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Optometry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60'!$R$11</c:f>
              <c:numCache>
                <c:formatCode>#,##0.0</c:formatCode>
                <c:ptCount val="1"/>
                <c:pt idx="0">
                  <c:v>19.764878765613521</c:v>
                </c:pt>
              </c:numCache>
            </c:numRef>
          </c:val>
          <c:extLst>
            <c:ext xmlns:c16="http://schemas.microsoft.com/office/drawing/2014/chart" uri="{C3380CC4-5D6E-409C-BE32-E72D297353CC}">
              <c16:uniqueId val="{00000000-051D-4769-B9F2-F10832A564DD}"/>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60'!$R$12</c:f>
              <c:numCache>
                <c:formatCode>#,##0.0</c:formatCode>
                <c:ptCount val="1"/>
                <c:pt idx="0">
                  <c:v>12.977099236641221</c:v>
                </c:pt>
              </c:numCache>
            </c:numRef>
          </c:val>
          <c:extLst>
            <c:ext xmlns:c16="http://schemas.microsoft.com/office/drawing/2014/chart" uri="{C3380CC4-5D6E-409C-BE32-E72D297353CC}">
              <c16:uniqueId val="{00000001-051D-4769-B9F2-F10832A564D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60'!$R$27</c:f>
              <c:numCache>
                <c:formatCode>#,##0.0</c:formatCode>
                <c:ptCount val="1"/>
                <c:pt idx="0">
                  <c:v>61.702127659574465</c:v>
                </c:pt>
              </c:numCache>
            </c:numRef>
          </c:val>
          <c:extLst>
            <c:ext xmlns:c16="http://schemas.microsoft.com/office/drawing/2014/chart" uri="{C3380CC4-5D6E-409C-BE32-E72D297353CC}">
              <c16:uniqueId val="{00000002-051D-4769-B9F2-F10832A564DD}"/>
            </c:ext>
          </c:extLst>
        </c:ser>
        <c:dLbls>
          <c:showLegendKey val="0"/>
          <c:showVal val="1"/>
          <c:showCatName val="0"/>
          <c:showSerName val="0"/>
          <c:showPercent val="0"/>
          <c:showBubbleSize val="0"/>
        </c:dLbls>
        <c:gapWidth val="150"/>
        <c:axId val="106786816"/>
        <c:axId val="106788352"/>
      </c:barChart>
      <c:catAx>
        <c:axId val="106786816"/>
        <c:scaling>
          <c:orientation val="maxMin"/>
        </c:scaling>
        <c:delete val="1"/>
        <c:axPos val="l"/>
        <c:majorTickMark val="out"/>
        <c:minorTickMark val="none"/>
        <c:tickLblPos val="none"/>
        <c:crossAx val="106788352"/>
        <c:crosses val="autoZero"/>
        <c:auto val="1"/>
        <c:lblAlgn val="ctr"/>
        <c:lblOffset val="100"/>
        <c:noMultiLvlLbl val="0"/>
      </c:catAx>
      <c:valAx>
        <c:axId val="106788352"/>
        <c:scaling>
          <c:orientation val="minMax"/>
        </c:scaling>
        <c:delete val="1"/>
        <c:axPos val="t"/>
        <c:numFmt formatCode="#,##0.0" sourceLinked="1"/>
        <c:majorTickMark val="out"/>
        <c:minorTickMark val="none"/>
        <c:tickLblPos val="none"/>
        <c:crossAx val="106786816"/>
        <c:crosses val="autoZero"/>
        <c:crossBetween val="between"/>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Veterinary Medicine</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60'!$T$11</c:f>
              <c:numCache>
                <c:formatCode>#,##0.0</c:formatCode>
                <c:ptCount val="1"/>
                <c:pt idx="0">
                  <c:v>14.334862385321101</c:v>
                </c:pt>
              </c:numCache>
            </c:numRef>
          </c:val>
          <c:extLst>
            <c:ext xmlns:c16="http://schemas.microsoft.com/office/drawing/2014/chart" uri="{C3380CC4-5D6E-409C-BE32-E72D297353CC}">
              <c16:uniqueId val="{00000000-D7D0-4A9F-9498-1E1202A9BD6C}"/>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60'!$T$12</c:f>
              <c:numCache>
                <c:formatCode>#,##0.0</c:formatCode>
                <c:ptCount val="1"/>
                <c:pt idx="0">
                  <c:v>10.199999999999999</c:v>
                </c:pt>
              </c:numCache>
            </c:numRef>
          </c:val>
          <c:extLst>
            <c:ext xmlns:c16="http://schemas.microsoft.com/office/drawing/2014/chart" uri="{C3380CC4-5D6E-409C-BE32-E72D297353CC}">
              <c16:uniqueId val="{00000001-D7D0-4A9F-9498-1E1202A9BD6C}"/>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60'!$T$27</c:f>
              <c:numCache>
                <c:formatCode>#,##0.0</c:formatCode>
                <c:ptCount val="1"/>
                <c:pt idx="0">
                  <c:v>3.1496062992125982</c:v>
                </c:pt>
              </c:numCache>
            </c:numRef>
          </c:val>
          <c:extLst>
            <c:ext xmlns:c16="http://schemas.microsoft.com/office/drawing/2014/chart" uri="{C3380CC4-5D6E-409C-BE32-E72D297353CC}">
              <c16:uniqueId val="{00000002-D7D0-4A9F-9498-1E1202A9BD6C}"/>
            </c:ext>
          </c:extLst>
        </c:ser>
        <c:dLbls>
          <c:showLegendKey val="0"/>
          <c:showVal val="1"/>
          <c:showCatName val="0"/>
          <c:showSerName val="0"/>
          <c:showPercent val="0"/>
          <c:showBubbleSize val="0"/>
        </c:dLbls>
        <c:gapWidth val="150"/>
        <c:axId val="106909696"/>
        <c:axId val="106911232"/>
      </c:barChart>
      <c:catAx>
        <c:axId val="106909696"/>
        <c:scaling>
          <c:orientation val="maxMin"/>
        </c:scaling>
        <c:delete val="1"/>
        <c:axPos val="l"/>
        <c:majorTickMark val="out"/>
        <c:minorTickMark val="none"/>
        <c:tickLblPos val="none"/>
        <c:crossAx val="106911232"/>
        <c:crosses val="autoZero"/>
        <c:auto val="1"/>
        <c:lblAlgn val="ctr"/>
        <c:lblOffset val="100"/>
        <c:noMultiLvlLbl val="0"/>
      </c:catAx>
      <c:valAx>
        <c:axId val="106911232"/>
        <c:scaling>
          <c:orientation val="minMax"/>
        </c:scaling>
        <c:delete val="1"/>
        <c:axPos val="t"/>
        <c:numFmt formatCode="#,##0.0" sourceLinked="1"/>
        <c:majorTickMark val="out"/>
        <c:minorTickMark val="none"/>
        <c:tickLblPos val="none"/>
        <c:crossAx val="106909696"/>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Other Professional Practice Doctorate's</a:t>
            </a:r>
          </a:p>
        </c:rich>
      </c:tx>
      <c:overlay val="0"/>
    </c:title>
    <c:autoTitleDeleted val="0"/>
    <c:plotArea>
      <c:layout>
        <c:manualLayout>
          <c:layoutTarget val="inner"/>
          <c:xMode val="edge"/>
          <c:yMode val="edge"/>
          <c:x val="3.2697547683923744E-2"/>
          <c:y val="0.21100000000000005"/>
          <c:w val="0.92007266121707543"/>
          <c:h val="0.69566666666666666"/>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60'!$V$11</c:f>
              <c:numCache>
                <c:formatCode>#,##0.0</c:formatCode>
                <c:ptCount val="1"/>
                <c:pt idx="0">
                  <c:v>41.536984986631929</c:v>
                </c:pt>
              </c:numCache>
            </c:numRef>
          </c:val>
          <c:extLst>
            <c:ext xmlns:c16="http://schemas.microsoft.com/office/drawing/2014/chart" uri="{C3380CC4-5D6E-409C-BE32-E72D297353CC}">
              <c16:uniqueId val="{00000000-7D46-4AFF-8F83-5971AFD264E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60'!$V$12</c:f>
              <c:numCache>
                <c:formatCode>#,##0.0</c:formatCode>
                <c:ptCount val="1"/>
                <c:pt idx="0">
                  <c:v>18.710972346119537</c:v>
                </c:pt>
              </c:numCache>
            </c:numRef>
          </c:val>
          <c:extLst>
            <c:ext xmlns:c16="http://schemas.microsoft.com/office/drawing/2014/chart" uri="{C3380CC4-5D6E-409C-BE32-E72D297353CC}">
              <c16:uniqueId val="{00000001-7D46-4AFF-8F83-5971AFD264E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60'!$V$27</c:f>
              <c:numCache>
                <c:formatCode>#,##0.0</c:formatCode>
                <c:ptCount val="1"/>
                <c:pt idx="0">
                  <c:v>38.338658146964853</c:v>
                </c:pt>
              </c:numCache>
            </c:numRef>
          </c:val>
          <c:extLst>
            <c:ext xmlns:c16="http://schemas.microsoft.com/office/drawing/2014/chart" uri="{C3380CC4-5D6E-409C-BE32-E72D297353CC}">
              <c16:uniqueId val="{00000002-7D46-4AFF-8F83-5971AFD264E0}"/>
            </c:ext>
          </c:extLst>
        </c:ser>
        <c:dLbls>
          <c:showLegendKey val="0"/>
          <c:showVal val="1"/>
          <c:showCatName val="0"/>
          <c:showSerName val="0"/>
          <c:showPercent val="0"/>
          <c:showBubbleSize val="0"/>
        </c:dLbls>
        <c:gapWidth val="150"/>
        <c:axId val="106934272"/>
        <c:axId val="106935808"/>
      </c:barChart>
      <c:catAx>
        <c:axId val="106934272"/>
        <c:scaling>
          <c:orientation val="maxMin"/>
        </c:scaling>
        <c:delete val="1"/>
        <c:axPos val="l"/>
        <c:majorTickMark val="out"/>
        <c:minorTickMark val="none"/>
        <c:tickLblPos val="none"/>
        <c:crossAx val="106935808"/>
        <c:crosses val="autoZero"/>
        <c:auto val="1"/>
        <c:lblAlgn val="ctr"/>
        <c:lblOffset val="100"/>
        <c:noMultiLvlLbl val="0"/>
      </c:catAx>
      <c:valAx>
        <c:axId val="106935808"/>
        <c:scaling>
          <c:orientation val="minMax"/>
        </c:scaling>
        <c:delete val="1"/>
        <c:axPos val="t"/>
        <c:numFmt formatCode="#,##0.0" sourceLinked="1"/>
        <c:majorTickMark val="out"/>
        <c:minorTickMark val="none"/>
        <c:tickLblPos val="none"/>
        <c:crossAx val="106934272"/>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26</xdr:col>
      <xdr:colOff>57150</xdr:colOff>
      <xdr:row>1</xdr:row>
      <xdr:rowOff>38101</xdr:rowOff>
    </xdr:from>
    <xdr:to>
      <xdr:col>31</xdr:col>
      <xdr:colOff>314325</xdr:colOff>
      <xdr:row>12</xdr:row>
      <xdr:rowOff>114301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304800</xdr:colOff>
      <xdr:row>1</xdr:row>
      <xdr:rowOff>28575</xdr:rowOff>
    </xdr:from>
    <xdr:to>
      <xdr:col>36</xdr:col>
      <xdr:colOff>561975</xdr:colOff>
      <xdr:row>12</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571500</xdr:colOff>
      <xdr:row>1</xdr:row>
      <xdr:rowOff>38100</xdr:rowOff>
    </xdr:from>
    <xdr:to>
      <xdr:col>42</xdr:col>
      <xdr:colOff>180975</xdr:colOff>
      <xdr:row>12</xdr:row>
      <xdr:rowOff>114300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314325</xdr:colOff>
      <xdr:row>24</xdr:row>
      <xdr:rowOff>38100</xdr:rowOff>
    </xdr:from>
    <xdr:to>
      <xdr:col>36</xdr:col>
      <xdr:colOff>571500</xdr:colOff>
      <xdr:row>36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304800</xdr:colOff>
      <xdr:row>12</xdr:row>
      <xdr:rowOff>85725</xdr:rowOff>
    </xdr:from>
    <xdr:to>
      <xdr:col>36</xdr:col>
      <xdr:colOff>561975</xdr:colOff>
      <xdr:row>24</xdr:row>
      <xdr:rowOff>28575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57150</xdr:colOff>
      <xdr:row>12</xdr:row>
      <xdr:rowOff>104775</xdr:rowOff>
    </xdr:from>
    <xdr:to>
      <xdr:col>31</xdr:col>
      <xdr:colOff>314325</xdr:colOff>
      <xdr:row>24</xdr:row>
      <xdr:rowOff>47625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581025</xdr:colOff>
      <xdr:row>24</xdr:row>
      <xdr:rowOff>28575</xdr:rowOff>
    </xdr:from>
    <xdr:to>
      <xdr:col>42</xdr:col>
      <xdr:colOff>190500</xdr:colOff>
      <xdr:row>36</xdr:row>
      <xdr:rowOff>9525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561975</xdr:colOff>
      <xdr:row>12</xdr:row>
      <xdr:rowOff>95250</xdr:rowOff>
    </xdr:from>
    <xdr:to>
      <xdr:col>42</xdr:col>
      <xdr:colOff>171450</xdr:colOff>
      <xdr:row>24</xdr:row>
      <xdr:rowOff>38100</xdr:rowOff>
    </xdr:to>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26</xdr:col>
      <xdr:colOff>57150</xdr:colOff>
      <xdr:row>24</xdr:row>
      <xdr:rowOff>47625</xdr:rowOff>
    </xdr:from>
    <xdr:to>
      <xdr:col>31</xdr:col>
      <xdr:colOff>314325</xdr:colOff>
      <xdr:row>36</xdr:row>
      <xdr:rowOff>9525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171450</xdr:colOff>
      <xdr:row>0</xdr:row>
      <xdr:rowOff>57150</xdr:rowOff>
    </xdr:from>
    <xdr:to>
      <xdr:col>25</xdr:col>
      <xdr:colOff>485775</xdr:colOff>
      <xdr:row>11</xdr:row>
      <xdr:rowOff>81490</xdr:rowOff>
    </xdr:to>
    <xdr:sp macro="" textlink="">
      <xdr:nvSpPr>
        <xdr:cNvPr id="12" name="Oval Callout 11">
          <a:extLst>
            <a:ext uri="{FF2B5EF4-FFF2-40B4-BE49-F238E27FC236}">
              <a16:creationId xmlns:a16="http://schemas.microsoft.com/office/drawing/2014/main" id="{00000000-0008-0000-0000-00000C000000}"/>
            </a:ext>
          </a:extLst>
        </xdr:cNvPr>
        <xdr:cNvSpPr/>
      </xdr:nvSpPr>
      <xdr:spPr>
        <a:xfrm>
          <a:off x="16630650" y="57150"/>
          <a:ext cx="1609725" cy="1853140"/>
        </a:xfrm>
        <a:prstGeom prst="wedgeEllipseCallout">
          <a:avLst>
            <a:gd name="adj1" fmla="val 76080"/>
            <a:gd name="adj2" fmla="val 2544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hyperlink" Target="http://www.nces.ed.gov/" TargetMode="External"/><Relationship Id="rId18" Type="http://schemas.openxmlformats.org/officeDocument/2006/relationships/printerSettings" Target="../printerSettings/printerSettings2.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hyperlink" Target="http://www.nces.ed.gov/" TargetMode="External"/><Relationship Id="rId17"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hyperlink" Target="http://www.nces.ed.gov/" TargetMode="External"/><Relationship Id="rId20"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nces.ed.gov/" TargetMode="External"/><Relationship Id="rId15" Type="http://schemas.openxmlformats.org/officeDocument/2006/relationships/hyperlink" Target="http://www.nces.ed.gov/" TargetMode="External"/><Relationship Id="rId10" Type="http://schemas.openxmlformats.org/officeDocument/2006/relationships/hyperlink" Target="http://www.nces.ed.gov/" TargetMode="External"/><Relationship Id="rId19" Type="http://schemas.openxmlformats.org/officeDocument/2006/relationships/vmlDrawing" Target="../drawings/vmlDrawing1.vml"/><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 Id="rId14" Type="http://schemas.openxmlformats.org/officeDocument/2006/relationships/hyperlink" Target="http://www.nces.ed.gov/"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sheetPr>
  <dimension ref="A1:AP85"/>
  <sheetViews>
    <sheetView showGridLines="0" tabSelected="1" view="pageBreakPreview" zoomScaleNormal="100" zoomScaleSheetLayoutView="100" workbookViewId="0">
      <selection activeCell="A2" sqref="A2"/>
    </sheetView>
  </sheetViews>
  <sheetFormatPr defaultColWidth="9.7109375" defaultRowHeight="12.75"/>
  <cols>
    <col min="1" max="1" width="7.85546875" customWidth="1"/>
    <col min="2" max="2" width="12.85546875" customWidth="1"/>
    <col min="3" max="12" width="10.7109375" customWidth="1"/>
    <col min="13" max="14" width="2.85546875" customWidth="1"/>
    <col min="15" max="15" width="10.7109375" customWidth="1"/>
    <col min="16" max="22" width="11.7109375" customWidth="1"/>
    <col min="23" max="23" width="20.5703125" customWidth="1"/>
    <col min="25" max="25" width="9.7109375" customWidth="1"/>
  </cols>
  <sheetData>
    <row r="1" spans="1:42" ht="15.75">
      <c r="A1" s="31" t="s">
        <v>238</v>
      </c>
      <c r="B1" s="4"/>
      <c r="C1" s="4"/>
      <c r="D1" s="4"/>
      <c r="E1" s="4"/>
      <c r="F1" s="4"/>
      <c r="G1" s="4"/>
      <c r="H1" s="4"/>
      <c r="I1" s="4"/>
      <c r="J1" s="4"/>
      <c r="K1" s="4"/>
      <c r="L1" s="4"/>
      <c r="M1" s="4"/>
      <c r="N1" s="4"/>
      <c r="O1" s="4"/>
      <c r="P1" s="4"/>
      <c r="Q1" s="4"/>
      <c r="R1" s="4"/>
      <c r="S1" s="4"/>
      <c r="T1" s="4"/>
      <c r="U1" s="2"/>
      <c r="V1" s="4"/>
      <c r="W1" s="157" t="s">
        <v>238</v>
      </c>
      <c r="AA1" s="199" t="s">
        <v>234</v>
      </c>
      <c r="AB1" s="200"/>
      <c r="AC1" s="200"/>
      <c r="AD1" s="200"/>
      <c r="AE1" s="200"/>
      <c r="AF1" s="200"/>
      <c r="AG1" s="200"/>
      <c r="AH1" s="200"/>
      <c r="AI1" s="200"/>
      <c r="AJ1" s="200"/>
      <c r="AK1" s="200"/>
      <c r="AL1" s="200"/>
      <c r="AM1" s="200"/>
      <c r="AN1" s="200"/>
      <c r="AO1" s="200"/>
      <c r="AP1" s="200"/>
    </row>
    <row r="2" spans="1:42" ht="14.25">
      <c r="A2" s="32" t="s">
        <v>230</v>
      </c>
      <c r="B2" s="2"/>
      <c r="C2" s="2"/>
      <c r="D2" s="2"/>
      <c r="E2" s="2"/>
      <c r="F2" s="2"/>
      <c r="G2" s="2"/>
      <c r="H2" s="4"/>
      <c r="I2" s="4"/>
      <c r="J2" s="4"/>
      <c r="K2" s="4"/>
      <c r="L2" s="4"/>
      <c r="M2" s="4"/>
      <c r="N2" s="4"/>
      <c r="O2" s="4"/>
      <c r="P2" s="4"/>
      <c r="Q2" s="4"/>
      <c r="R2" s="4"/>
      <c r="S2" s="4"/>
      <c r="T2" s="4"/>
      <c r="U2" s="2"/>
      <c r="V2" s="4"/>
      <c r="W2" s="158" t="s">
        <v>207</v>
      </c>
    </row>
    <row r="3" spans="1:42">
      <c r="A3" s="2"/>
      <c r="B3" s="2"/>
      <c r="C3" s="2"/>
      <c r="D3" s="2"/>
      <c r="E3" s="2"/>
      <c r="F3" s="2"/>
      <c r="G3" s="2"/>
      <c r="H3" s="2"/>
      <c r="I3" s="2"/>
      <c r="J3" s="2"/>
      <c r="K3" s="2"/>
      <c r="L3" s="2"/>
      <c r="M3" s="2"/>
      <c r="N3" s="2"/>
      <c r="O3" s="2"/>
      <c r="P3" s="2"/>
      <c r="Q3" s="2"/>
      <c r="R3" s="2"/>
      <c r="S3" s="2"/>
      <c r="T3" s="2"/>
      <c r="U3" s="2"/>
      <c r="V3" s="2"/>
      <c r="W3" s="3"/>
    </row>
    <row r="4" spans="1:42" ht="13.5" customHeight="1">
      <c r="A4" s="154" t="s">
        <v>208</v>
      </c>
      <c r="B4" s="172"/>
      <c r="C4" s="173"/>
      <c r="D4" s="6"/>
      <c r="E4" s="6"/>
      <c r="F4" s="6"/>
      <c r="G4" s="6"/>
      <c r="H4" s="6"/>
      <c r="I4" s="6"/>
      <c r="J4" s="6"/>
      <c r="K4" s="6"/>
      <c r="L4" s="6"/>
      <c r="M4" s="4"/>
      <c r="N4" s="4"/>
      <c r="O4" s="154" t="s">
        <v>208</v>
      </c>
      <c r="P4" s="6"/>
      <c r="Q4" s="6"/>
      <c r="R4" s="6"/>
      <c r="S4" s="6"/>
      <c r="T4" s="6"/>
      <c r="U4" s="77"/>
      <c r="V4" s="6"/>
      <c r="W4" s="174"/>
    </row>
    <row r="5" spans="1:42" ht="13.5" customHeight="1">
      <c r="A5" s="7"/>
      <c r="B5" s="7"/>
      <c r="C5" s="4"/>
      <c r="D5" s="6"/>
      <c r="E5" s="21"/>
      <c r="F5" s="6"/>
      <c r="G5" s="21"/>
      <c r="H5" s="6"/>
      <c r="I5" s="21" t="s">
        <v>41</v>
      </c>
      <c r="J5" s="61"/>
      <c r="K5" s="154" t="s">
        <v>86</v>
      </c>
      <c r="L5" s="154"/>
      <c r="M5" s="52" t="s">
        <v>41</v>
      </c>
      <c r="N5" s="4"/>
      <c r="O5" s="21" t="s">
        <v>41</v>
      </c>
      <c r="P5" s="6"/>
      <c r="Q5" s="176" t="s">
        <v>41</v>
      </c>
      <c r="R5" s="177"/>
      <c r="S5" s="53" t="s">
        <v>148</v>
      </c>
      <c r="T5" s="61"/>
      <c r="U5" s="53" t="s">
        <v>142</v>
      </c>
      <c r="V5" s="154"/>
    </row>
    <row r="6" spans="1:42" ht="13.5" customHeight="1">
      <c r="A6" s="7"/>
      <c r="B6" s="7"/>
      <c r="C6" s="4" t="s">
        <v>19</v>
      </c>
      <c r="D6" s="4"/>
      <c r="E6" s="22" t="s">
        <v>25</v>
      </c>
      <c r="F6" s="4"/>
      <c r="G6" s="22" t="s">
        <v>24</v>
      </c>
      <c r="H6" s="52"/>
      <c r="I6" s="54" t="s">
        <v>23</v>
      </c>
      <c r="J6" s="156"/>
      <c r="K6" s="155" t="s">
        <v>25</v>
      </c>
      <c r="L6" s="155"/>
      <c r="M6" s="52" t="s">
        <v>206</v>
      </c>
      <c r="N6" s="52" t="s">
        <v>41</v>
      </c>
      <c r="O6" s="54" t="s">
        <v>27</v>
      </c>
      <c r="P6" s="4"/>
      <c r="Q6" s="22" t="s">
        <v>26</v>
      </c>
      <c r="R6" s="4"/>
      <c r="S6" s="22" t="s">
        <v>25</v>
      </c>
      <c r="T6" s="155"/>
      <c r="U6" s="146" t="s">
        <v>243</v>
      </c>
      <c r="V6" s="52"/>
    </row>
    <row r="7" spans="1:42">
      <c r="A7" s="7"/>
      <c r="B7" s="7"/>
      <c r="C7" s="8" t="s">
        <v>41</v>
      </c>
      <c r="D7" s="8" t="s">
        <v>42</v>
      </c>
      <c r="E7" s="23" t="s">
        <v>41</v>
      </c>
      <c r="F7" s="8" t="s">
        <v>42</v>
      </c>
      <c r="G7" s="23" t="s">
        <v>41</v>
      </c>
      <c r="H7" s="8" t="s">
        <v>42</v>
      </c>
      <c r="I7" s="23" t="s">
        <v>41</v>
      </c>
      <c r="J7" s="8" t="s">
        <v>42</v>
      </c>
      <c r="K7" s="23" t="s">
        <v>41</v>
      </c>
      <c r="L7" s="8" t="s">
        <v>42</v>
      </c>
      <c r="M7" s="144" t="s">
        <v>41</v>
      </c>
      <c r="N7" s="144" t="s">
        <v>41</v>
      </c>
      <c r="O7" s="23" t="s">
        <v>41</v>
      </c>
      <c r="P7" s="8" t="s">
        <v>42</v>
      </c>
      <c r="Q7" s="23" t="s">
        <v>41</v>
      </c>
      <c r="R7" s="8" t="s">
        <v>42</v>
      </c>
      <c r="S7" s="23" t="s">
        <v>41</v>
      </c>
      <c r="T7" s="8" t="s">
        <v>42</v>
      </c>
      <c r="U7" s="23" t="s">
        <v>41</v>
      </c>
      <c r="V7" s="8" t="s">
        <v>42</v>
      </c>
    </row>
    <row r="8" spans="1:42">
      <c r="A8" s="7"/>
      <c r="B8" s="9"/>
      <c r="C8" s="10" t="s">
        <v>41</v>
      </c>
      <c r="D8" s="10" t="s">
        <v>111</v>
      </c>
      <c r="E8" s="24" t="s">
        <v>41</v>
      </c>
      <c r="F8" s="10" t="s">
        <v>111</v>
      </c>
      <c r="G8" s="24" t="s">
        <v>41</v>
      </c>
      <c r="H8" s="10" t="s">
        <v>111</v>
      </c>
      <c r="I8" s="24" t="s">
        <v>41</v>
      </c>
      <c r="J8" s="10" t="s">
        <v>111</v>
      </c>
      <c r="K8" s="24" t="s">
        <v>41</v>
      </c>
      <c r="L8" s="10" t="s">
        <v>111</v>
      </c>
      <c r="M8" s="10"/>
      <c r="N8" s="10"/>
      <c r="O8" s="24" t="s">
        <v>41</v>
      </c>
      <c r="P8" s="10" t="s">
        <v>111</v>
      </c>
      <c r="Q8" s="24" t="s">
        <v>41</v>
      </c>
      <c r="R8" s="10" t="s">
        <v>111</v>
      </c>
      <c r="S8" s="24" t="s">
        <v>41</v>
      </c>
      <c r="T8" s="10" t="s">
        <v>111</v>
      </c>
      <c r="U8" s="24" t="s">
        <v>41</v>
      </c>
      <c r="V8" s="10" t="s">
        <v>111</v>
      </c>
    </row>
    <row r="9" spans="1:42">
      <c r="A9" s="7"/>
      <c r="B9" s="9"/>
      <c r="D9" s="52" t="s">
        <v>241</v>
      </c>
      <c r="E9" s="27"/>
      <c r="F9" s="52" t="s">
        <v>241</v>
      </c>
      <c r="G9" s="27"/>
      <c r="H9" s="52" t="s">
        <v>241</v>
      </c>
      <c r="I9" s="27"/>
      <c r="J9" s="52" t="s">
        <v>241</v>
      </c>
      <c r="K9" s="27"/>
      <c r="L9" s="52" t="s">
        <v>241</v>
      </c>
      <c r="M9" s="52" t="s">
        <v>41</v>
      </c>
      <c r="N9" s="52" t="s">
        <v>41</v>
      </c>
      <c r="O9" s="27"/>
      <c r="P9" s="52" t="s">
        <v>241</v>
      </c>
      <c r="Q9" s="27"/>
      <c r="R9" s="52" t="s">
        <v>241</v>
      </c>
      <c r="S9" s="27"/>
      <c r="T9" s="52" t="s">
        <v>241</v>
      </c>
      <c r="U9" s="27"/>
      <c r="V9" s="52" t="s">
        <v>241</v>
      </c>
    </row>
    <row r="10" spans="1:42" s="20" customFormat="1">
      <c r="A10" s="16"/>
      <c r="B10" s="17"/>
      <c r="C10" s="51" t="s">
        <v>239</v>
      </c>
      <c r="D10" s="51" t="s">
        <v>239</v>
      </c>
      <c r="E10" s="210" t="s">
        <v>239</v>
      </c>
      <c r="F10" s="51" t="s">
        <v>239</v>
      </c>
      <c r="G10" s="210" t="s">
        <v>239</v>
      </c>
      <c r="H10" s="51" t="s">
        <v>239</v>
      </c>
      <c r="I10" s="210" t="s">
        <v>239</v>
      </c>
      <c r="J10" s="51" t="s">
        <v>239</v>
      </c>
      <c r="K10" s="210" t="s">
        <v>239</v>
      </c>
      <c r="L10" s="51" t="s">
        <v>239</v>
      </c>
      <c r="M10" s="10"/>
      <c r="N10" s="10"/>
      <c r="O10" s="210" t="s">
        <v>239</v>
      </c>
      <c r="P10" s="51" t="s">
        <v>239</v>
      </c>
      <c r="Q10" s="210" t="s">
        <v>239</v>
      </c>
      <c r="R10" s="51" t="s">
        <v>239</v>
      </c>
      <c r="S10" s="210" t="s">
        <v>239</v>
      </c>
      <c r="T10" s="51" t="s">
        <v>239</v>
      </c>
      <c r="U10" s="210" t="s">
        <v>239</v>
      </c>
      <c r="V10" s="51" t="s">
        <v>239</v>
      </c>
    </row>
    <row r="11" spans="1:42">
      <c r="A11" s="55" t="s">
        <v>135</v>
      </c>
      <c r="B11" s="55"/>
      <c r="C11" s="55">
        <f>+Data!W5</f>
        <v>34824</v>
      </c>
      <c r="D11" s="121">
        <f>+((Data!W5-Data!R5)/Data!R5)*100</f>
        <v>-24.938569642626202</v>
      </c>
      <c r="E11" s="55">
        <f>+Data!AR5</f>
        <v>18698</v>
      </c>
      <c r="F11" s="121">
        <f>+((Data!AR5-Data!AM5)/Data!AM5)*100</f>
        <v>10.462574584982571</v>
      </c>
      <c r="G11" s="55">
        <f>+Data!BM5</f>
        <v>6386</v>
      </c>
      <c r="H11" s="121">
        <f>+((Data!BM5-Data!BH5)/Data!BH5)*100</f>
        <v>24.995106674495986</v>
      </c>
      <c r="I11" s="55">
        <f>+Data!CH5</f>
        <v>2349</v>
      </c>
      <c r="J11" s="121">
        <f>+((Data!CH5-Data!CC5)/Data!CC5)*100</f>
        <v>-5.8894230769230766</v>
      </c>
      <c r="K11" s="55">
        <f>+Data!DC5</f>
        <v>6046</v>
      </c>
      <c r="L11" s="143">
        <f>+((Data!DC5-Data!CX5)/Data!CX5)*100</f>
        <v>39.437269372693727</v>
      </c>
      <c r="M11" s="122"/>
      <c r="N11" s="122"/>
      <c r="O11" s="183">
        <f>+Data!DX5</f>
        <v>14762</v>
      </c>
      <c r="P11" s="121">
        <f>+((Data!DX5-Data!DS5)/Data!DS5)*100</f>
        <v>14.434108527131784</v>
      </c>
      <c r="Q11" s="55">
        <f>+Data!ES5</f>
        <v>1630</v>
      </c>
      <c r="R11" s="121">
        <f>+((Data!ES5-Data!EN5)/Data!EN5)*100</f>
        <v>19.764878765613521</v>
      </c>
      <c r="S11" s="55">
        <f>+Data!FN5</f>
        <v>2991</v>
      </c>
      <c r="T11" s="121">
        <f>+((Data!FN5-Data!FI5)/Data!FI5)*100</f>
        <v>14.334862385321101</v>
      </c>
      <c r="U11" s="55">
        <f>+Data!FZ5</f>
        <v>20646</v>
      </c>
      <c r="V11" s="143">
        <f>+((Data!FZ5-Data!FU5)/Data!FU5)*100</f>
        <v>41.536984986631929</v>
      </c>
      <c r="W11" s="178" t="s">
        <v>135</v>
      </c>
    </row>
    <row r="12" spans="1:42">
      <c r="A12" s="56" t="s">
        <v>43</v>
      </c>
      <c r="B12" s="56"/>
      <c r="C12" s="56">
        <f>+Data!W6</f>
        <v>10695</v>
      </c>
      <c r="D12" s="123">
        <f>+((Data!W6-Data!R6)/Data!R6)*100</f>
        <v>-25.314245810055862</v>
      </c>
      <c r="E12" s="56">
        <f>+Data!AR6</f>
        <v>6514</v>
      </c>
      <c r="F12" s="123">
        <f>+((Data!AR6-Data!AM6)/Data!AM6)*100</f>
        <v>16.69652454317449</v>
      </c>
      <c r="G12" s="56">
        <f>+Data!BM6</f>
        <v>1659</v>
      </c>
      <c r="H12" s="123">
        <f>+((Data!BM6-Data!BH6)/Data!BH6)*100</f>
        <v>15.128383067314367</v>
      </c>
      <c r="I12" s="56">
        <f>+Data!CH6</f>
        <v>636</v>
      </c>
      <c r="J12" s="123">
        <f>+((Data!CH6-Data!CC6)/Data!CC6)*100</f>
        <v>0.95238095238095244</v>
      </c>
      <c r="K12" s="56">
        <f>+Data!DC6</f>
        <v>1799</v>
      </c>
      <c r="L12" s="122">
        <f>+((Data!DC6-Data!CX6)/Data!CX6)*100</f>
        <v>76.719056974459718</v>
      </c>
      <c r="M12" s="122"/>
      <c r="N12" s="122"/>
      <c r="O12" s="184">
        <f>+Data!DX6</f>
        <v>5327</v>
      </c>
      <c r="P12" s="123">
        <f>+((Data!DX6-Data!DS6)/Data!DS6)*100</f>
        <v>17.464167585446528</v>
      </c>
      <c r="Q12" s="56">
        <f>+Data!ES6</f>
        <v>444</v>
      </c>
      <c r="R12" s="123">
        <f>+((Data!ES6-Data!EN6)/Data!EN6)*100</f>
        <v>12.977099236641221</v>
      </c>
      <c r="S12" s="56">
        <f>+Data!FN6</f>
        <v>1102</v>
      </c>
      <c r="T12" s="123">
        <f>+((Data!FN6-Data!FI6)/Data!FI6)*100</f>
        <v>10.199999999999999</v>
      </c>
      <c r="U12" s="56">
        <f>+Data!FZ6</f>
        <v>5323</v>
      </c>
      <c r="V12" s="122">
        <f>+((Data!FZ6-Data!FU6)/Data!FU6)*100</f>
        <v>18.710972346119537</v>
      </c>
      <c r="W12" s="148" t="s">
        <v>43</v>
      </c>
    </row>
    <row r="13" spans="1:42" s="124" customFormat="1">
      <c r="A13" s="122" t="s">
        <v>144</v>
      </c>
      <c r="B13" s="122"/>
      <c r="C13" s="122">
        <f>+Data!W7</f>
        <v>30.711578221915918</v>
      </c>
      <c r="D13" s="123"/>
      <c r="E13" s="122">
        <f>+Data!AR7</f>
        <v>34.83795058295005</v>
      </c>
      <c r="F13" s="123"/>
      <c r="G13" s="122">
        <f>+Data!BM7</f>
        <v>25.978703413717508</v>
      </c>
      <c r="H13" s="123"/>
      <c r="I13" s="122">
        <f>+Data!CH7</f>
        <v>27.07535121328225</v>
      </c>
      <c r="J13" s="123"/>
      <c r="K13" s="122">
        <f>+Data!DC7</f>
        <v>29.755210056235526</v>
      </c>
      <c r="L13" s="122"/>
      <c r="M13" s="122"/>
      <c r="N13" s="122"/>
      <c r="O13" s="185">
        <f>+Data!DX7</f>
        <v>36.085896220024388</v>
      </c>
      <c r="P13" s="123"/>
      <c r="Q13" s="122">
        <f>+Data!ES7</f>
        <v>27.239263803680981</v>
      </c>
      <c r="R13" s="123"/>
      <c r="S13" s="122">
        <f>+Data!FN7</f>
        <v>36.843864928117689</v>
      </c>
      <c r="T13" s="123"/>
      <c r="U13" s="122">
        <f>+Data!FZ7</f>
        <v>25.782233846749975</v>
      </c>
      <c r="V13" s="122"/>
      <c r="W13" s="148" t="s">
        <v>225</v>
      </c>
    </row>
    <row r="14" spans="1:42" s="217" customFormat="1">
      <c r="A14" s="211" t="s">
        <v>0</v>
      </c>
      <c r="B14" s="211"/>
      <c r="C14" s="211">
        <f>+Data!W8</f>
        <v>346</v>
      </c>
      <c r="D14" s="212">
        <f>+((Data!W8-Data!R8)/Data!R8)*100</f>
        <v>-21.719457013574662</v>
      </c>
      <c r="E14" s="211">
        <f>+Data!AR8</f>
        <v>243</v>
      </c>
      <c r="F14" s="212">
        <f>+((Data!AR8-Data!AM8)/Data!AM8)*100</f>
        <v>-5.078125</v>
      </c>
      <c r="G14" s="211">
        <f>+Data!BM8</f>
        <v>65</v>
      </c>
      <c r="H14" s="212">
        <f>+((Data!BM8-Data!BH8)/Data!BH8)*100</f>
        <v>0</v>
      </c>
      <c r="I14" s="211">
        <f>+Data!CH8</f>
        <v>0</v>
      </c>
      <c r="J14" s="213" t="s">
        <v>45</v>
      </c>
      <c r="K14" s="211">
        <f>+Data!DC8</f>
        <v>126</v>
      </c>
      <c r="L14" s="226" t="s">
        <v>45</v>
      </c>
      <c r="M14" s="214"/>
      <c r="N14" s="214"/>
      <c r="O14" s="215">
        <f>+Data!DX8</f>
        <v>287</v>
      </c>
      <c r="P14" s="212">
        <f>+((Data!DX8-Data!DS8)/Data!DS8)*100</f>
        <v>10.384615384615385</v>
      </c>
      <c r="Q14" s="211">
        <f>+Data!ES8</f>
        <v>35</v>
      </c>
      <c r="R14" s="212">
        <f>+((Data!ES8-Data!EN8)/Data!EN8)*100</f>
        <v>-2.7777777777777777</v>
      </c>
      <c r="S14" s="211">
        <f>+Data!FN8</f>
        <v>191</v>
      </c>
      <c r="T14" s="212">
        <f>+((Data!FN8-Data!FI8)/Data!FI8)*100</f>
        <v>20.125786163522015</v>
      </c>
      <c r="U14" s="211">
        <f>+Data!FZ8</f>
        <v>430</v>
      </c>
      <c r="V14" s="214">
        <f>+((Data!FZ8-Data!FU8)/Data!FU8)*100</f>
        <v>27.976190476190478</v>
      </c>
      <c r="W14" s="216" t="s">
        <v>0</v>
      </c>
    </row>
    <row r="15" spans="1:42" s="217" customFormat="1">
      <c r="A15" s="211" t="s">
        <v>1</v>
      </c>
      <c r="B15" s="211"/>
      <c r="C15" s="211">
        <f>+Data!W9</f>
        <v>246</v>
      </c>
      <c r="D15" s="212">
        <f>+((Data!W9-Data!R9)/Data!R9)*100</f>
        <v>-10.545454545454545</v>
      </c>
      <c r="E15" s="211">
        <f>+Data!AR9</f>
        <v>160</v>
      </c>
      <c r="F15" s="212">
        <f>+((Data!AR9-Data!AM9)/Data!AM9)*100</f>
        <v>21.212121212121211</v>
      </c>
      <c r="G15" s="211">
        <f>+Data!BM9</f>
        <v>0</v>
      </c>
      <c r="H15" s="213" t="s">
        <v>45</v>
      </c>
      <c r="I15" s="211">
        <f>+Data!CH9</f>
        <v>0</v>
      </c>
      <c r="J15" s="213" t="s">
        <v>45</v>
      </c>
      <c r="K15" s="211">
        <f>+Data!DC9</f>
        <v>0</v>
      </c>
      <c r="L15" s="226" t="s">
        <v>45</v>
      </c>
      <c r="M15" s="214"/>
      <c r="N15" s="214"/>
      <c r="O15" s="215">
        <f>+Data!DX9</f>
        <v>178</v>
      </c>
      <c r="P15" s="212">
        <f>+((Data!DX9-Data!DS9)/Data!DS9)*100</f>
        <v>5.9523809523809517</v>
      </c>
      <c r="Q15" s="211">
        <f>+Data!ES9</f>
        <v>0</v>
      </c>
      <c r="R15" s="213" t="s">
        <v>45</v>
      </c>
      <c r="S15" s="211">
        <f>+Data!FN9</f>
        <v>0</v>
      </c>
      <c r="T15" s="213" t="s">
        <v>45</v>
      </c>
      <c r="U15" s="211">
        <f>+Data!FZ9</f>
        <v>147</v>
      </c>
      <c r="V15" s="214">
        <f>+((Data!FZ9-Data!FU9)/Data!FU9)*100</f>
        <v>83.75</v>
      </c>
      <c r="W15" s="216" t="s">
        <v>1</v>
      </c>
    </row>
    <row r="16" spans="1:42" s="217" customFormat="1">
      <c r="A16" s="211" t="s">
        <v>2</v>
      </c>
      <c r="B16" s="211"/>
      <c r="C16" s="211">
        <f>+Data!W10</f>
        <v>0</v>
      </c>
      <c r="D16" s="212">
        <f>+((Data!W10-Data!R10)/Data!R10)*100</f>
        <v>-100</v>
      </c>
      <c r="E16" s="211">
        <f>+Data!AR10</f>
        <v>0</v>
      </c>
      <c r="F16" s="213" t="s">
        <v>45</v>
      </c>
      <c r="G16" s="211">
        <f>+Data!BM10</f>
        <v>0</v>
      </c>
      <c r="H16" s="213" t="s">
        <v>45</v>
      </c>
      <c r="I16" s="211">
        <f>+Data!CH10</f>
        <v>0</v>
      </c>
      <c r="J16" s="213" t="s">
        <v>45</v>
      </c>
      <c r="K16" s="211">
        <f>+Data!DC10</f>
        <v>0</v>
      </c>
      <c r="L16" s="226" t="s">
        <v>45</v>
      </c>
      <c r="M16" s="214"/>
      <c r="N16" s="214"/>
      <c r="O16" s="215">
        <f>+Data!DX10</f>
        <v>0</v>
      </c>
      <c r="P16" s="213" t="s">
        <v>45</v>
      </c>
      <c r="Q16" s="211">
        <f>+Data!ES10</f>
        <v>0</v>
      </c>
      <c r="R16" s="213" t="s">
        <v>45</v>
      </c>
      <c r="S16" s="211">
        <f>+Data!FN10</f>
        <v>0</v>
      </c>
      <c r="T16" s="213" t="s">
        <v>45</v>
      </c>
      <c r="U16" s="211">
        <f>+Data!FZ10</f>
        <v>56</v>
      </c>
      <c r="V16" s="214">
        <f>+((Data!FZ10-Data!FU10)/Data!FU10)*100</f>
        <v>64.705882352941174</v>
      </c>
      <c r="W16" s="216" t="s">
        <v>2</v>
      </c>
    </row>
    <row r="17" spans="1:23" s="217" customFormat="1">
      <c r="A17" s="211" t="s">
        <v>3</v>
      </c>
      <c r="B17" s="211"/>
      <c r="C17" s="211">
        <f>+Data!W11</f>
        <v>2207</v>
      </c>
      <c r="D17" s="212">
        <f>+((Data!W11-Data!R11)/Data!R11)*100</f>
        <v>-31.608304927176945</v>
      </c>
      <c r="E17" s="211">
        <f>+Data!AR11</f>
        <v>896</v>
      </c>
      <c r="F17" s="212">
        <f>+((Data!AR11-Data!AM11)/Data!AM11)*100</f>
        <v>63.205828779599273</v>
      </c>
      <c r="G17" s="211">
        <f>+Data!BM11</f>
        <v>223</v>
      </c>
      <c r="H17" s="212">
        <f>+((Data!BM11-Data!BH11)/Data!BH11)*100</f>
        <v>5.6872037914691944</v>
      </c>
      <c r="I17" s="211">
        <f>+Data!CH11</f>
        <v>0</v>
      </c>
      <c r="J17" s="213" t="s">
        <v>45</v>
      </c>
      <c r="K17" s="211">
        <f>+Data!DC11</f>
        <v>239</v>
      </c>
      <c r="L17" s="214">
        <f>+((Data!DC11-Data!CX11)/Data!CX11)*100</f>
        <v>4.3668122270742353</v>
      </c>
      <c r="M17" s="214"/>
      <c r="N17" s="214"/>
      <c r="O17" s="215">
        <f>+Data!DX11</f>
        <v>975</v>
      </c>
      <c r="P17" s="212">
        <f>+((Data!DX11-Data!DS11)/Data!DS11)*100</f>
        <v>7.1428571428571423</v>
      </c>
      <c r="Q17" s="211">
        <f>+Data!ES11</f>
        <v>104</v>
      </c>
      <c r="R17" s="212">
        <f>+((Data!ES11-Data!EN11)/Data!EN11)*100</f>
        <v>-9.5652173913043477</v>
      </c>
      <c r="S17" s="211">
        <f>+Data!FN11</f>
        <v>115</v>
      </c>
      <c r="T17" s="213">
        <f>+((Data!FN11-Data!FI11)/Data!FI11)*100</f>
        <v>36.904761904761905</v>
      </c>
      <c r="U17" s="211">
        <f>+Data!FZ11</f>
        <v>1053</v>
      </c>
      <c r="V17" s="214">
        <f>+((Data!FZ11-Data!FU11)/Data!FU11)*100</f>
        <v>0.47709923664122139</v>
      </c>
      <c r="W17" s="216" t="s">
        <v>3</v>
      </c>
    </row>
    <row r="18" spans="1:23">
      <c r="A18" s="56" t="s">
        <v>4</v>
      </c>
      <c r="B18" s="56"/>
      <c r="C18" s="56">
        <f>+Data!W12</f>
        <v>958</v>
      </c>
      <c r="D18" s="123">
        <f>+((Data!W12-Data!R12)/Data!R12)*100</f>
        <v>-4.6766169154228852</v>
      </c>
      <c r="E18" s="56">
        <f>+Data!AR12</f>
        <v>517</v>
      </c>
      <c r="F18" s="123">
        <f>+((Data!AR12-Data!AM12)/Data!AM12)*100</f>
        <v>17.233560090702948</v>
      </c>
      <c r="G18" s="56">
        <f>+Data!BM12</f>
        <v>81</v>
      </c>
      <c r="H18" s="123">
        <f>+((Data!BM12-Data!BH12)/Data!BH12)*100</f>
        <v>24.615384615384617</v>
      </c>
      <c r="I18" s="56">
        <f>+Data!CH12</f>
        <v>317</v>
      </c>
      <c r="J18" s="123">
        <f>+((Data!CH12-Data!CC12)/Data!CC12)*100</f>
        <v>0.95541401273885351</v>
      </c>
      <c r="K18" s="56">
        <f>+Data!DC12</f>
        <v>0</v>
      </c>
      <c r="L18" s="168" t="s">
        <v>45</v>
      </c>
      <c r="M18" s="122"/>
      <c r="N18" s="122"/>
      <c r="O18" s="184">
        <f>+Data!DX12</f>
        <v>382</v>
      </c>
      <c r="P18" s="123">
        <f>+((Data!DX12-Data!DS12)/Data!DS12)*100</f>
        <v>14.37125748502994</v>
      </c>
      <c r="Q18" s="56">
        <f>+Data!ES12</f>
        <v>0</v>
      </c>
      <c r="R18" s="161" t="s">
        <v>45</v>
      </c>
      <c r="S18" s="56">
        <f>+Data!FN12</f>
        <v>104</v>
      </c>
      <c r="T18" s="161">
        <f>+((Data!FN12-Data!FI12)/Data!FI12)*100</f>
        <v>5.0505050505050502</v>
      </c>
      <c r="U18" s="56">
        <f>+Data!FZ12</f>
        <v>463</v>
      </c>
      <c r="V18" s="122">
        <f>+((Data!FZ12-Data!FU12)/Data!FU12)*100</f>
        <v>63.028169014084511</v>
      </c>
      <c r="W18" s="148" t="s">
        <v>4</v>
      </c>
    </row>
    <row r="19" spans="1:23">
      <c r="A19" s="56" t="s">
        <v>5</v>
      </c>
      <c r="B19" s="56"/>
      <c r="C19" s="56">
        <f>+Data!W13</f>
        <v>270</v>
      </c>
      <c r="D19" s="123">
        <f>+((Data!W13-Data!R13)/Data!R13)*100</f>
        <v>-37.06293706293706</v>
      </c>
      <c r="E19" s="56">
        <f>+Data!AR13</f>
        <v>271</v>
      </c>
      <c r="F19" s="123">
        <f>+((Data!AR13-Data!AM13)/Data!AM13)*100</f>
        <v>7.5396825396825395</v>
      </c>
      <c r="G19" s="56">
        <f>+Data!BM13</f>
        <v>182</v>
      </c>
      <c r="H19" s="123">
        <f>+((Data!BM13-Data!BH13)/Data!BH13)*100</f>
        <v>22.972972972972975</v>
      </c>
      <c r="I19" s="56">
        <f>+Data!CH13</f>
        <v>0</v>
      </c>
      <c r="J19" s="161" t="s">
        <v>45</v>
      </c>
      <c r="K19" s="56">
        <f>+Data!DC13</f>
        <v>128</v>
      </c>
      <c r="L19" s="122">
        <f>+((Data!DC13-Data!CX13)/Data!CX13)*100</f>
        <v>100</v>
      </c>
      <c r="M19" s="122"/>
      <c r="N19" s="122"/>
      <c r="O19" s="184">
        <f>+Data!DX13</f>
        <v>141</v>
      </c>
      <c r="P19" s="123">
        <f>+((Data!DX13-Data!DS13)/Data!DS13)*100</f>
        <v>11.904761904761903</v>
      </c>
      <c r="Q19" s="56">
        <f>+Data!ES13</f>
        <v>0</v>
      </c>
      <c r="R19" s="161" t="s">
        <v>45</v>
      </c>
      <c r="S19" s="56">
        <f>+Data!FN13</f>
        <v>0</v>
      </c>
      <c r="T19" s="161" t="s">
        <v>45</v>
      </c>
      <c r="U19" s="56">
        <f>+Data!FZ13</f>
        <v>372</v>
      </c>
      <c r="V19" s="122">
        <f>+((Data!FZ13-Data!FU13)/Data!FU13)*100</f>
        <v>31.914893617021278</v>
      </c>
      <c r="W19" s="148" t="s">
        <v>5</v>
      </c>
    </row>
    <row r="20" spans="1:23" ht="14.25">
      <c r="A20" s="56" t="s">
        <v>6</v>
      </c>
      <c r="B20" s="56"/>
      <c r="C20" s="56">
        <f>+Data!W14</f>
        <v>650</v>
      </c>
      <c r="D20" s="123">
        <f>+((Data!W14-Data!R14)/Data!R14)*100</f>
        <v>-30.107526881720432</v>
      </c>
      <c r="E20" s="56">
        <f>+Data!AR14</f>
        <v>517</v>
      </c>
      <c r="F20" s="123">
        <f>+((Data!AR14-Data!AM14)/Data!AM14)*100</f>
        <v>12.147505422993492</v>
      </c>
      <c r="G20" s="56">
        <f>+Data!BM14</f>
        <v>64</v>
      </c>
      <c r="H20" s="123">
        <f>+((Data!BM14-Data!BH14)/Data!BH14)*100</f>
        <v>10.344827586206897</v>
      </c>
      <c r="I20" s="56">
        <f>+Data!CH14</f>
        <v>0</v>
      </c>
      <c r="J20" s="161" t="s">
        <v>45</v>
      </c>
      <c r="K20" s="56">
        <f>+Data!DC14</f>
        <v>0</v>
      </c>
      <c r="L20" s="168" t="s">
        <v>45</v>
      </c>
      <c r="M20" s="122"/>
      <c r="N20" s="122"/>
      <c r="O20" s="184">
        <f>+Data!DX14</f>
        <v>238</v>
      </c>
      <c r="P20" s="123">
        <f>+((Data!DX14-Data!DS14)/Data!DS14)*100</f>
        <v>-0.83333333333333337</v>
      </c>
      <c r="Q20" s="56">
        <f>+Data!ES14</f>
        <v>0</v>
      </c>
      <c r="R20" s="161" t="s">
        <v>45</v>
      </c>
      <c r="S20" s="56">
        <f>+Data!FN14</f>
        <v>84</v>
      </c>
      <c r="T20" s="161">
        <f>+((Data!FN14-Data!FI14)/Data!FI14)*100</f>
        <v>2.4390243902439024</v>
      </c>
      <c r="U20" s="56">
        <f>+Data!FZ14</f>
        <v>199</v>
      </c>
      <c r="V20" s="122">
        <f>+((Data!FZ14-Data!FU14)/Data!FU14)*100</f>
        <v>79.27927927927928</v>
      </c>
      <c r="W20" s="148" t="s">
        <v>223</v>
      </c>
    </row>
    <row r="21" spans="1:23">
      <c r="A21" s="56" t="s">
        <v>7</v>
      </c>
      <c r="B21" s="56"/>
      <c r="C21" s="56">
        <f>+Data!W15</f>
        <v>411</v>
      </c>
      <c r="D21" s="123">
        <f>+((Data!W15-Data!R15)/Data!R15)*100</f>
        <v>-38.102409638554221</v>
      </c>
      <c r="E21" s="56">
        <f>+Data!AR15</f>
        <v>274</v>
      </c>
      <c r="F21" s="123">
        <f>+((Data!AR15-Data!AM15)/Data!AM15)*100</f>
        <v>2.2388059701492535</v>
      </c>
      <c r="G21" s="56">
        <f>+Data!BM15</f>
        <v>130</v>
      </c>
      <c r="H21" s="123">
        <f>+((Data!BM15-Data!BH15)/Data!BH15)*100</f>
        <v>5.6910569105691051</v>
      </c>
      <c r="I21" s="56">
        <f>+Data!CH15</f>
        <v>0</v>
      </c>
      <c r="J21" s="161" t="s">
        <v>45</v>
      </c>
      <c r="K21" s="56">
        <f>+Data!DC15</f>
        <v>0</v>
      </c>
      <c r="L21" s="168" t="s">
        <v>45</v>
      </c>
      <c r="M21" s="122"/>
      <c r="N21" s="122"/>
      <c r="O21" s="184">
        <f>+Data!DX15</f>
        <v>274</v>
      </c>
      <c r="P21" s="123">
        <f>+((Data!DX15-Data!DS15)/Data!DS15)*100</f>
        <v>75.641025641025635</v>
      </c>
      <c r="Q21" s="56">
        <f>+Data!ES15</f>
        <v>0</v>
      </c>
      <c r="R21" s="161" t="s">
        <v>45</v>
      </c>
      <c r="S21" s="56">
        <f>+Data!FN15</f>
        <v>28</v>
      </c>
      <c r="T21" s="161">
        <f>+((Data!FN15-Data!FI15)/Data!FI15)*100</f>
        <v>33.333333333333329</v>
      </c>
      <c r="U21" s="56">
        <f>+Data!FZ15</f>
        <v>274</v>
      </c>
      <c r="V21" s="122">
        <f>+((Data!FZ15-Data!FU15)/Data!FU15)*100</f>
        <v>27.441860465116282</v>
      </c>
      <c r="W21" s="148" t="s">
        <v>7</v>
      </c>
    </row>
    <row r="22" spans="1:23">
      <c r="A22" s="57" t="s">
        <v>8</v>
      </c>
      <c r="B22" s="57"/>
      <c r="C22" s="57">
        <f>+Data!W16</f>
        <v>240</v>
      </c>
      <c r="D22" s="125">
        <f>+((Data!W16-Data!R16)/Data!R16)*100</f>
        <v>-27.27272727272727</v>
      </c>
      <c r="E22" s="57">
        <f>+Data!AR16</f>
        <v>139</v>
      </c>
      <c r="F22" s="125">
        <f>+((Data!AR16-Data!AM16)/Data!AM16)*100</f>
        <v>31.132075471698112</v>
      </c>
      <c r="G22" s="57">
        <f>+Data!BM16</f>
        <v>35</v>
      </c>
      <c r="H22" s="125">
        <f>+((Data!BM16-Data!BH16)/Data!BH16)*100</f>
        <v>-2.7777777777777777</v>
      </c>
      <c r="I22" s="57">
        <f>+Data!CH16</f>
        <v>0</v>
      </c>
      <c r="J22" s="159" t="s">
        <v>45</v>
      </c>
      <c r="K22" s="57">
        <f>+Data!DC16</f>
        <v>94</v>
      </c>
      <c r="L22" s="160" t="s">
        <v>45</v>
      </c>
      <c r="M22" s="122"/>
      <c r="N22" s="122"/>
      <c r="O22" s="186">
        <f>+Data!DX16</f>
        <v>115</v>
      </c>
      <c r="P22" s="125">
        <f>+((Data!DX16-Data!DS16)/Data!DS16)*100</f>
        <v>9.5238095238095237</v>
      </c>
      <c r="Q22" s="57">
        <f>+Data!ES16</f>
        <v>0</v>
      </c>
      <c r="R22" s="159" t="s">
        <v>45</v>
      </c>
      <c r="S22" s="57">
        <f>+Data!FN16</f>
        <v>80</v>
      </c>
      <c r="T22" s="159">
        <f>+((Data!FN16-Data!FI16)/Data!FI16)*100</f>
        <v>3.8961038961038961</v>
      </c>
      <c r="U22" s="57">
        <f>+Data!FZ16</f>
        <v>88</v>
      </c>
      <c r="V22" s="139">
        <f>+((Data!FZ16-Data!FU16)/Data!FU16)*100</f>
        <v>46.666666666666664</v>
      </c>
      <c r="W22" s="149" t="s">
        <v>8</v>
      </c>
    </row>
    <row r="23" spans="1:23">
      <c r="A23" s="57" t="s">
        <v>9</v>
      </c>
      <c r="B23" s="57"/>
      <c r="C23" s="57">
        <f>+Data!W17</f>
        <v>1006</v>
      </c>
      <c r="D23" s="125">
        <f>+((Data!W17-Data!R17)/Data!R17)*100</f>
        <v>-28.245363766048502</v>
      </c>
      <c r="E23" s="57">
        <f>+Data!AR17</f>
        <v>480</v>
      </c>
      <c r="F23" s="125">
        <f>+((Data!AR17-Data!AM17)/Data!AM17)*100</f>
        <v>10.344827586206897</v>
      </c>
      <c r="G23" s="57">
        <f>+Data!BM17</f>
        <v>125</v>
      </c>
      <c r="H23" s="125">
        <f>+((Data!BM17-Data!BH17)/Data!BH17)*100</f>
        <v>64.473684210526315</v>
      </c>
      <c r="I23" s="57">
        <f>+Data!CH17</f>
        <v>0</v>
      </c>
      <c r="J23" s="159" t="s">
        <v>45</v>
      </c>
      <c r="K23" s="57">
        <f>+Data!DC17</f>
        <v>150</v>
      </c>
      <c r="L23" s="160" t="s">
        <v>45</v>
      </c>
      <c r="M23" s="122"/>
      <c r="N23" s="122"/>
      <c r="O23" s="186">
        <f>+Data!DX17</f>
        <v>355</v>
      </c>
      <c r="P23" s="125">
        <f>+((Data!DX17-Data!DS17)/Data!DS17)*100</f>
        <v>16.776315789473685</v>
      </c>
      <c r="Q23" s="57">
        <f>+Data!ES17</f>
        <v>0</v>
      </c>
      <c r="R23" s="159" t="s">
        <v>45</v>
      </c>
      <c r="S23" s="57">
        <f>+Data!FN17</f>
        <v>95</v>
      </c>
      <c r="T23" s="159">
        <f>+((Data!FN17-Data!FI17)/Data!FI17)*100</f>
        <v>20.253164556962027</v>
      </c>
      <c r="U23" s="57">
        <f>+Data!FZ17</f>
        <v>326</v>
      </c>
      <c r="V23" s="139">
        <f>+((Data!FZ17-Data!FU17)/Data!FU17)*100</f>
        <v>36.401673640167367</v>
      </c>
      <c r="W23" s="149" t="s">
        <v>9</v>
      </c>
    </row>
    <row r="24" spans="1:23">
      <c r="A24" s="57" t="s">
        <v>10</v>
      </c>
      <c r="B24" s="57"/>
      <c r="C24" s="57">
        <f>+Data!W18</f>
        <v>377</v>
      </c>
      <c r="D24" s="125">
        <f>+((Data!W18-Data!R18)/Data!R18)*100</f>
        <v>-28.19047619047619</v>
      </c>
      <c r="E24" s="57">
        <f>+Data!AR18</f>
        <v>157</v>
      </c>
      <c r="F24" s="125">
        <f>+((Data!AR18-Data!AM18)/Data!AM18)*100</f>
        <v>0.64102564102564097</v>
      </c>
      <c r="G24" s="57">
        <f>+Data!BM18</f>
        <v>57</v>
      </c>
      <c r="H24" s="125">
        <f>+((Data!BM18-Data!BH18)/Data!BH18)*100</f>
        <v>-1.7241379310344827</v>
      </c>
      <c r="I24" s="57">
        <f>+Data!CH18</f>
        <v>0</v>
      </c>
      <c r="J24" s="159" t="s">
        <v>45</v>
      </c>
      <c r="K24" s="57">
        <f>+Data!DC18</f>
        <v>101</v>
      </c>
      <c r="L24" s="139">
        <f>+((Data!DC18-Data!CX18)/Data!CX18)*100</f>
        <v>18.823529411764707</v>
      </c>
      <c r="M24" s="122"/>
      <c r="N24" s="122"/>
      <c r="O24" s="186">
        <f>+Data!DX18</f>
        <v>173</v>
      </c>
      <c r="P24" s="125">
        <f>+((Data!DX18-Data!DS18)/Data!DS18)*100</f>
        <v>-10.362694300518134</v>
      </c>
      <c r="Q24" s="57">
        <f>+Data!ES18</f>
        <v>29</v>
      </c>
      <c r="R24" s="159">
        <f>+((Data!ES18-Data!EN18)/Data!EN18)*100</f>
        <v>7.4074074074074066</v>
      </c>
      <c r="S24" s="57">
        <f>+Data!FN18</f>
        <v>74</v>
      </c>
      <c r="T24" s="159">
        <f>+((Data!FN18-Data!FI18)/Data!FI18)*100</f>
        <v>-11.904761904761903</v>
      </c>
      <c r="U24" s="57">
        <f>+Data!FZ18</f>
        <v>172</v>
      </c>
      <c r="V24" s="139">
        <f>+((Data!FZ18-Data!FU18)/Data!FU18)*100</f>
        <v>54.954954954954957</v>
      </c>
      <c r="W24" s="149" t="s">
        <v>10</v>
      </c>
    </row>
    <row r="25" spans="1:23">
      <c r="A25" s="57" t="s">
        <v>11</v>
      </c>
      <c r="B25" s="57"/>
      <c r="C25" s="57">
        <f>+Data!W19</f>
        <v>315</v>
      </c>
      <c r="D25" s="125">
        <f>+((Data!W19-Data!R19)/Data!R19)*100</f>
        <v>-29.6875</v>
      </c>
      <c r="E25" s="57">
        <f>+Data!AR19</f>
        <v>296</v>
      </c>
      <c r="F25" s="125">
        <f>+((Data!AR19-Data!AM19)/Data!AM19)*100</f>
        <v>36.405529953917046</v>
      </c>
      <c r="G25" s="57">
        <f>+Data!BM19</f>
        <v>73</v>
      </c>
      <c r="H25" s="125">
        <f>+((Data!BM19-Data!BH19)/Data!BH19)*100</f>
        <v>28.07017543859649</v>
      </c>
      <c r="I25" s="57">
        <f>+Data!CH19</f>
        <v>72</v>
      </c>
      <c r="J25" s="125">
        <f>+((Data!CD19-Data!CC19)/Data!CC19)*100</f>
        <v>29.72972972972973</v>
      </c>
      <c r="K25" s="57">
        <f>+Data!DC19</f>
        <v>0</v>
      </c>
      <c r="L25" s="160" t="s">
        <v>45</v>
      </c>
      <c r="M25" s="122"/>
      <c r="N25" s="122"/>
      <c r="O25" s="186">
        <f>+Data!DX19</f>
        <v>308</v>
      </c>
      <c r="P25" s="125">
        <f>+((Data!DX19-Data!DS19)/Data!DS19)*100</f>
        <v>71.111111111111114</v>
      </c>
      <c r="Q25" s="57">
        <f>+Data!ES19</f>
        <v>0</v>
      </c>
      <c r="R25" s="159" t="s">
        <v>45</v>
      </c>
      <c r="S25" s="57">
        <f>+Data!FN19</f>
        <v>0</v>
      </c>
      <c r="T25" s="159" t="s">
        <v>45</v>
      </c>
      <c r="U25" s="57">
        <f>+Data!FZ19</f>
        <v>8</v>
      </c>
      <c r="V25" s="160" t="s">
        <v>45</v>
      </c>
      <c r="W25" s="149" t="s">
        <v>11</v>
      </c>
    </row>
    <row r="26" spans="1:23">
      <c r="A26" s="56" t="s">
        <v>12</v>
      </c>
      <c r="B26" s="56"/>
      <c r="C26" s="56">
        <f>+Data!W20</f>
        <v>488</v>
      </c>
      <c r="D26" s="123">
        <f>+((Data!W20-Data!R20)/Data!R20)*100</f>
        <v>0.61855670103092786</v>
      </c>
      <c r="E26" s="56">
        <f>+Data!AR20</f>
        <v>421</v>
      </c>
      <c r="F26" s="123">
        <f>+((Data!AR20-Data!AM20)/Data!AM20)*100</f>
        <v>5.25</v>
      </c>
      <c r="G26" s="56">
        <f>+Data!BM20</f>
        <v>157</v>
      </c>
      <c r="H26" s="123">
        <f>+((Data!BM20-Data!BH20)/Data!BH20)*100</f>
        <v>25.6</v>
      </c>
      <c r="I26" s="56">
        <f>+Data!CH20</f>
        <v>0</v>
      </c>
      <c r="J26" s="161" t="s">
        <v>45</v>
      </c>
      <c r="K26" s="56">
        <f>+Data!DC20</f>
        <v>213</v>
      </c>
      <c r="L26" s="122">
        <f>+((Data!DC20-Data!CX20)/Data!CX20)*100</f>
        <v>47.916666666666671</v>
      </c>
      <c r="M26" s="122"/>
      <c r="N26" s="122"/>
      <c r="O26" s="184">
        <f>+Data!DX20</f>
        <v>520</v>
      </c>
      <c r="P26" s="123">
        <f>+((Data!DX20-Data!DS20)/Data!DS20)*100</f>
        <v>23.222748815165879</v>
      </c>
      <c r="Q26" s="56">
        <f>+Data!ES20</f>
        <v>124</v>
      </c>
      <c r="R26" s="161">
        <f>+((Data!ES20-Data!EN20)/Data!EN20)*100</f>
        <v>2.4793388429752068</v>
      </c>
      <c r="S26" s="56">
        <f>+Data!FN20</f>
        <v>81</v>
      </c>
      <c r="T26" s="161">
        <f>+((Data!FN20-Data!FI20)/Data!FI20)*100</f>
        <v>-16.494845360824741</v>
      </c>
      <c r="U26" s="56">
        <f>+Data!FZ20</f>
        <v>295</v>
      </c>
      <c r="V26" s="122">
        <f>+((Data!FZ20-Data!FU20)/Data!FU20)*100</f>
        <v>48.98989898989899</v>
      </c>
      <c r="W26" s="148" t="s">
        <v>12</v>
      </c>
    </row>
    <row r="27" spans="1:23">
      <c r="A27" s="56" t="s">
        <v>13</v>
      </c>
      <c r="B27" s="56"/>
      <c r="C27" s="56">
        <f>+Data!W21</f>
        <v>1977</v>
      </c>
      <c r="D27" s="123">
        <f>+((Data!W21-Data!R21)/Data!R21)*100</f>
        <v>-16.652613827993253</v>
      </c>
      <c r="E27" s="56">
        <f>+Data!AR21</f>
        <v>1428</v>
      </c>
      <c r="F27" s="123">
        <f>+((Data!AR21-Data!AM21)/Data!AM21)*100</f>
        <v>10.100231303006939</v>
      </c>
      <c r="G27" s="56">
        <f>+Data!BM21</f>
        <v>302</v>
      </c>
      <c r="H27" s="123">
        <f>+((Data!BM21-Data!BH21)/Data!BH21)*100</f>
        <v>11.029411764705882</v>
      </c>
      <c r="I27" s="56">
        <f>+Data!CH21</f>
        <v>247</v>
      </c>
      <c r="J27" s="123">
        <f>+((Data!CH21-Data!CC21)/Data!CC21)*100</f>
        <v>-11.469534050179211</v>
      </c>
      <c r="K27" s="56">
        <f>+Data!DC21</f>
        <v>218</v>
      </c>
      <c r="L27" s="122">
        <f>+((Data!DC21-Data!CX21)/Data!CX21)*100</f>
        <v>31.325301204819279</v>
      </c>
      <c r="M27" s="122"/>
      <c r="N27" s="122"/>
      <c r="O27" s="184">
        <f>+Data!DX21</f>
        <v>742</v>
      </c>
      <c r="P27" s="123">
        <f>+((Data!DX21-Data!DS21)/Data!DS21)*100</f>
        <v>13.803680981595093</v>
      </c>
      <c r="Q27" s="56">
        <f>+Data!ES21</f>
        <v>152</v>
      </c>
      <c r="R27" s="161">
        <f>+((Data!ES21-Data!EN21)/Data!EN21)*100</f>
        <v>61.702127659574465</v>
      </c>
      <c r="S27" s="56">
        <f>+Data!FN21</f>
        <v>131</v>
      </c>
      <c r="T27" s="161">
        <f>+((Data!FN21-Data!FI21)/Data!FI21)*100</f>
        <v>3.1496062992125982</v>
      </c>
      <c r="U27" s="56">
        <f>+Data!FZ21</f>
        <v>866</v>
      </c>
      <c r="V27" s="122">
        <f>+((Data!FZ21-Data!FU21)/Data!FU21)*100</f>
        <v>38.338658146964853</v>
      </c>
      <c r="W27" s="148" t="s">
        <v>13</v>
      </c>
    </row>
    <row r="28" spans="1:23">
      <c r="A28" s="56" t="s">
        <v>14</v>
      </c>
      <c r="B28" s="56"/>
      <c r="C28" s="56">
        <f>+Data!W22</f>
        <v>1082</v>
      </c>
      <c r="D28" s="123">
        <f>+((Data!W22-Data!R22)/Data!R22)*100</f>
        <v>-21.194464675892206</v>
      </c>
      <c r="E28" s="56">
        <f>+Data!AR22</f>
        <v>532</v>
      </c>
      <c r="F28" s="123">
        <f>+((Data!AR22-Data!AM22)/Data!AM22)*100</f>
        <v>18.222222222222221</v>
      </c>
      <c r="G28" s="56">
        <f>+Data!BM22</f>
        <v>105</v>
      </c>
      <c r="H28" s="123">
        <f>+((Data!BM22-Data!BH22)/Data!BH22)*100</f>
        <v>0.96153846153846156</v>
      </c>
      <c r="I28" s="56">
        <f>+Data!CH22</f>
        <v>0</v>
      </c>
      <c r="J28" s="161" t="s">
        <v>45</v>
      </c>
      <c r="K28" s="56">
        <f>+Data!DC22</f>
        <v>348</v>
      </c>
      <c r="L28" s="122">
        <f>+((Data!DC22-Data!CX22)/Data!CX22)*100</f>
        <v>104.70588235294119</v>
      </c>
      <c r="M28" s="122"/>
      <c r="N28" s="122"/>
      <c r="O28" s="184">
        <f>+Data!DX22</f>
        <v>403</v>
      </c>
      <c r="P28" s="123">
        <f>+((Data!DX22-Data!DS22)/Data!DS22)*100</f>
        <v>21.021021021021021</v>
      </c>
      <c r="Q28" s="56">
        <f>+Data!ES22</f>
        <v>0</v>
      </c>
      <c r="R28" s="161" t="s">
        <v>45</v>
      </c>
      <c r="S28" s="56">
        <f>+Data!FN22</f>
        <v>119</v>
      </c>
      <c r="T28" s="161">
        <f>+((Data!FN22-Data!FI22)/Data!FI22)*100</f>
        <v>30.76923076923077</v>
      </c>
      <c r="U28" s="56">
        <f>+Data!FZ22</f>
        <v>383</v>
      </c>
      <c r="V28" s="122">
        <f>+((Data!FZ22-Data!FU22)/Data!FU22)*100</f>
        <v>-46.207865168539328</v>
      </c>
      <c r="W28" s="148" t="s">
        <v>14</v>
      </c>
    </row>
    <row r="29" spans="1:23">
      <c r="A29" s="55" t="s">
        <v>15</v>
      </c>
      <c r="B29" s="55"/>
      <c r="C29" s="55">
        <f>+Data!W23</f>
        <v>122</v>
      </c>
      <c r="D29" s="126">
        <f>+((Data!W23-Data!R23)/Data!R23)*100</f>
        <v>-14.084507042253522</v>
      </c>
      <c r="E29" s="183">
        <f>+Data!AR23</f>
        <v>183</v>
      </c>
      <c r="F29" s="126">
        <f>+((Data!AR23-Data!AM23)/Data!AM23)*100</f>
        <v>12.962962962962962</v>
      </c>
      <c r="G29" s="183">
        <f>+Data!BM23</f>
        <v>60</v>
      </c>
      <c r="H29" s="126">
        <f>+((Data!BM23-Data!BH23)/Data!BH23)*100</f>
        <v>39.534883720930232</v>
      </c>
      <c r="I29" s="183">
        <f>+Data!CH23</f>
        <v>0</v>
      </c>
      <c r="J29" s="163" t="s">
        <v>45</v>
      </c>
      <c r="K29" s="183">
        <f>+Data!DC23</f>
        <v>182</v>
      </c>
      <c r="L29" s="122">
        <f>+((Data!DC23-Data!CX23)/Data!CX23)*100</f>
        <v>13.750000000000002</v>
      </c>
      <c r="M29" s="122"/>
      <c r="N29" s="122"/>
      <c r="O29" s="183">
        <f>+Data!DX23</f>
        <v>236</v>
      </c>
      <c r="P29" s="126">
        <f>+((Data!DX23-Data!DS23)/Data!DS23)*100</f>
        <v>55.26315789473685</v>
      </c>
      <c r="Q29" s="183">
        <f>+Data!ES23</f>
        <v>0</v>
      </c>
      <c r="R29" s="163" t="s">
        <v>45</v>
      </c>
      <c r="S29" s="183">
        <f>+Data!FN23</f>
        <v>0</v>
      </c>
      <c r="T29" s="163" t="s">
        <v>45</v>
      </c>
      <c r="U29" s="183">
        <f>+Data!FZ23</f>
        <v>191</v>
      </c>
      <c r="V29" s="140">
        <f>+((Data!FZ23-Data!FU23)/Data!FU23)*100</f>
        <v>29.054054054054053</v>
      </c>
      <c r="W29" s="147" t="s">
        <v>15</v>
      </c>
    </row>
    <row r="30" spans="1:23">
      <c r="A30" s="56" t="s">
        <v>137</v>
      </c>
      <c r="B30" s="56"/>
      <c r="C30" s="56">
        <f>+Data!W24</f>
        <v>6764</v>
      </c>
      <c r="D30" s="123">
        <f>+((Data!W24-Data!R24)/Data!R24)*100</f>
        <v>-20.423529411764708</v>
      </c>
      <c r="E30" s="56">
        <f>+Data!AR24</f>
        <v>2136</v>
      </c>
      <c r="F30" s="123">
        <f>+((Data!AR24-Data!AM24)/Data!AM24)*100</f>
        <v>7.1213640922768304</v>
      </c>
      <c r="G30" s="56">
        <f>+Data!BM24</f>
        <v>1513</v>
      </c>
      <c r="H30" s="123">
        <f>+((Data!BM24-Data!BH24)/Data!BH24)*100</f>
        <v>60.786397449521786</v>
      </c>
      <c r="I30" s="56">
        <f>+Data!CH24</f>
        <v>345</v>
      </c>
      <c r="J30" s="123">
        <f>+((Data!CH24-Data!CC24)/Data!CC24)*100</f>
        <v>0.58309037900874638</v>
      </c>
      <c r="K30" s="56">
        <f>+Data!DC24</f>
        <v>1093</v>
      </c>
      <c r="L30" s="141">
        <f>+((Data!DC24-Data!CX24)/Data!CX24)*100</f>
        <v>45.927903871829109</v>
      </c>
      <c r="M30" s="122"/>
      <c r="N30" s="122"/>
      <c r="O30" s="184">
        <f>+Data!DX24</f>
        <v>2394</v>
      </c>
      <c r="P30" s="123">
        <f>+((Data!DX24-Data!DS24)/Data!DS24)*100</f>
        <v>4.5414847161572052</v>
      </c>
      <c r="Q30" s="56">
        <f>+Data!ES24</f>
        <v>380</v>
      </c>
      <c r="R30" s="123">
        <f>+((Data!ES24-Data!EN24)/Data!EN24)*100</f>
        <v>53.846153846153847</v>
      </c>
      <c r="S30" s="56">
        <f>+Data!FN24</f>
        <v>553</v>
      </c>
      <c r="T30" s="161">
        <f>+((Data!FN24-Data!FI24)/Data!FI24)*100</f>
        <v>10.6</v>
      </c>
      <c r="U30" s="56">
        <f>+Data!FZ24</f>
        <v>4462</v>
      </c>
      <c r="V30" s="122">
        <f>+((Data!FZ24-Data!FU24)/Data!FU24)*100</f>
        <v>74.024960998439937</v>
      </c>
      <c r="W30" s="148" t="s">
        <v>137</v>
      </c>
    </row>
    <row r="31" spans="1:23" s="124" customFormat="1">
      <c r="A31" s="122" t="s">
        <v>144</v>
      </c>
      <c r="B31" s="122"/>
      <c r="C31" s="122">
        <f>+Data!W25</f>
        <v>19.423386170457153</v>
      </c>
      <c r="D31" s="123"/>
      <c r="E31" s="122">
        <f>+Data!AR25</f>
        <v>11.423681677184726</v>
      </c>
      <c r="F31" s="123"/>
      <c r="G31" s="122">
        <f>+Data!BM25</f>
        <v>23.692452239273408</v>
      </c>
      <c r="H31" s="123"/>
      <c r="I31" s="122">
        <f>+Data!CH25</f>
        <v>14.687100893997446</v>
      </c>
      <c r="J31" s="123"/>
      <c r="K31" s="122">
        <f>+Data!DC25</f>
        <v>18.078068144227586</v>
      </c>
      <c r="L31" s="122"/>
      <c r="M31" s="122"/>
      <c r="N31" s="122"/>
      <c r="O31" s="185">
        <f>+Data!DX25</f>
        <v>16.21731472700176</v>
      </c>
      <c r="P31" s="123"/>
      <c r="Q31" s="122">
        <f>+Data!ES25</f>
        <v>23.312883435582819</v>
      </c>
      <c r="R31" s="123"/>
      <c r="S31" s="122">
        <f>+Data!FN25</f>
        <v>18.488799732530925</v>
      </c>
      <c r="T31" s="161"/>
      <c r="U31" s="122">
        <f>+Data!FZ25</f>
        <v>21.611934515160321</v>
      </c>
      <c r="V31" s="122"/>
      <c r="W31" s="148" t="s">
        <v>225</v>
      </c>
    </row>
    <row r="32" spans="1:23">
      <c r="A32" s="57" t="s">
        <v>47</v>
      </c>
      <c r="B32" s="57"/>
      <c r="C32" s="57">
        <f>+Data!W26</f>
        <v>0</v>
      </c>
      <c r="D32" s="159" t="s">
        <v>45</v>
      </c>
      <c r="E32" s="57">
        <f>+Data!AR26</f>
        <v>0</v>
      </c>
      <c r="F32" s="159" t="s">
        <v>45</v>
      </c>
      <c r="G32" s="57">
        <f>+Data!BM26</f>
        <v>0</v>
      </c>
      <c r="H32" s="159" t="s">
        <v>45</v>
      </c>
      <c r="I32" s="57">
        <f>+Data!CH26</f>
        <v>0</v>
      </c>
      <c r="J32" s="159" t="s">
        <v>45</v>
      </c>
      <c r="K32" s="57">
        <f>+Data!DC26</f>
        <v>0</v>
      </c>
      <c r="L32" s="160" t="s">
        <v>45</v>
      </c>
      <c r="M32" s="122"/>
      <c r="N32" s="122"/>
      <c r="O32" s="186">
        <f>+Data!DX26</f>
        <v>0</v>
      </c>
      <c r="P32" s="159" t="s">
        <v>45</v>
      </c>
      <c r="Q32" s="57">
        <f>+Data!ES26</f>
        <v>0</v>
      </c>
      <c r="R32" s="159" t="s">
        <v>45</v>
      </c>
      <c r="S32" s="57">
        <f>+Data!FN26</f>
        <v>0</v>
      </c>
      <c r="T32" s="159" t="s">
        <v>45</v>
      </c>
      <c r="U32" s="57">
        <f>+Data!FZ26</f>
        <v>3</v>
      </c>
      <c r="V32" s="160" t="s">
        <v>45</v>
      </c>
      <c r="W32" s="149" t="s">
        <v>47</v>
      </c>
    </row>
    <row r="33" spans="1:23">
      <c r="A33" s="57" t="s">
        <v>48</v>
      </c>
      <c r="B33" s="57"/>
      <c r="C33" s="57">
        <f>+Data!W27</f>
        <v>465</v>
      </c>
      <c r="D33" s="125">
        <f>+((Data!W27-Data!R27)/Data!R27)*100</f>
        <v>-15.913200723327305</v>
      </c>
      <c r="E33" s="57">
        <f>+Data!AR27</f>
        <v>181</v>
      </c>
      <c r="F33" s="125">
        <f>+((Data!AR27-Data!AM27)/Data!AM27)*100</f>
        <v>21.476510067114095</v>
      </c>
      <c r="G33" s="57">
        <f>+Data!BM27</f>
        <v>140</v>
      </c>
      <c r="H33" s="159" t="s">
        <v>45</v>
      </c>
      <c r="I33" s="57">
        <f>+Data!CH27</f>
        <v>0</v>
      </c>
      <c r="J33" s="159" t="s">
        <v>45</v>
      </c>
      <c r="K33" s="57">
        <f>+Data!DC27</f>
        <v>225</v>
      </c>
      <c r="L33" s="139">
        <f>+((Data!DC27-Data!CX27)/Data!CX27)*100</f>
        <v>-0.44247787610619471</v>
      </c>
      <c r="M33" s="122"/>
      <c r="N33" s="122"/>
      <c r="O33" s="186">
        <f>+Data!DX27</f>
        <v>246</v>
      </c>
      <c r="P33" s="125">
        <f>+((Data!DX27-Data!DS27)/Data!DS27)*100</f>
        <v>9.3333333333333339</v>
      </c>
      <c r="Q33" s="57">
        <f>+Data!ES27</f>
        <v>41</v>
      </c>
      <c r="R33" s="159" t="s">
        <v>45</v>
      </c>
      <c r="S33" s="57">
        <f>+Data!FN27</f>
        <v>0</v>
      </c>
      <c r="T33" s="159" t="s">
        <v>45</v>
      </c>
      <c r="U33" s="57">
        <f>+Data!FZ27</f>
        <v>399</v>
      </c>
      <c r="V33" s="139">
        <f>+((Data!FZ27-Data!FU27)/Data!FU27)*100</f>
        <v>27.070063694267514</v>
      </c>
      <c r="W33" s="149" t="s">
        <v>48</v>
      </c>
    </row>
    <row r="34" spans="1:23">
      <c r="A34" s="57" t="s">
        <v>49</v>
      </c>
      <c r="B34" s="57"/>
      <c r="C34" s="57">
        <f>+Data!W28</f>
        <v>4122</v>
      </c>
      <c r="D34" s="125">
        <f>+((Data!W28-Data!R28)/Data!R28)*100</f>
        <v>-22.982062780269057</v>
      </c>
      <c r="E34" s="57">
        <f>+Data!AR28</f>
        <v>1128</v>
      </c>
      <c r="F34" s="125">
        <f>+((Data!AR28-Data!AM28)/Data!AM28)*100</f>
        <v>4.6382189239332092</v>
      </c>
      <c r="G34" s="57">
        <f>+Data!BM28</f>
        <v>945</v>
      </c>
      <c r="H34" s="125">
        <f>+((Data!BM28-Data!BH28)/Data!BH28)*100</f>
        <v>47.65625</v>
      </c>
      <c r="I34" s="57">
        <f>+Data!CH28</f>
        <v>242</v>
      </c>
      <c r="J34" s="125">
        <f>+((Data!CH28-Data!CC28)/Data!CC28)*100</f>
        <v>11.009174311926607</v>
      </c>
      <c r="K34" s="57">
        <f>+Data!DC28</f>
        <v>450</v>
      </c>
      <c r="L34" s="139">
        <f>+((Data!DC28-Data!CX28)/Data!CX28)*100</f>
        <v>36.363636363636367</v>
      </c>
      <c r="M34" s="122"/>
      <c r="N34" s="122"/>
      <c r="O34" s="186">
        <f>+Data!DX28</f>
        <v>881</v>
      </c>
      <c r="P34" s="125">
        <f>+((Data!DX28-Data!DS28)/Data!DS28)*100</f>
        <v>2.085747392815759</v>
      </c>
      <c r="Q34" s="57">
        <f>+Data!ES28</f>
        <v>243</v>
      </c>
      <c r="R34" s="159">
        <f>+((Data!ES28-Data!EN28)/Data!EN28)*100</f>
        <v>53.797468354430379</v>
      </c>
      <c r="S34" s="57">
        <f>+Data!FN28</f>
        <v>244</v>
      </c>
      <c r="T34" s="159">
        <f>+((Data!FN28-Data!FI28)/Data!FI28)*100</f>
        <v>10.407239819004525</v>
      </c>
      <c r="U34" s="57">
        <f>+Data!FZ28</f>
        <v>2469</v>
      </c>
      <c r="V34" s="139">
        <f>+((Data!FZ28-Data!FU28)/Data!FU28)*100</f>
        <v>113.39671564390666</v>
      </c>
      <c r="W34" s="149" t="s">
        <v>49</v>
      </c>
    </row>
    <row r="35" spans="1:23">
      <c r="A35" s="57" t="s">
        <v>50</v>
      </c>
      <c r="B35" s="57"/>
      <c r="C35" s="57">
        <f>+Data!W29</f>
        <v>420</v>
      </c>
      <c r="D35" s="125">
        <f>+((Data!W29-Data!R29)/Data!R29)*100</f>
        <v>-15.66265060240964</v>
      </c>
      <c r="E35" s="57">
        <f>+Data!AR29</f>
        <v>155</v>
      </c>
      <c r="F35" s="125">
        <f>+((Data!AR29-Data!AM29)/Data!AM29)*100</f>
        <v>4.0268456375838921</v>
      </c>
      <c r="G35" s="57">
        <f>+Data!BM29</f>
        <v>118</v>
      </c>
      <c r="H35" s="125">
        <f>+((Data!BM29-Data!BH29)/Data!BH29)*100</f>
        <v>35.632183908045981</v>
      </c>
      <c r="I35" s="57">
        <f>+Data!CH29</f>
        <v>0</v>
      </c>
      <c r="J35" s="159" t="s">
        <v>45</v>
      </c>
      <c r="K35" s="57">
        <f>+Data!DC29</f>
        <v>146</v>
      </c>
      <c r="L35" s="160" t="s">
        <v>45</v>
      </c>
      <c r="M35" s="122"/>
      <c r="N35" s="122"/>
      <c r="O35" s="186">
        <f>+Data!DX29</f>
        <v>256</v>
      </c>
      <c r="P35" s="125">
        <f>+((Data!DX29-Data!DS29)/Data!DS29)*100</f>
        <v>32.642487046632127</v>
      </c>
      <c r="Q35" s="57">
        <f>+Data!ES29</f>
        <v>0</v>
      </c>
      <c r="R35" s="159" t="s">
        <v>45</v>
      </c>
      <c r="S35" s="57">
        <f>+Data!FN29</f>
        <v>136</v>
      </c>
      <c r="T35" s="159">
        <f>+((Data!FN29-Data!FI29)/Data!FI29)*100</f>
        <v>7.0866141732283463</v>
      </c>
      <c r="U35" s="57">
        <f>+Data!FZ29</f>
        <v>221</v>
      </c>
      <c r="V35" s="139">
        <f>+((Data!FZ29-Data!FU29)/Data!FU29)*100</f>
        <v>-9.795918367346939</v>
      </c>
      <c r="W35" s="149" t="s">
        <v>50</v>
      </c>
    </row>
    <row r="36" spans="1:23">
      <c r="A36" s="56" t="s">
        <v>53</v>
      </c>
      <c r="B36" s="56"/>
      <c r="C36" s="56">
        <f>+Data!W30</f>
        <v>108</v>
      </c>
      <c r="D36" s="123">
        <f>+((Data!W30-Data!R30)/Data!R30)*100</f>
        <v>2.8571428571428572</v>
      </c>
      <c r="E36" s="56">
        <f>+Data!AR30</f>
        <v>57</v>
      </c>
      <c r="F36" s="123">
        <f>+((Data!AR30-Data!AM30)/Data!AM30)*100</f>
        <v>-13.636363636363635</v>
      </c>
      <c r="G36" s="56">
        <f>+Data!BM30</f>
        <v>0</v>
      </c>
      <c r="H36" s="161" t="s">
        <v>45</v>
      </c>
      <c r="I36" s="56">
        <f>+Data!CH30</f>
        <v>0</v>
      </c>
      <c r="J36" s="161" t="s">
        <v>45</v>
      </c>
      <c r="K36" s="56">
        <f>+Data!DC30</f>
        <v>0</v>
      </c>
      <c r="L36" s="168" t="s">
        <v>45</v>
      </c>
      <c r="M36" s="122"/>
      <c r="N36" s="122"/>
      <c r="O36" s="184">
        <f>+Data!DX30</f>
        <v>78</v>
      </c>
      <c r="P36" s="123">
        <f>+((Data!DX30-Data!DS30)/Data!DS30)*100</f>
        <v>-10.344827586206897</v>
      </c>
      <c r="Q36" s="56">
        <f>+Data!ES30</f>
        <v>0</v>
      </c>
      <c r="R36" s="161" t="s">
        <v>45</v>
      </c>
      <c r="S36" s="56">
        <f>+Data!FN30</f>
        <v>0</v>
      </c>
      <c r="T36" s="161" t="s">
        <v>45</v>
      </c>
      <c r="U36" s="56">
        <f>+Data!FZ30</f>
        <v>82</v>
      </c>
      <c r="V36" s="122">
        <f>+((Data!FZ30-Data!FU30)/Data!FU30)*100</f>
        <v>26.153846153846157</v>
      </c>
      <c r="W36" s="148" t="s">
        <v>53</v>
      </c>
    </row>
    <row r="37" spans="1:23">
      <c r="A37" s="56" t="s">
        <v>55</v>
      </c>
      <c r="B37" s="56"/>
      <c r="C37" s="56">
        <f>+Data!W31</f>
        <v>96</v>
      </c>
      <c r="D37" s="123">
        <f>+((Data!W31-Data!R31)/Data!R31)*100</f>
        <v>-6.7961165048543686</v>
      </c>
      <c r="E37" s="56">
        <f>+Data!AR31</f>
        <v>0</v>
      </c>
      <c r="F37" s="161" t="s">
        <v>45</v>
      </c>
      <c r="G37" s="56">
        <f>+Data!BM31</f>
        <v>0</v>
      </c>
      <c r="H37" s="161" t="s">
        <v>45</v>
      </c>
      <c r="I37" s="56">
        <f>+Data!CH31</f>
        <v>0</v>
      </c>
      <c r="J37" s="161" t="s">
        <v>45</v>
      </c>
      <c r="K37" s="56">
        <f>+Data!DC31</f>
        <v>0</v>
      </c>
      <c r="L37" s="168" t="s">
        <v>45</v>
      </c>
      <c r="M37" s="122"/>
      <c r="N37" s="122"/>
      <c r="O37" s="184">
        <f>+Data!DX31</f>
        <v>87</v>
      </c>
      <c r="P37" s="123">
        <f>+((Data!DX31-Data!DS31)/Data!DS31)*100</f>
        <v>12.987012987012985</v>
      </c>
      <c r="Q37" s="56">
        <f>+Data!ES31</f>
        <v>0</v>
      </c>
      <c r="R37" s="161" t="s">
        <v>45</v>
      </c>
      <c r="S37" s="56">
        <f>+Data!FN31</f>
        <v>0</v>
      </c>
      <c r="T37" s="161" t="s">
        <v>45</v>
      </c>
      <c r="U37" s="56">
        <f>+Data!FZ31</f>
        <v>52</v>
      </c>
      <c r="V37" s="122">
        <f>+((Data!FZ31-Data!FU31)/Data!FU31)*100</f>
        <v>30</v>
      </c>
      <c r="W37" s="148" t="s">
        <v>55</v>
      </c>
    </row>
    <row r="38" spans="1:23">
      <c r="A38" s="56" t="s">
        <v>64</v>
      </c>
      <c r="B38" s="56"/>
      <c r="C38" s="56">
        <f>+Data!W32</f>
        <v>84</v>
      </c>
      <c r="D38" s="123">
        <f>+((Data!W32-Data!R32)/Data!R32)*100</f>
        <v>-2.3255813953488373</v>
      </c>
      <c r="E38" s="56">
        <f>+Data!AR32</f>
        <v>0</v>
      </c>
      <c r="F38" s="161" t="s">
        <v>45</v>
      </c>
      <c r="G38" s="56">
        <f>+Data!BM32</f>
        <v>0</v>
      </c>
      <c r="H38" s="161" t="s">
        <v>45</v>
      </c>
      <c r="I38" s="56">
        <f>+Data!CH32</f>
        <v>0</v>
      </c>
      <c r="J38" s="161" t="s">
        <v>45</v>
      </c>
      <c r="K38" s="56">
        <f>+Data!DC32</f>
        <v>0</v>
      </c>
      <c r="L38" s="168" t="s">
        <v>45</v>
      </c>
      <c r="M38" s="122"/>
      <c r="N38" s="122"/>
      <c r="O38" s="184">
        <f>+Data!DX32</f>
        <v>65</v>
      </c>
      <c r="P38" s="123">
        <f>+((Data!DX32-Data!DS32)/Data!DS32)*100</f>
        <v>1.5625</v>
      </c>
      <c r="Q38" s="56">
        <f>+Data!ES32</f>
        <v>0</v>
      </c>
      <c r="R38" s="161" t="s">
        <v>45</v>
      </c>
      <c r="S38" s="56">
        <f>+Data!FN32</f>
        <v>0</v>
      </c>
      <c r="T38" s="161" t="s">
        <v>45</v>
      </c>
      <c r="U38" s="56">
        <f>+Data!FZ32</f>
        <v>218</v>
      </c>
      <c r="V38" s="122">
        <f>+((Data!FZ32-Data!FU32)/Data!FU32)*100</f>
        <v>74.400000000000006</v>
      </c>
      <c r="W38" s="148" t="s">
        <v>64</v>
      </c>
    </row>
    <row r="39" spans="1:23">
      <c r="A39" s="56" t="s">
        <v>70</v>
      </c>
      <c r="B39" s="56"/>
      <c r="C39" s="56">
        <f>+Data!W33</f>
        <v>130</v>
      </c>
      <c r="D39" s="123">
        <f>+((Data!W33-Data!R33)/Data!R33)*100</f>
        <v>-19.753086419753085</v>
      </c>
      <c r="E39" s="56">
        <f>+Data!AR33</f>
        <v>61</v>
      </c>
      <c r="F39" s="123">
        <f>+((Data!AR33-Data!AM33)/Data!AM33)*100</f>
        <v>8.9285714285714288</v>
      </c>
      <c r="G39" s="56">
        <f>+Data!BM33</f>
        <v>154</v>
      </c>
      <c r="H39" s="123">
        <f>+((Data!BM33-Data!BH33)/Data!BH33)*100</f>
        <v>87.804878048780495</v>
      </c>
      <c r="I39" s="56">
        <f>+Data!CH33</f>
        <v>0</v>
      </c>
      <c r="J39" s="161" t="s">
        <v>45</v>
      </c>
      <c r="K39" s="56">
        <f>+Data!DC33</f>
        <v>139</v>
      </c>
      <c r="L39" s="122">
        <f>+((Data!DC33-Data!CX33)/Data!CX33)*100</f>
        <v>11.200000000000001</v>
      </c>
      <c r="M39" s="122"/>
      <c r="N39" s="122"/>
      <c r="O39" s="184">
        <f>+Data!DX33</f>
        <v>251</v>
      </c>
      <c r="P39" s="123">
        <f>+((Data!DX33-Data!DS33)/Data!DS33)*100</f>
        <v>10.572687224669604</v>
      </c>
      <c r="Q39" s="56">
        <f>+Data!ES33</f>
        <v>0</v>
      </c>
      <c r="R39" s="161" t="s">
        <v>45</v>
      </c>
      <c r="S39" s="56">
        <f>+Data!FN33</f>
        <v>0</v>
      </c>
      <c r="T39" s="161" t="s">
        <v>45</v>
      </c>
      <c r="U39" s="56">
        <f>+Data!FZ33</f>
        <v>84</v>
      </c>
      <c r="V39" s="122">
        <f>+((Data!FZ33-Data!FU33)/Data!FU33)*100</f>
        <v>147.05882352941177</v>
      </c>
      <c r="W39" s="148" t="s">
        <v>70</v>
      </c>
    </row>
    <row r="40" spans="1:23">
      <c r="A40" s="57" t="s">
        <v>69</v>
      </c>
      <c r="B40" s="57"/>
      <c r="C40" s="57">
        <f>+Data!W34</f>
        <v>107</v>
      </c>
      <c r="D40" s="125">
        <f>+((Data!W34-Data!R34)/Data!R34)*100</f>
        <v>-11.570247933884298</v>
      </c>
      <c r="E40" s="57">
        <f>+Data!AR34</f>
        <v>89</v>
      </c>
      <c r="F40" s="125">
        <f>+((Data!AR34-Data!AM34)/Data!AM34)*100</f>
        <v>39.0625</v>
      </c>
      <c r="G40" s="57">
        <f>+Data!BM34</f>
        <v>0</v>
      </c>
      <c r="H40" s="159" t="s">
        <v>45</v>
      </c>
      <c r="I40" s="57">
        <f>+Data!CH34</f>
        <v>0</v>
      </c>
      <c r="J40" s="159" t="s">
        <v>45</v>
      </c>
      <c r="K40" s="57">
        <f>+Data!DC34</f>
        <v>0</v>
      </c>
      <c r="L40" s="160" t="s">
        <v>45</v>
      </c>
      <c r="M40" s="122"/>
      <c r="N40" s="122"/>
      <c r="O40" s="186">
        <f>+Data!DX34</f>
        <v>75</v>
      </c>
      <c r="P40" s="125">
        <f>+((Data!DX34-Data!DS34)/Data!DS34)*100</f>
        <v>-13.793103448275861</v>
      </c>
      <c r="Q40" s="57">
        <f>+Data!ES34</f>
        <v>0</v>
      </c>
      <c r="R40" s="159" t="s">
        <v>45</v>
      </c>
      <c r="S40" s="57">
        <f>+Data!FN34</f>
        <v>0</v>
      </c>
      <c r="T40" s="159" t="s">
        <v>45</v>
      </c>
      <c r="U40" s="57">
        <f>+Data!FZ34</f>
        <v>72</v>
      </c>
      <c r="V40" s="160" t="s">
        <v>236</v>
      </c>
      <c r="W40" s="149" t="s">
        <v>69</v>
      </c>
    </row>
    <row r="41" spans="1:23">
      <c r="A41" s="57" t="s">
        <v>73</v>
      </c>
      <c r="B41" s="57"/>
      <c r="C41" s="57">
        <f>+Data!W35</f>
        <v>412</v>
      </c>
      <c r="D41" s="125">
        <f>+((Data!W35-Data!R35)/Data!R35)*100</f>
        <v>-16.767676767676768</v>
      </c>
      <c r="E41" s="57">
        <f>+Data!AR35</f>
        <v>138</v>
      </c>
      <c r="F41" s="125">
        <f>+((Data!AR35-Data!AM35)/Data!AM35)*100</f>
        <v>13.114754098360656</v>
      </c>
      <c r="G41" s="57">
        <f>+Data!BM35</f>
        <v>70</v>
      </c>
      <c r="H41" s="125">
        <f>+((Data!BM35-Data!BH35)/Data!BH35)*100</f>
        <v>2.9411764705882351</v>
      </c>
      <c r="I41" s="57">
        <f>+Data!CH35</f>
        <v>103</v>
      </c>
      <c r="J41" s="125">
        <f>+((Data!CH35-Data!CC35)/Data!CC35)*100</f>
        <v>-17.599999999999998</v>
      </c>
      <c r="K41" s="57">
        <f>+Data!DC35</f>
        <v>0</v>
      </c>
      <c r="L41" s="160" t="s">
        <v>45</v>
      </c>
      <c r="M41" s="122"/>
      <c r="N41" s="122"/>
      <c r="O41" s="186">
        <f>+Data!DX35</f>
        <v>166</v>
      </c>
      <c r="P41" s="125">
        <f>+((Data!DX35-Data!DS35)/Data!DS35)*100</f>
        <v>-6.7415730337078648</v>
      </c>
      <c r="Q41" s="57">
        <f>+Data!ES35</f>
        <v>96</v>
      </c>
      <c r="R41" s="159">
        <f>+((Data!ES35-Data!EN35)/Data!EN35)*100</f>
        <v>7.8651685393258424</v>
      </c>
      <c r="S41" s="57">
        <f>+Data!FN35</f>
        <v>51</v>
      </c>
      <c r="T41" s="159">
        <f>+((Data!FN35-Data!FI35)/Data!FI35)*100</f>
        <v>-12.068965517241379</v>
      </c>
      <c r="U41" s="57">
        <f>+Data!FZ35</f>
        <v>381</v>
      </c>
      <c r="V41" s="139">
        <f>+((Data!FZ35-Data!FU35)/Data!FU35)*100</f>
        <v>49.411764705882355</v>
      </c>
      <c r="W41" s="149" t="s">
        <v>73</v>
      </c>
    </row>
    <row r="42" spans="1:23">
      <c r="A42" s="57" t="s">
        <v>77</v>
      </c>
      <c r="B42" s="57"/>
      <c r="C42" s="57">
        <f>+Data!W36</f>
        <v>246</v>
      </c>
      <c r="D42" s="125">
        <f>+((Data!W36-Data!R36)/Data!R36)*100</f>
        <v>-11.191335740072201</v>
      </c>
      <c r="E42" s="57">
        <f>+Data!AR36</f>
        <v>92</v>
      </c>
      <c r="F42" s="125">
        <f>+((Data!AR36-Data!AM36)/Data!AM36)*100</f>
        <v>-7.0707070707070701</v>
      </c>
      <c r="G42" s="57">
        <f>+Data!BM36</f>
        <v>20</v>
      </c>
      <c r="H42" s="159" t="s">
        <v>45</v>
      </c>
      <c r="I42" s="57">
        <f>+Data!CH36</f>
        <v>0</v>
      </c>
      <c r="J42" s="159" t="s">
        <v>45</v>
      </c>
      <c r="K42" s="57">
        <f>+Data!DC36</f>
        <v>0</v>
      </c>
      <c r="L42" s="160" t="s">
        <v>45</v>
      </c>
      <c r="M42" s="122"/>
      <c r="N42" s="122"/>
      <c r="O42" s="186">
        <f>+Data!DX36</f>
        <v>59</v>
      </c>
      <c r="P42" s="125">
        <f>+((Data!DX36-Data!DS36)/Data!DS36)*100</f>
        <v>28.260869565217391</v>
      </c>
      <c r="Q42" s="57">
        <f>+Data!ES36</f>
        <v>0</v>
      </c>
      <c r="R42" s="159" t="s">
        <v>45</v>
      </c>
      <c r="S42" s="57">
        <f>+Data!FN36</f>
        <v>0</v>
      </c>
      <c r="T42" s="159" t="s">
        <v>45</v>
      </c>
      <c r="U42" s="57">
        <f>+Data!FZ36</f>
        <v>226</v>
      </c>
      <c r="V42" s="139">
        <f>+((Data!FZ36-Data!FU36)/Data!FU36)*100</f>
        <v>103.60360360360362</v>
      </c>
      <c r="W42" s="149" t="s">
        <v>77</v>
      </c>
    </row>
    <row r="43" spans="1:23">
      <c r="A43" s="57" t="s">
        <v>79</v>
      </c>
      <c r="B43" s="57"/>
      <c r="C43" s="57">
        <f>+Data!W37</f>
        <v>504</v>
      </c>
      <c r="D43" s="125">
        <f>+((Data!W37-Data!R37)/Data!R37)*100</f>
        <v>-25.222551928783382</v>
      </c>
      <c r="E43" s="57">
        <f>+Data!AR37</f>
        <v>235</v>
      </c>
      <c r="F43" s="125">
        <f>+((Data!AR37-Data!AM37)/Data!AM37)*100</f>
        <v>11.374407582938389</v>
      </c>
      <c r="G43" s="57">
        <f>+Data!BM37</f>
        <v>66</v>
      </c>
      <c r="H43" s="125">
        <f>+((Data!BM37-Data!BH37)/Data!BH37)*100</f>
        <v>3.125</v>
      </c>
      <c r="I43" s="57">
        <f>+Data!CH37</f>
        <v>0</v>
      </c>
      <c r="J43" s="159" t="s">
        <v>45</v>
      </c>
      <c r="K43" s="57">
        <f>+Data!DC37</f>
        <v>133</v>
      </c>
      <c r="L43" s="139">
        <f>+((Data!DC37-Data!CX37)/Data!CX37)*100</f>
        <v>95.588235294117652</v>
      </c>
      <c r="M43" s="122"/>
      <c r="N43" s="122"/>
      <c r="O43" s="186">
        <f>+Data!DX37</f>
        <v>190</v>
      </c>
      <c r="P43" s="125">
        <f>+((Data!DX37-Data!DS37)/Data!DS37)*100</f>
        <v>-1.0416666666666665</v>
      </c>
      <c r="Q43" s="57">
        <f>+Data!ES37</f>
        <v>0</v>
      </c>
      <c r="R43" s="159" t="s">
        <v>45</v>
      </c>
      <c r="S43" s="57">
        <f>+Data!FN37</f>
        <v>122</v>
      </c>
      <c r="T43" s="159">
        <f>+((Data!FN37-Data!FI37)/Data!FI37)*100</f>
        <v>29.787234042553191</v>
      </c>
      <c r="U43" s="57">
        <f>+Data!FZ37</f>
        <v>239</v>
      </c>
      <c r="V43" s="139">
        <f>+((Data!FZ37-Data!FU37)/Data!FU37)*100</f>
        <v>21.938775510204081</v>
      </c>
      <c r="W43" s="149" t="s">
        <v>79</v>
      </c>
    </row>
    <row r="44" spans="1:23">
      <c r="A44" s="58" t="s">
        <v>81</v>
      </c>
      <c r="B44" s="58"/>
      <c r="C44" s="58">
        <f>+Data!W38</f>
        <v>70</v>
      </c>
      <c r="D44" s="127">
        <f>+((Data!W38-Data!R38)/Data!R38)*100</f>
        <v>-5.4054054054054053</v>
      </c>
      <c r="E44" s="187">
        <f>+Data!AR38</f>
        <v>0</v>
      </c>
      <c r="F44" s="162" t="s">
        <v>45</v>
      </c>
      <c r="G44" s="58">
        <f>+Data!BM38</f>
        <v>0</v>
      </c>
      <c r="H44" s="162" t="s">
        <v>45</v>
      </c>
      <c r="I44" s="187">
        <f>+Data!CH38</f>
        <v>0</v>
      </c>
      <c r="J44" s="162" t="s">
        <v>45</v>
      </c>
      <c r="K44" s="187">
        <f>+Data!DC38</f>
        <v>0</v>
      </c>
      <c r="L44" s="167" t="s">
        <v>45</v>
      </c>
      <c r="M44" s="122"/>
      <c r="N44" s="122"/>
      <c r="O44" s="187">
        <f>+Data!DX38</f>
        <v>40</v>
      </c>
      <c r="P44" s="127">
        <f>+((Data!DX38-Data!DS38)/Data!DS38)*100</f>
        <v>-21.568627450980394</v>
      </c>
      <c r="Q44" s="187">
        <f>+Data!ES38</f>
        <v>0</v>
      </c>
      <c r="R44" s="162" t="s">
        <v>45</v>
      </c>
      <c r="S44" s="187">
        <f>+Data!FN38</f>
        <v>0</v>
      </c>
      <c r="T44" s="162" t="s">
        <v>45</v>
      </c>
      <c r="U44" s="187">
        <f>+Data!FZ38</f>
        <v>16</v>
      </c>
      <c r="V44" s="167" t="s">
        <v>45</v>
      </c>
      <c r="W44" s="150" t="s">
        <v>81</v>
      </c>
    </row>
    <row r="45" spans="1:23">
      <c r="A45" s="56" t="s">
        <v>138</v>
      </c>
      <c r="B45" s="56"/>
      <c r="C45" s="56">
        <f>+Data!W39</f>
        <v>7058</v>
      </c>
      <c r="D45" s="123">
        <f>+((Data!W39-Data!R39)/Data!R39)*100</f>
        <v>-30.31888636588015</v>
      </c>
      <c r="E45" s="56">
        <f>+Data!AR39</f>
        <v>4876</v>
      </c>
      <c r="F45" s="123">
        <f>+((Data!AR39-Data!AM39)/Data!AM39)*100</f>
        <v>6.3004142140832791</v>
      </c>
      <c r="G45" s="56">
        <f>+Data!BM39</f>
        <v>1460</v>
      </c>
      <c r="H45" s="123">
        <f>+((Data!BM39-Data!BH39)/Data!BH39)*100</f>
        <v>24.044180118946475</v>
      </c>
      <c r="I45" s="56">
        <f>+Data!CH39</f>
        <v>1186</v>
      </c>
      <c r="J45" s="123">
        <f>+((Data!CH39-Data!CC39)/Data!CC39)*100</f>
        <v>-7.9192546583850927</v>
      </c>
      <c r="K45" s="56">
        <f>+Data!DC39</f>
        <v>1494</v>
      </c>
      <c r="L45" s="122">
        <f>+((Data!CW39-Data!CR39)/Data!CR39)*100</f>
        <v>25.2092050209205</v>
      </c>
      <c r="M45" s="122"/>
      <c r="N45" s="122"/>
      <c r="O45" s="184">
        <f>+Data!DX39</f>
        <v>3418</v>
      </c>
      <c r="P45" s="123">
        <f>+((Data!DX39-Data!DS39)/Data!DS39)*100</f>
        <v>15.278246205733559</v>
      </c>
      <c r="Q45" s="56">
        <f>+Data!ES39</f>
        <v>361</v>
      </c>
      <c r="R45" s="123">
        <f>+((Data!ES39-Data!EN39)/Data!EN39)*100</f>
        <v>-7.4358974358974361</v>
      </c>
      <c r="S45" s="56">
        <f>+Data!FN39</f>
        <v>1016</v>
      </c>
      <c r="T45" s="161">
        <f>+((Data!FN39-Data!FI39)/Data!FI39)*100</f>
        <v>22.409638554216869</v>
      </c>
      <c r="U45" s="56">
        <f>+Data!FZ39</f>
        <v>5636</v>
      </c>
      <c r="V45" s="122">
        <f>+((Data!FZ39-Data!FU39)/Data!FU39)*100</f>
        <v>44.364754098360656</v>
      </c>
      <c r="W45" s="148" t="s">
        <v>138</v>
      </c>
    </row>
    <row r="46" spans="1:23" s="124" customFormat="1">
      <c r="A46" s="122" t="s">
        <v>144</v>
      </c>
      <c r="B46" s="122"/>
      <c r="C46" s="122">
        <f>+Data!W40</f>
        <v>20.267631518492994</v>
      </c>
      <c r="D46" s="123"/>
      <c r="E46" s="122">
        <f>+Data!AR40</f>
        <v>26.077655364210077</v>
      </c>
      <c r="F46" s="123"/>
      <c r="G46" s="122">
        <f>+Data!BM40</f>
        <v>22.862511744440965</v>
      </c>
      <c r="H46" s="123"/>
      <c r="I46" s="122">
        <f>+Data!CH40</f>
        <v>50.489570029799914</v>
      </c>
      <c r="J46" s="123"/>
      <c r="K46" s="122">
        <f>+Data!DC40</f>
        <v>24.710552431359574</v>
      </c>
      <c r="L46" s="122"/>
      <c r="M46" s="122"/>
      <c r="N46" s="122"/>
      <c r="O46" s="185">
        <f>+Data!DX40</f>
        <v>23.154044167456984</v>
      </c>
      <c r="P46" s="123"/>
      <c r="Q46" s="122">
        <f>+Data!ES40</f>
        <v>22.14723926380368</v>
      </c>
      <c r="R46" s="123"/>
      <c r="S46" s="122">
        <f>+Data!FN40</f>
        <v>33.96857238381812</v>
      </c>
      <c r="T46" s="161"/>
      <c r="U46" s="122">
        <f>+Data!FZ40</f>
        <v>27.298266007943429</v>
      </c>
      <c r="V46" s="122"/>
      <c r="W46" s="148" t="s">
        <v>225</v>
      </c>
    </row>
    <row r="47" spans="1:23">
      <c r="A47" s="57" t="s">
        <v>56</v>
      </c>
      <c r="B47" s="57"/>
      <c r="C47" s="57">
        <f>+Data!W41</f>
        <v>1749</v>
      </c>
      <c r="D47" s="125">
        <f>+((Data!W41-Data!R41)/Data!R41)*100</f>
        <v>-23.0193661971831</v>
      </c>
      <c r="E47" s="57">
        <f>+Data!AR41</f>
        <v>1030</v>
      </c>
      <c r="F47" s="125">
        <f>+((Data!AR41-Data!AM41)/Data!AM41)*100</f>
        <v>-0.96153846153846156</v>
      </c>
      <c r="G47" s="57">
        <f>+Data!BM41</f>
        <v>277</v>
      </c>
      <c r="H47" s="125">
        <f>+((Data!BM41-Data!BH41)/Data!BH41)*100</f>
        <v>108.27067669172932</v>
      </c>
      <c r="I47" s="57">
        <f>+Data!CH41</f>
        <v>103</v>
      </c>
      <c r="J47" s="125">
        <f>+((Data!CH41-Data!CC41)/Data!CC41)*100</f>
        <v>-11.206896551724139</v>
      </c>
      <c r="K47" s="57">
        <f>+Data!DC41</f>
        <v>194</v>
      </c>
      <c r="L47" s="139">
        <f>+((Data!DC41-Data!CX41)/Data!CX41)*100</f>
        <v>19.018404907975462</v>
      </c>
      <c r="M47" s="122"/>
      <c r="N47" s="122"/>
      <c r="O47" s="186">
        <f>+Data!DX41</f>
        <v>659</v>
      </c>
      <c r="P47" s="125">
        <f>+((Data!DX41-Data!DS41)/Data!DS41)*100</f>
        <v>34.489795918367349</v>
      </c>
      <c r="Q47" s="57">
        <f>+Data!ES41</f>
        <v>155</v>
      </c>
      <c r="R47" s="125">
        <f>+((Data!ES41-Data!EN41)/Data!EN41)*100</f>
        <v>-7.7380952380952381</v>
      </c>
      <c r="S47" s="57">
        <f>+Data!FN41</f>
        <v>121</v>
      </c>
      <c r="T47" s="159">
        <f>+((Data!FN41-Data!FI41)/Data!FI41)*100</f>
        <v>-0.81967213114754101</v>
      </c>
      <c r="U47" s="57">
        <f>+Data!FZ41</f>
        <v>1374</v>
      </c>
      <c r="V47" s="139">
        <f>+((Data!FZ41-Data!FU41)/Data!FU41)*100</f>
        <v>95.448079658605977</v>
      </c>
      <c r="W47" s="149" t="s">
        <v>56</v>
      </c>
    </row>
    <row r="48" spans="1:23">
      <c r="A48" s="57" t="s">
        <v>57</v>
      </c>
      <c r="B48" s="57"/>
      <c r="C48" s="57">
        <f>+Data!W42</f>
        <v>756</v>
      </c>
      <c r="D48" s="125">
        <f>+((Data!W42-Data!R42)/Data!R42)*100</f>
        <v>-13.103448275862069</v>
      </c>
      <c r="E48" s="57">
        <f>+Data!AR42</f>
        <v>326</v>
      </c>
      <c r="F48" s="125">
        <f>+((Data!AR42-Data!AM42)/Data!AM42)*100</f>
        <v>12.027491408934708</v>
      </c>
      <c r="G48" s="57">
        <f>+Data!BM42</f>
        <v>106</v>
      </c>
      <c r="H48" s="125">
        <f>+((Data!BM42-Data!BH42)/Data!BH42)*100</f>
        <v>1.9230769230769231</v>
      </c>
      <c r="I48" s="57">
        <f>+Data!CH42</f>
        <v>0</v>
      </c>
      <c r="J48" s="159" t="s">
        <v>45</v>
      </c>
      <c r="K48" s="57">
        <f>+Data!DC42</f>
        <v>133</v>
      </c>
      <c r="L48" s="160" t="s">
        <v>45</v>
      </c>
      <c r="M48" s="122"/>
      <c r="N48" s="122"/>
      <c r="O48" s="186">
        <f>+Data!DX42</f>
        <v>338</v>
      </c>
      <c r="P48" s="125">
        <f>+((Data!DX42-Data!DS42)/Data!DS42)*100</f>
        <v>25.650557620817843</v>
      </c>
      <c r="Q48" s="57">
        <f>+Data!ES42</f>
        <v>71</v>
      </c>
      <c r="R48" s="125">
        <f>+((Data!ES42-Data!EN42)/Data!EN42)*100</f>
        <v>-8.9743589743589745</v>
      </c>
      <c r="S48" s="57">
        <f>+Data!FN42</f>
        <v>85</v>
      </c>
      <c r="T48" s="159">
        <f>+((Data!FN42-Data!FI42)/Data!FI42)*100</f>
        <v>28.787878787878789</v>
      </c>
      <c r="U48" s="57">
        <f>+Data!FZ42</f>
        <v>332</v>
      </c>
      <c r="V48" s="139">
        <f>+((Data!FZ42-Data!FU42)/Data!FU42)*100</f>
        <v>49.549549549549546</v>
      </c>
      <c r="W48" s="149" t="s">
        <v>57</v>
      </c>
    </row>
    <row r="49" spans="1:23">
      <c r="A49" s="57" t="s">
        <v>54</v>
      </c>
      <c r="B49" s="57"/>
      <c r="C49" s="57">
        <f>+Data!W43</f>
        <v>292</v>
      </c>
      <c r="D49" s="125">
        <f>+((Data!W43-Data!R43)/Data!R43)*100</f>
        <v>-27</v>
      </c>
      <c r="E49" s="57">
        <f>+Data!AR43</f>
        <v>135</v>
      </c>
      <c r="F49" s="125">
        <f>+((Data!AR43-Data!AM43)/Data!AM43)*100</f>
        <v>-3.5714285714285712</v>
      </c>
      <c r="G49" s="57">
        <f>+Data!BM43</f>
        <v>81</v>
      </c>
      <c r="H49" s="125">
        <f>+((Data!BM43-Data!BH43)/Data!BH43)*100</f>
        <v>8</v>
      </c>
      <c r="I49" s="57">
        <f>+Data!CH43</f>
        <v>666</v>
      </c>
      <c r="J49" s="125">
        <f>+((Data!CH43-Data!CC43)/Data!CC43)*100</f>
        <v>1.9908116385911179</v>
      </c>
      <c r="K49" s="57">
        <f>+Data!DC43</f>
        <v>210</v>
      </c>
      <c r="L49" s="139">
        <f>+((Data!DC43-Data!CX43)/Data!CX43)*100</f>
        <v>-1.4084507042253522</v>
      </c>
      <c r="M49" s="122"/>
      <c r="N49" s="122"/>
      <c r="O49" s="186">
        <f>+Data!DX43</f>
        <v>216</v>
      </c>
      <c r="P49" s="125">
        <f>+((Data!DX43-Data!DS43)/Data!DS43)*100</f>
        <v>-0.91743119266055051</v>
      </c>
      <c r="Q49" s="57">
        <f>+Data!ES43</f>
        <v>0</v>
      </c>
      <c r="R49" s="159" t="s">
        <v>45</v>
      </c>
      <c r="S49" s="57">
        <f>+Data!FN43</f>
        <v>143</v>
      </c>
      <c r="T49" s="159">
        <f>+((Data!FN43-Data!FI43)/Data!FI43)*100</f>
        <v>-0.69444444444444442</v>
      </c>
      <c r="U49" s="57">
        <f>+Data!FZ43</f>
        <v>260</v>
      </c>
      <c r="V49" s="139">
        <f>+((Data!FZ43-Data!FU43)/Data!FU43)*100</f>
        <v>-1.8867924528301887</v>
      </c>
      <c r="W49" s="149" t="s">
        <v>54</v>
      </c>
    </row>
    <row r="50" spans="1:23">
      <c r="A50" s="57" t="s">
        <v>58</v>
      </c>
      <c r="B50" s="57"/>
      <c r="C50" s="57">
        <f>+Data!W44</f>
        <v>217</v>
      </c>
      <c r="D50" s="125">
        <f>+((Data!W44-Data!R44)/Data!R44)*100</f>
        <v>-31.761006289308174</v>
      </c>
      <c r="E50" s="57">
        <f>+Data!AR44</f>
        <v>198</v>
      </c>
      <c r="F50" s="125">
        <f>+((Data!AR44-Data!AM44)/Data!AM44)*100</f>
        <v>19.277108433734941</v>
      </c>
      <c r="G50" s="57">
        <f>+Data!BM44</f>
        <v>0</v>
      </c>
      <c r="H50" s="159" t="s">
        <v>45</v>
      </c>
      <c r="I50" s="57">
        <f>+Data!CH44</f>
        <v>68</v>
      </c>
      <c r="J50" s="125">
        <f>+((Data!CH44-Data!CC44)/Data!CC44)*100</f>
        <v>-41.379310344827587</v>
      </c>
      <c r="K50" s="57">
        <f>+Data!DC44</f>
        <v>0</v>
      </c>
      <c r="L50" s="160" t="s">
        <v>45</v>
      </c>
      <c r="M50" s="122"/>
      <c r="N50" s="122"/>
      <c r="O50" s="186">
        <f>+Data!DX44</f>
        <v>159</v>
      </c>
      <c r="P50" s="125">
        <f>+((Data!DX44-Data!DS44)/Data!DS44)*100</f>
        <v>34.745762711864408</v>
      </c>
      <c r="Q50" s="57">
        <f>+Data!ES44</f>
        <v>0</v>
      </c>
      <c r="R50" s="159" t="s">
        <v>45</v>
      </c>
      <c r="S50" s="57">
        <f>+Data!FN44</f>
        <v>112</v>
      </c>
      <c r="T50" s="159">
        <f>+((Data!FN44-Data!FI44)/Data!FI44)*100</f>
        <v>6.666666666666667</v>
      </c>
      <c r="U50" s="57">
        <f>+Data!FZ44</f>
        <v>225</v>
      </c>
      <c r="V50" s="139">
        <f>+((Data!FZ44-Data!FU44)/Data!FU44)*100</f>
        <v>95.652173913043484</v>
      </c>
      <c r="W50" s="149" t="s">
        <v>58</v>
      </c>
    </row>
    <row r="51" spans="1:23">
      <c r="A51" s="56" t="s">
        <v>61</v>
      </c>
      <c r="B51" s="56"/>
      <c r="C51" s="56">
        <f>+Data!W45</f>
        <v>1182</v>
      </c>
      <c r="D51" s="123">
        <f>+((Data!W45-Data!R45)/Data!R45)*100</f>
        <v>-44.324069712670749</v>
      </c>
      <c r="E51" s="56">
        <f>+Data!AR45</f>
        <v>780</v>
      </c>
      <c r="F51" s="123">
        <f>+((Data!AR45-Data!AM45)/Data!AM45)*100</f>
        <v>33.105802047781566</v>
      </c>
      <c r="G51" s="56">
        <f>+Data!BM45</f>
        <v>259</v>
      </c>
      <c r="H51" s="123">
        <f>+((Data!BM45-Data!BH45)/Data!BH45)*100</f>
        <v>21.5962441314554</v>
      </c>
      <c r="I51" s="56">
        <f>+Data!CH45</f>
        <v>0</v>
      </c>
      <c r="J51" s="161" t="s">
        <v>45</v>
      </c>
      <c r="K51" s="56">
        <f>+Data!DC45</f>
        <v>305</v>
      </c>
      <c r="L51" s="122">
        <f>+((Data!DC45-Data!CX45)/Data!CX45)*100</f>
        <v>46.634615384615387</v>
      </c>
      <c r="M51" s="122"/>
      <c r="N51" s="122"/>
      <c r="O51" s="184">
        <f>+Data!DX45</f>
        <v>320</v>
      </c>
      <c r="P51" s="123">
        <f>+((Data!DX45-Data!DS45)/Data!DS45)*100</f>
        <v>7.7441077441077439</v>
      </c>
      <c r="Q51" s="56">
        <f>+Data!ES45</f>
        <v>35</v>
      </c>
      <c r="R51" s="161">
        <f>+((Data!ES45-Data!EN45)/Data!EN45)*100</f>
        <v>-5.4054054054054053</v>
      </c>
      <c r="S51" s="56">
        <f>+Data!FN45</f>
        <v>107</v>
      </c>
      <c r="T51" s="161">
        <f>+((Data!FN45-Data!FI45)/Data!FI45)*100</f>
        <v>0</v>
      </c>
      <c r="U51" s="56">
        <f>+Data!FZ45</f>
        <v>471</v>
      </c>
      <c r="V51" s="122">
        <f>+((Data!FZ45-Data!FU45)/Data!FU45)*100</f>
        <v>60.204081632653065</v>
      </c>
      <c r="W51" s="148" t="s">
        <v>61</v>
      </c>
    </row>
    <row r="52" spans="1:23">
      <c r="A52" s="56" t="s">
        <v>62</v>
      </c>
      <c r="B52" s="56"/>
      <c r="C52" s="56">
        <f>+Data!W46</f>
        <v>573</v>
      </c>
      <c r="D52" s="123">
        <f>+((Data!W46-Data!R46)/Data!R46)*100</f>
        <v>-35.472972972972968</v>
      </c>
      <c r="E52" s="56">
        <f>+Data!AR46</f>
        <v>263</v>
      </c>
      <c r="F52" s="123">
        <f>+((Data!AR46-Data!AM46)/Data!AM46)*100</f>
        <v>1.153846153846154</v>
      </c>
      <c r="G52" s="56">
        <f>+Data!BM46</f>
        <v>107</v>
      </c>
      <c r="H52" s="123">
        <f>+((Data!BM46-Data!BH46)/Data!BH46)*100</f>
        <v>-1.834862385321101</v>
      </c>
      <c r="I52" s="56">
        <f>+Data!CH46</f>
        <v>155</v>
      </c>
      <c r="J52" s="123">
        <f>+((Data!CH46-Data!CC46)/Data!CC46)*100</f>
        <v>11.510791366906476</v>
      </c>
      <c r="K52" s="56">
        <f>+Data!DC46</f>
        <v>0</v>
      </c>
      <c r="L52" s="168" t="s">
        <v>45</v>
      </c>
      <c r="M52" s="122"/>
      <c r="N52" s="122"/>
      <c r="O52" s="184">
        <f>+Data!DX46</f>
        <v>160</v>
      </c>
      <c r="P52" s="123">
        <f>+((Data!DX46-Data!DS46)/Data!DS46)*100</f>
        <v>1.910828025477707</v>
      </c>
      <c r="Q52" s="56">
        <f>+Data!ES46</f>
        <v>0</v>
      </c>
      <c r="R52" s="161" t="s">
        <v>45</v>
      </c>
      <c r="S52" s="56">
        <f>+Data!FN46</f>
        <v>98</v>
      </c>
      <c r="T52" s="161" t="s">
        <v>45</v>
      </c>
      <c r="U52" s="56">
        <f>+Data!FZ46</f>
        <v>535</v>
      </c>
      <c r="V52" s="122">
        <f>+((Data!FZ46-Data!FU46)/Data!FU46)*100</f>
        <v>18.101545253863137</v>
      </c>
      <c r="W52" s="148" t="s">
        <v>62</v>
      </c>
    </row>
    <row r="53" spans="1:23">
      <c r="A53" s="56" t="s">
        <v>63</v>
      </c>
      <c r="B53" s="56"/>
      <c r="C53" s="56">
        <f>+Data!W47</f>
        <v>650</v>
      </c>
      <c r="D53" s="123">
        <f>+((Data!W47-Data!R47)/Data!R47)*100</f>
        <v>-24.593967517401392</v>
      </c>
      <c r="E53" s="56">
        <f>+Data!AR47</f>
        <v>518</v>
      </c>
      <c r="F53" s="123">
        <f>+((Data!AR47-Data!AM47)/Data!AM47)*100</f>
        <v>11.158798283261802</v>
      </c>
      <c r="G53" s="56">
        <f>+Data!BM47</f>
        <v>221</v>
      </c>
      <c r="H53" s="123">
        <f>+((Data!BM47-Data!BH47)/Data!BH47)*100</f>
        <v>34.756097560975604</v>
      </c>
      <c r="I53" s="56">
        <f>+Data!CH47</f>
        <v>194</v>
      </c>
      <c r="J53" s="123">
        <f>+((Data!CH47-Data!CC47)/Data!CC47)*100</f>
        <v>-26.515151515151516</v>
      </c>
      <c r="K53" s="56">
        <f>+Data!DC47</f>
        <v>524</v>
      </c>
      <c r="L53" s="122">
        <f>+((Data!DC47-Data!CX47)/Data!CX47)*100</f>
        <v>5.0100200400801604</v>
      </c>
      <c r="M53" s="122"/>
      <c r="N53" s="122"/>
      <c r="O53" s="184">
        <f>+Data!DX47</f>
        <v>342</v>
      </c>
      <c r="P53" s="123">
        <f>+((Data!DX47-Data!DS47)/Data!DS47)*100</f>
        <v>19.16376306620209</v>
      </c>
      <c r="Q53" s="56">
        <f>+Data!ES47</f>
        <v>43</v>
      </c>
      <c r="R53" s="161">
        <f>+((Data!ES47-Data!EN47)/Data!EN47)*100</f>
        <v>-8.5106382978723403</v>
      </c>
      <c r="S53" s="56">
        <f>+Data!FN47</f>
        <v>113</v>
      </c>
      <c r="T53" s="161">
        <f>+((Data!FN47-Data!FI47)/Data!FI47)*100</f>
        <v>61.428571428571431</v>
      </c>
      <c r="U53" s="56">
        <f>+Data!FZ47</f>
        <v>667</v>
      </c>
      <c r="V53" s="122">
        <f>+((Data!FZ47-Data!FU47)/Data!FU47)*100</f>
        <v>-1.4771048744460855</v>
      </c>
      <c r="W53" s="148" t="s">
        <v>63</v>
      </c>
    </row>
    <row r="54" spans="1:23">
      <c r="A54" s="56" t="s">
        <v>66</v>
      </c>
      <c r="B54" s="56"/>
      <c r="C54" s="56">
        <f>+Data!W48</f>
        <v>205</v>
      </c>
      <c r="D54" s="123">
        <f>+((Data!W48-Data!R48)/Data!R48)*100</f>
        <v>-29.553264604810998</v>
      </c>
      <c r="E54" s="56">
        <f>+Data!AR48</f>
        <v>276</v>
      </c>
      <c r="F54" s="123">
        <f>+((Data!AR48-Data!AM48)/Data!AM48)*100</f>
        <v>17.948717948717949</v>
      </c>
      <c r="G54" s="56">
        <f>+Data!BM48</f>
        <v>134</v>
      </c>
      <c r="H54" s="123">
        <f>+((Data!BM48-Data!BH48)/Data!BH48)*100</f>
        <v>2.2900763358778624</v>
      </c>
      <c r="I54" s="56">
        <f>+Data!CH48</f>
        <v>0</v>
      </c>
      <c r="J54" s="161" t="s">
        <v>45</v>
      </c>
      <c r="K54" s="56">
        <f>+Data!DC48</f>
        <v>0</v>
      </c>
      <c r="L54" s="168" t="s">
        <v>45</v>
      </c>
      <c r="M54" s="122"/>
      <c r="N54" s="122"/>
      <c r="O54" s="184">
        <f>+Data!DX48</f>
        <v>209</v>
      </c>
      <c r="P54" s="123">
        <f>+((Data!DX48-Data!DS48)/Data!DS48)*100</f>
        <v>-6.2780269058295968</v>
      </c>
      <c r="Q54" s="56">
        <f>+Data!ES48</f>
        <v>0</v>
      </c>
      <c r="R54" s="161" t="s">
        <v>45</v>
      </c>
      <c r="S54" s="56">
        <f>+Data!FN48</f>
        <v>0</v>
      </c>
      <c r="T54" s="161" t="s">
        <v>45</v>
      </c>
      <c r="U54" s="56">
        <f>+Data!FZ48</f>
        <v>329</v>
      </c>
      <c r="V54" s="122">
        <f>+((Data!FZ48-Data!FU48)/Data!FU48)*100</f>
        <v>88</v>
      </c>
      <c r="W54" s="148" t="s">
        <v>66</v>
      </c>
    </row>
    <row r="55" spans="1:23" s="217" customFormat="1">
      <c r="A55" s="211" t="s">
        <v>65</v>
      </c>
      <c r="B55" s="211"/>
      <c r="C55" s="211">
        <f>+Data!W49</f>
        <v>64</v>
      </c>
      <c r="D55" s="212">
        <f>+((Data!W49-Data!R49)/Data!R49)*100</f>
        <v>-28.08988764044944</v>
      </c>
      <c r="E55" s="211">
        <f>+Data!AR49</f>
        <v>65</v>
      </c>
      <c r="F55" s="212">
        <f>+((Data!AR49-Data!AM49)/Data!AM49)*100</f>
        <v>10.16949152542373</v>
      </c>
      <c r="G55" s="211">
        <f>+Data!BM49</f>
        <v>0</v>
      </c>
      <c r="H55" s="213" t="s">
        <v>45</v>
      </c>
      <c r="I55" s="211">
        <f>+Data!CH49</f>
        <v>0</v>
      </c>
      <c r="J55" s="213" t="s">
        <v>45</v>
      </c>
      <c r="K55" s="211">
        <f>+Data!DC49</f>
        <v>0</v>
      </c>
      <c r="L55" s="226" t="s">
        <v>45</v>
      </c>
      <c r="M55" s="214"/>
      <c r="N55" s="214"/>
      <c r="O55" s="215">
        <f>+Data!DX49</f>
        <v>81</v>
      </c>
      <c r="P55" s="212">
        <f>+((Data!DX49-Data!DS49)/Data!DS49)*100</f>
        <v>-4.7058823529411766</v>
      </c>
      <c r="Q55" s="211">
        <f>+Data!ES49</f>
        <v>0</v>
      </c>
      <c r="R55" s="213" t="s">
        <v>45</v>
      </c>
      <c r="S55" s="211">
        <f>+Data!FN49</f>
        <v>0</v>
      </c>
      <c r="T55" s="213" t="s">
        <v>45</v>
      </c>
      <c r="U55" s="211">
        <f>+Data!FZ49</f>
        <v>124</v>
      </c>
      <c r="V55" s="214">
        <f>+((Data!FZ49-Data!FU49)/Data!FU49)*100</f>
        <v>29.166666666666668</v>
      </c>
      <c r="W55" s="216" t="s">
        <v>65</v>
      </c>
    </row>
    <row r="56" spans="1:23" s="217" customFormat="1">
      <c r="A56" s="211" t="s">
        <v>72</v>
      </c>
      <c r="B56" s="211"/>
      <c r="C56" s="211">
        <f>+Data!W50</f>
        <v>953</v>
      </c>
      <c r="D56" s="212">
        <f>+((Data!W50-Data!R50)/Data!R50)*100</f>
        <v>-33.496161898115837</v>
      </c>
      <c r="E56" s="211">
        <f>+Data!AR50</f>
        <v>924</v>
      </c>
      <c r="F56" s="212">
        <f>+((Data!AR50-Data!AM50)/Data!AM50)*100</f>
        <v>-1.910828025477707</v>
      </c>
      <c r="G56" s="211">
        <f>+Data!BM50</f>
        <v>177</v>
      </c>
      <c r="H56" s="212">
        <f>+((Data!BM50-Data!BH50)/Data!BH50)*100</f>
        <v>2.3121387283236992</v>
      </c>
      <c r="I56" s="211">
        <f>+Data!CH50</f>
        <v>0</v>
      </c>
      <c r="J56" s="213" t="s">
        <v>45</v>
      </c>
      <c r="K56" s="211">
        <f>+Data!DC50</f>
        <v>128</v>
      </c>
      <c r="L56" s="226">
        <f>+((Data!DC50-Data!CX50)/Data!CX50)*100</f>
        <v>13.274336283185843</v>
      </c>
      <c r="M56" s="214"/>
      <c r="N56" s="214"/>
      <c r="O56" s="215">
        <f>+Data!DX50</f>
        <v>640</v>
      </c>
      <c r="P56" s="212">
        <f>+((Data!DX50-Data!DS50)/Data!DS50)*100</f>
        <v>3.5598705501618122</v>
      </c>
      <c r="Q56" s="211">
        <f>+Data!ES50</f>
        <v>57</v>
      </c>
      <c r="R56" s="213">
        <f>+((Data!ES50-Data!EN50)/Data!EN50)*100</f>
        <v>-5</v>
      </c>
      <c r="S56" s="211">
        <f>+Data!FN50</f>
        <v>164</v>
      </c>
      <c r="T56" s="213">
        <f>+((Data!FN50-Data!FI50)/Data!FI50)*100</f>
        <v>17.142857142857142</v>
      </c>
      <c r="U56" s="211">
        <f>+Data!FZ50</f>
        <v>771</v>
      </c>
      <c r="V56" s="214">
        <f>+((Data!FZ50-Data!FU50)/Data!FU50)*100</f>
        <v>39.16967509025271</v>
      </c>
      <c r="W56" s="216" t="s">
        <v>72</v>
      </c>
    </row>
    <row r="57" spans="1:23" s="217" customFormat="1">
      <c r="A57" s="211" t="s">
        <v>76</v>
      </c>
      <c r="B57" s="211"/>
      <c r="C57" s="211">
        <f>+Data!W51</f>
        <v>66</v>
      </c>
      <c r="D57" s="212">
        <f>+((Data!W51-Data!R51)/Data!R51)*100</f>
        <v>-14.285714285714285</v>
      </c>
      <c r="E57" s="211">
        <f>+Data!AR51</f>
        <v>52</v>
      </c>
      <c r="F57" s="212">
        <f>+((Data!AR51-Data!AM51)/Data!AM51)*100</f>
        <v>1.9607843137254901</v>
      </c>
      <c r="G57" s="211">
        <f>+Data!BM51</f>
        <v>0</v>
      </c>
      <c r="H57" s="213" t="s">
        <v>45</v>
      </c>
      <c r="I57" s="211">
        <f>+Data!CH51</f>
        <v>0</v>
      </c>
      <c r="J57" s="213" t="s">
        <v>45</v>
      </c>
      <c r="K57" s="211">
        <f>+Data!DC51</f>
        <v>0</v>
      </c>
      <c r="L57" s="226" t="s">
        <v>45</v>
      </c>
      <c r="M57" s="214"/>
      <c r="N57" s="214"/>
      <c r="O57" s="215">
        <f>+Data!DX51</f>
        <v>72</v>
      </c>
      <c r="P57" s="212">
        <f>+((Data!DX51-Data!DS51)/Data!DS51)*100</f>
        <v>4.3478260869565215</v>
      </c>
      <c r="Q57" s="211">
        <f>+Data!ES51</f>
        <v>0</v>
      </c>
      <c r="R57" s="213" t="s">
        <v>45</v>
      </c>
      <c r="S57" s="211">
        <f>+Data!FN51</f>
        <v>0</v>
      </c>
      <c r="T57" s="213" t="s">
        <v>45</v>
      </c>
      <c r="U57" s="211">
        <f>+Data!FZ51</f>
        <v>79</v>
      </c>
      <c r="V57" s="214">
        <f>+((Data!FZ51-Data!FU51)/Data!FU51)*100</f>
        <v>83.720930232558146</v>
      </c>
      <c r="W57" s="216" t="s">
        <v>76</v>
      </c>
    </row>
    <row r="58" spans="1:23" s="217" customFormat="1">
      <c r="A58" s="211" t="s">
        <v>80</v>
      </c>
      <c r="B58" s="211"/>
      <c r="C58" s="211">
        <f>+Data!W52</f>
        <v>351</v>
      </c>
      <c r="D58" s="212">
        <f>+((Data!W52-Data!R52)/Data!R52)*100</f>
        <v>-30.632411067193676</v>
      </c>
      <c r="E58" s="211">
        <f>+Data!AR52</f>
        <v>309</v>
      </c>
      <c r="F58" s="212">
        <f>+((Data!AR52-Data!AM52)/Data!AM52)*100</f>
        <v>-12.215909090909092</v>
      </c>
      <c r="G58" s="211">
        <f>+Data!BM52</f>
        <v>98</v>
      </c>
      <c r="H58" s="212">
        <f>+((Data!BM52-Data!BH52)/Data!BH52)*100</f>
        <v>30.666666666666664</v>
      </c>
      <c r="I58" s="211">
        <f>+Data!CH52</f>
        <v>0</v>
      </c>
      <c r="J58" s="218" t="s">
        <v>45</v>
      </c>
      <c r="K58" s="211">
        <f>+Data!DC52</f>
        <v>0</v>
      </c>
      <c r="L58" s="227" t="s">
        <v>45</v>
      </c>
      <c r="M58" s="214"/>
      <c r="N58" s="214"/>
      <c r="O58" s="215">
        <f>+Data!DX52</f>
        <v>222</v>
      </c>
      <c r="P58" s="212">
        <f>+((Data!DX52-Data!DS52)/Data!DS52)*100</f>
        <v>65.671641791044777</v>
      </c>
      <c r="Q58" s="211">
        <f>+Data!ES52</f>
        <v>0</v>
      </c>
      <c r="R58" s="213" t="s">
        <v>45</v>
      </c>
      <c r="S58" s="211">
        <f>+Data!FN52</f>
        <v>73</v>
      </c>
      <c r="T58" s="213">
        <f>+((Data!FN52-Data!FI52)/Data!FI52)*100</f>
        <v>-3.9473684210526314</v>
      </c>
      <c r="U58" s="211">
        <f>+Data!FZ52</f>
        <v>469</v>
      </c>
      <c r="V58" s="214">
        <f>+((Data!FZ52-Data!FU52)/Data!FU52)*100</f>
        <v>52.76872964169381</v>
      </c>
      <c r="W58" s="216" t="s">
        <v>80</v>
      </c>
    </row>
    <row r="59" spans="1:23">
      <c r="A59" s="59" t="s">
        <v>139</v>
      </c>
      <c r="B59" s="59"/>
      <c r="C59" s="59">
        <f>+Data!W53</f>
        <v>8366</v>
      </c>
      <c r="D59" s="128">
        <f>+((Data!W53-Data!R53)/Data!R53)*100</f>
        <v>-25.892461688369213</v>
      </c>
      <c r="E59" s="59">
        <f>+Data!AR53</f>
        <v>4698</v>
      </c>
      <c r="F59" s="128">
        <f>+((Data!AR53-Data!AM53)/Data!AM53)*100</f>
        <v>9.5871238628411479</v>
      </c>
      <c r="G59" s="59">
        <f>+Data!BM53</f>
        <v>1709</v>
      </c>
      <c r="H59" s="128">
        <f>+((Data!BM53-Data!BH53)/Data!BH53)*100</f>
        <v>15.084175084175083</v>
      </c>
      <c r="I59" s="59">
        <f>+Data!CH53</f>
        <v>182</v>
      </c>
      <c r="J59" s="128">
        <f>+((Data!CH53-Data!CC53)/Data!CC53)*100</f>
        <v>-22.553191489361701</v>
      </c>
      <c r="K59" s="59">
        <f>+Data!DC53</f>
        <v>1660</v>
      </c>
      <c r="L59" s="122">
        <f>+((Data!DC53-Data!CX53)/Data!CX53)*100</f>
        <v>20.903131828113619</v>
      </c>
      <c r="M59" s="122"/>
      <c r="N59" s="122"/>
      <c r="O59" s="188">
        <f>+Data!DX53</f>
        <v>3533</v>
      </c>
      <c r="P59" s="128">
        <f>+((Data!DX53-Data!DS53)/Data!DS53)*100</f>
        <v>16.370223978919633</v>
      </c>
      <c r="Q59" s="59">
        <f>+Data!ES53</f>
        <v>445</v>
      </c>
      <c r="R59" s="229">
        <f>+((Data!ES53-Data!EN53)/Data!EN53)*100</f>
        <v>34.44108761329305</v>
      </c>
      <c r="S59" s="59">
        <f>+Data!FN53</f>
        <v>320</v>
      </c>
      <c r="T59" s="229">
        <f>+((Data!FN53-Data!FI53)/Data!FI53)*100</f>
        <v>11.888111888111888</v>
      </c>
      <c r="U59" s="59">
        <f>+Data!FZ53</f>
        <v>5044</v>
      </c>
      <c r="V59" s="141">
        <f>+((Data!FZ53-Data!FU53)/Data!FU53)*100</f>
        <v>45.527986151182922</v>
      </c>
      <c r="W59" s="151" t="s">
        <v>139</v>
      </c>
    </row>
    <row r="60" spans="1:23" s="124" customFormat="1">
      <c r="A60" s="122" t="s">
        <v>144</v>
      </c>
      <c r="B60" s="122"/>
      <c r="C60" s="122">
        <f>+Data!W54</f>
        <v>24.023661842407535</v>
      </c>
      <c r="D60" s="123"/>
      <c r="E60" s="122">
        <f>+Data!AR54</f>
        <v>25.125681891111352</v>
      </c>
      <c r="F60" s="123"/>
      <c r="G60" s="122">
        <f>+Data!BM54</f>
        <v>26.761666144691514</v>
      </c>
      <c r="H60" s="123"/>
      <c r="I60" s="122">
        <f>+Data!CH54</f>
        <v>7.7479778629203908</v>
      </c>
      <c r="J60" s="123"/>
      <c r="K60" s="122">
        <f>+Data!DC54</f>
        <v>27.456169368177306</v>
      </c>
      <c r="L60" s="122"/>
      <c r="M60" s="122"/>
      <c r="N60" s="122"/>
      <c r="O60" s="185">
        <f>+Data!DX54</f>
        <v>23.933071399539358</v>
      </c>
      <c r="P60" s="123"/>
      <c r="Q60" s="122">
        <f>+Data!ES54</f>
        <v>27.300613496932513</v>
      </c>
      <c r="R60" s="161"/>
      <c r="S60" s="122">
        <f>+Data!FN54</f>
        <v>10.698762955533267</v>
      </c>
      <c r="T60" s="161"/>
      <c r="U60" s="122">
        <f>+Data!FZ54</f>
        <v>24.430882495398624</v>
      </c>
      <c r="V60" s="122"/>
      <c r="W60" s="148" t="s">
        <v>225</v>
      </c>
    </row>
    <row r="61" spans="1:23">
      <c r="A61" s="57" t="s">
        <v>51</v>
      </c>
      <c r="B61" s="57"/>
      <c r="C61" s="57">
        <f>+Data!W55</f>
        <v>466</v>
      </c>
      <c r="D61" s="125">
        <f>+((Data!W55-Data!R55)/Data!R55)*100</f>
        <v>-19.377162629757784</v>
      </c>
      <c r="E61" s="57">
        <f>+Data!AR55</f>
        <v>237</v>
      </c>
      <c r="F61" s="125">
        <f>+((Data!AR55-Data!AM55)/Data!AM55)*100</f>
        <v>26.737967914438503</v>
      </c>
      <c r="G61" s="57">
        <f>+Data!BM55</f>
        <v>45</v>
      </c>
      <c r="H61" s="125">
        <f>+((Data!BM55-Data!BH55)/Data!BH55)*100</f>
        <v>-4.2553191489361701</v>
      </c>
      <c r="I61" s="57">
        <f>+Data!CH55</f>
        <v>34</v>
      </c>
      <c r="J61" s="125">
        <f>+((Data!CH55-Data!CC55)/Data!CC55)*100</f>
        <v>-17.073170731707318</v>
      </c>
      <c r="K61" s="186">
        <f>+Data!DC55</f>
        <v>0</v>
      </c>
      <c r="L61" s="160" t="s">
        <v>45</v>
      </c>
      <c r="M61" s="122"/>
      <c r="N61" s="122"/>
      <c r="O61" s="186">
        <f>+Data!DX55</f>
        <v>184</v>
      </c>
      <c r="P61" s="125">
        <f>+((Data!DX55-Data!DS55)/Data!DS55)*100</f>
        <v>95.744680851063833</v>
      </c>
      <c r="Q61" s="57">
        <f>+Data!ES55</f>
        <v>0</v>
      </c>
      <c r="R61" s="159" t="s">
        <v>45</v>
      </c>
      <c r="S61" s="57">
        <f>+Data!FN55</f>
        <v>0</v>
      </c>
      <c r="T61" s="159" t="s">
        <v>45</v>
      </c>
      <c r="U61" s="57">
        <f>+Data!FZ55</f>
        <v>469</v>
      </c>
      <c r="V61" s="139">
        <f>+((Data!FZ55-Data!FU55)/Data!FU55)*100</f>
        <v>97.890295358649794</v>
      </c>
      <c r="W61" s="149" t="s">
        <v>51</v>
      </c>
    </row>
    <row r="62" spans="1:23">
      <c r="A62" s="57" t="s">
        <v>60</v>
      </c>
      <c r="B62" s="57"/>
      <c r="C62" s="57">
        <f>+Data!W56</f>
        <v>80</v>
      </c>
      <c r="D62" s="125">
        <f>+((Data!W56-Data!R56)/Data!R56)*100</f>
        <v>-6.9767441860465116</v>
      </c>
      <c r="E62" s="57">
        <f>+Data!AR56</f>
        <v>0</v>
      </c>
      <c r="F62" s="159" t="s">
        <v>45</v>
      </c>
      <c r="G62" s="57">
        <f>+Data!BM56</f>
        <v>62</v>
      </c>
      <c r="H62" s="159" t="s">
        <v>45</v>
      </c>
      <c r="I62" s="57">
        <f>+Data!CH56</f>
        <v>0</v>
      </c>
      <c r="J62" s="159" t="s">
        <v>45</v>
      </c>
      <c r="K62" s="186">
        <f>+Data!DC56</f>
        <v>161</v>
      </c>
      <c r="L62" s="160">
        <f>+((Data!DC56-Data!CX56)/Data!CX56)*100</f>
        <v>24.806201550387598</v>
      </c>
      <c r="M62" s="122"/>
      <c r="N62" s="122"/>
      <c r="O62" s="186">
        <f>+Data!DX56</f>
        <v>141</v>
      </c>
      <c r="P62" s="159" t="s">
        <v>45</v>
      </c>
      <c r="Q62" s="57">
        <f>+Data!ES56</f>
        <v>0</v>
      </c>
      <c r="R62" s="159" t="s">
        <v>45</v>
      </c>
      <c r="S62" s="57">
        <f>+Data!FN56</f>
        <v>0</v>
      </c>
      <c r="T62" s="159" t="s">
        <v>45</v>
      </c>
      <c r="U62" s="57">
        <f>+Data!FZ56</f>
        <v>100</v>
      </c>
      <c r="V62" s="139">
        <f>+((Data!FZ56-Data!FU56)/Data!FU56)*100</f>
        <v>-6.5420560747663545</v>
      </c>
      <c r="W62" s="149" t="s">
        <v>60</v>
      </c>
    </row>
    <row r="63" spans="1:23">
      <c r="A63" s="57" t="s">
        <v>59</v>
      </c>
      <c r="B63" s="57"/>
      <c r="C63" s="57">
        <f>+Data!W57</f>
        <v>1961</v>
      </c>
      <c r="D63" s="125">
        <f>+((Data!W57-Data!R57)/Data!R57)*100</f>
        <v>-25.038226299694188</v>
      </c>
      <c r="E63" s="57">
        <f>+Data!AR57</f>
        <v>672</v>
      </c>
      <c r="F63" s="125">
        <f>+((Data!AR57-Data!AM57)/Data!AM57)*100</f>
        <v>4.6728971962616823</v>
      </c>
      <c r="G63" s="57">
        <f>+Data!BM57</f>
        <v>427</v>
      </c>
      <c r="H63" s="125">
        <f>+((Data!BM57-Data!BH57)/Data!BH57)*100</f>
        <v>6.4837905236907734</v>
      </c>
      <c r="I63" s="57">
        <f>+Data!CH57</f>
        <v>0</v>
      </c>
      <c r="J63" s="159" t="s">
        <v>45</v>
      </c>
      <c r="K63" s="186">
        <f>+Data!DC57</f>
        <v>0</v>
      </c>
      <c r="L63" s="160" t="s">
        <v>45</v>
      </c>
      <c r="M63" s="122"/>
      <c r="N63" s="122"/>
      <c r="O63" s="186">
        <f>+Data!DX57</f>
        <v>741</v>
      </c>
      <c r="P63" s="159">
        <f>+((Data!DX57-Data!DS57)/Data!DS57)*100</f>
        <v>7.2358900144717797</v>
      </c>
      <c r="Q63" s="57">
        <f>+Data!ES57</f>
        <v>207</v>
      </c>
      <c r="R63" s="159">
        <f>+((Data!ES57-Data!EN57)/Data!EN57)*100</f>
        <v>72.5</v>
      </c>
      <c r="S63" s="57">
        <f>+Data!FN57</f>
        <v>96</v>
      </c>
      <c r="T63" s="159">
        <f>+((Data!FN57-Data!FI57)/Data!FI57)*100</f>
        <v>20</v>
      </c>
      <c r="U63" s="57">
        <f>+Data!FZ57</f>
        <v>694</v>
      </c>
      <c r="V63" s="139">
        <f>+((Data!FZ57-Data!FU57)/Data!FU57)*100</f>
        <v>43.092783505154642</v>
      </c>
      <c r="W63" s="149" t="s">
        <v>59</v>
      </c>
    </row>
    <row r="64" spans="1:23">
      <c r="A64" s="57" t="s">
        <v>67</v>
      </c>
      <c r="B64" s="57"/>
      <c r="C64" s="57">
        <f>+Data!W58</f>
        <v>61</v>
      </c>
      <c r="D64" s="125">
        <f>+((Data!W58-Data!R58)/Data!R58)*100</f>
        <v>-55.797101449275367</v>
      </c>
      <c r="E64" s="57">
        <f>+Data!AR58</f>
        <v>72</v>
      </c>
      <c r="F64" s="125">
        <f>+((Data!AR58-Data!AM58)/Data!AM58)*100</f>
        <v>4.3478260869565215</v>
      </c>
      <c r="G64" s="57">
        <f>+Data!BM58</f>
        <v>0</v>
      </c>
      <c r="H64" s="159" t="s">
        <v>45</v>
      </c>
      <c r="I64" s="57">
        <f>+Data!CH58</f>
        <v>0</v>
      </c>
      <c r="J64" s="159" t="s">
        <v>45</v>
      </c>
      <c r="K64" s="186">
        <f>+Data!DC58</f>
        <v>0</v>
      </c>
      <c r="L64" s="160" t="s">
        <v>45</v>
      </c>
      <c r="M64" s="122"/>
      <c r="N64" s="122"/>
      <c r="O64" s="186">
        <f>+Data!DX58</f>
        <v>0</v>
      </c>
      <c r="P64" s="159" t="s">
        <v>45</v>
      </c>
      <c r="Q64" s="57">
        <f>+Data!ES58</f>
        <v>0</v>
      </c>
      <c r="R64" s="159" t="s">
        <v>45</v>
      </c>
      <c r="S64" s="57">
        <f>+Data!FN58</f>
        <v>0</v>
      </c>
      <c r="T64" s="159" t="s">
        <v>45</v>
      </c>
      <c r="U64" s="57">
        <f>+Data!FZ58</f>
        <v>110</v>
      </c>
      <c r="V64" s="139">
        <f>+((Data!FZ58-Data!FU58)/Data!FU58)*100</f>
        <v>44.736842105263158</v>
      </c>
      <c r="W64" s="149" t="s">
        <v>67</v>
      </c>
    </row>
    <row r="65" spans="1:28">
      <c r="A65" s="56" t="s">
        <v>68</v>
      </c>
      <c r="B65" s="56"/>
      <c r="C65" s="56">
        <f>+Data!W59</f>
        <v>547</v>
      </c>
      <c r="D65" s="123">
        <f>+((Data!W59-Data!R59)/Data!R59)*100</f>
        <v>-33.211233211233207</v>
      </c>
      <c r="E65" s="56">
        <f>+Data!AR59</f>
        <v>369</v>
      </c>
      <c r="F65" s="123">
        <f>+((Data!AR59-Data!AM59)/Data!AM59)*100</f>
        <v>10.810810810810811</v>
      </c>
      <c r="G65" s="56">
        <f>+Data!BM59</f>
        <v>117</v>
      </c>
      <c r="H65" s="123">
        <f>+((Data!BM59-Data!BH59)/Data!BH59)*100</f>
        <v>5.4054054054054053</v>
      </c>
      <c r="I65" s="56">
        <f>+Data!CH59</f>
        <v>0</v>
      </c>
      <c r="J65" s="161" t="s">
        <v>45</v>
      </c>
      <c r="K65" s="184">
        <f>+Data!DC59</f>
        <v>156</v>
      </c>
      <c r="L65" s="122">
        <f>+((Data!DC59-Data!CX59)/Data!CX59)*100</f>
        <v>43.119266055045877</v>
      </c>
      <c r="M65" s="122"/>
      <c r="N65" s="122"/>
      <c r="O65" s="184">
        <f>+Data!DX59</f>
        <v>281</v>
      </c>
      <c r="P65" s="123">
        <f>+((Data!DX59-Data!DS59)/Data!DS59)*100</f>
        <v>47.120418848167539</v>
      </c>
      <c r="Q65" s="56">
        <f>+Data!ES59</f>
        <v>0</v>
      </c>
      <c r="R65" s="161" t="s">
        <v>45</v>
      </c>
      <c r="S65" s="56">
        <f>+Data!FN59</f>
        <v>0</v>
      </c>
      <c r="T65" s="161" t="s">
        <v>45</v>
      </c>
      <c r="U65" s="56">
        <f>+Data!FZ59</f>
        <v>220</v>
      </c>
      <c r="V65" s="122">
        <f>+((Data!FZ59-Data!FU59)/Data!FU59)*100</f>
        <v>36.645962732919259</v>
      </c>
      <c r="W65" s="148" t="s">
        <v>68</v>
      </c>
    </row>
    <row r="66" spans="1:28">
      <c r="A66" s="56" t="s">
        <v>71</v>
      </c>
      <c r="B66" s="56"/>
      <c r="C66" s="56">
        <f>+Data!W60</f>
        <v>3647</v>
      </c>
      <c r="D66" s="123">
        <f>+((Data!W60-Data!R60)/Data!R60)*100</f>
        <v>-26.575397624320519</v>
      </c>
      <c r="E66" s="56">
        <f>+Data!AR60</f>
        <v>1851</v>
      </c>
      <c r="F66" s="123">
        <f>+((Data!AR60-Data!AM60)/Data!AM60)*100</f>
        <v>4.164321890827237</v>
      </c>
      <c r="G66" s="56">
        <f>+Data!BM60</f>
        <v>584</v>
      </c>
      <c r="H66" s="123">
        <f>+((Data!BM60-Data!BH60)/Data!BH60)*100</f>
        <v>2.276707530647986</v>
      </c>
      <c r="I66" s="56">
        <f>+Data!CH60</f>
        <v>148</v>
      </c>
      <c r="J66" s="123">
        <f>+((Data!CH60-Data!CC60)/Data!CC60)*100</f>
        <v>-23.711340206185564</v>
      </c>
      <c r="K66" s="184">
        <f>+Data!DC60</f>
        <v>419</v>
      </c>
      <c r="L66" s="122">
        <f>+((Data!DC60-Data!CX60)/Data!CX60)*100</f>
        <v>3.4567901234567899</v>
      </c>
      <c r="M66" s="122"/>
      <c r="N66" s="122"/>
      <c r="O66" s="184">
        <f>+Data!DX60</f>
        <v>1044</v>
      </c>
      <c r="P66" s="123">
        <f>+((Data!DX60-Data!DS60)/Data!DS60)*100</f>
        <v>14.348302300109527</v>
      </c>
      <c r="Q66" s="56">
        <f>+Data!ES60</f>
        <v>89</v>
      </c>
      <c r="R66" s="161">
        <f>+((Data!ES60-Data!EN60)/Data!EN60)*100</f>
        <v>28.985507246376812</v>
      </c>
      <c r="S66" s="56">
        <f>+Data!FN60</f>
        <v>101</v>
      </c>
      <c r="T66" s="161">
        <f>+((Data!FN60-Data!FI60)/Data!FI60)*100</f>
        <v>23.170731707317074</v>
      </c>
      <c r="U66" s="56">
        <f>+Data!FZ60</f>
        <v>1671</v>
      </c>
      <c r="V66" s="122">
        <f>+((Data!FZ60-Data!FU60)/Data!FU60)*100</f>
        <v>38.672199170124486</v>
      </c>
      <c r="W66" s="148" t="s">
        <v>71</v>
      </c>
    </row>
    <row r="67" spans="1:28">
      <c r="A67" s="56" t="s">
        <v>74</v>
      </c>
      <c r="B67" s="56"/>
      <c r="C67" s="56">
        <f>+Data!W61</f>
        <v>1360</v>
      </c>
      <c r="D67" s="123">
        <f>+((Data!W61-Data!R61)/Data!R61)*100</f>
        <v>-19.952913478516773</v>
      </c>
      <c r="E67" s="56">
        <f>+Data!AR61</f>
        <v>1261</v>
      </c>
      <c r="F67" s="123">
        <f>+((Data!AR61-Data!AM61)/Data!AM61)*100</f>
        <v>16.007359705611776</v>
      </c>
      <c r="G67" s="56">
        <f>+Data!BM61</f>
        <v>474</v>
      </c>
      <c r="H67" s="123">
        <f>+((Data!BM61-Data!BH61)/Data!BH61)*100</f>
        <v>33.521126760563376</v>
      </c>
      <c r="I67" s="56">
        <f>+Data!CH61</f>
        <v>0</v>
      </c>
      <c r="J67" s="161" t="s">
        <v>45</v>
      </c>
      <c r="K67" s="184">
        <f>+Data!DC61</f>
        <v>924</v>
      </c>
      <c r="L67" s="122">
        <f>+((Data!DC61-Data!CX61)/Data!CX61)*100</f>
        <v>26.575342465753426</v>
      </c>
      <c r="M67" s="122"/>
      <c r="N67" s="122"/>
      <c r="O67" s="184">
        <f>+Data!DX61</f>
        <v>1026</v>
      </c>
      <c r="P67" s="123">
        <f>+((Data!DX61-Data!DS61)/Data!DS61)*100</f>
        <v>-2.005730659025788</v>
      </c>
      <c r="Q67" s="56">
        <f>+Data!ES61</f>
        <v>149</v>
      </c>
      <c r="R67" s="161">
        <f>+((Data!ES61-Data!EN61)/Data!EN61)*100</f>
        <v>4.929577464788732</v>
      </c>
      <c r="S67" s="56">
        <f>+Data!FN61</f>
        <v>123</v>
      </c>
      <c r="T67" s="161">
        <f>+((Data!FN61-Data!FI61)/Data!FI61)*100</f>
        <v>-0.80645161290322576</v>
      </c>
      <c r="U67" s="56">
        <f>+Data!FZ61</f>
        <v>1742</v>
      </c>
      <c r="V67" s="122">
        <f>+((Data!FZ61-Data!FU61)/Data!FU61)*100</f>
        <v>54.982206405693944</v>
      </c>
      <c r="W67" s="148" t="s">
        <v>74</v>
      </c>
    </row>
    <row r="68" spans="1:28">
      <c r="A68" s="56" t="s">
        <v>75</v>
      </c>
      <c r="B68" s="56"/>
      <c r="C68" s="56">
        <f>+Data!W62</f>
        <v>121</v>
      </c>
      <c r="D68" s="123">
        <f>+((Data!W62-Data!R62)/Data!R62)*100</f>
        <v>-32.777777777777779</v>
      </c>
      <c r="E68" s="56">
        <f>+Data!AR62</f>
        <v>121</v>
      </c>
      <c r="F68" s="123">
        <f>+((Data!AR62-Data!AM62)/Data!AM62)*100</f>
        <v>55.128205128205131</v>
      </c>
      <c r="G68" s="56">
        <f>+Data!BM62</f>
        <v>0</v>
      </c>
      <c r="H68" s="161" t="s">
        <v>45</v>
      </c>
      <c r="I68" s="56">
        <f>+Data!CH62</f>
        <v>0</v>
      </c>
      <c r="J68" s="161" t="s">
        <v>45</v>
      </c>
      <c r="K68" s="184">
        <f>+Data!DC62</f>
        <v>0</v>
      </c>
      <c r="L68" s="168" t="s">
        <v>45</v>
      </c>
      <c r="M68" s="122"/>
      <c r="N68" s="122"/>
      <c r="O68" s="184">
        <f>+Data!DX62</f>
        <v>116</v>
      </c>
      <c r="P68" s="123">
        <f>+((Data!DX62-Data!DS62)/Data!DS62)*100</f>
        <v>16</v>
      </c>
      <c r="Q68" s="56">
        <f>+Data!ES62</f>
        <v>0</v>
      </c>
      <c r="R68" s="161" t="s">
        <v>45</v>
      </c>
      <c r="S68" s="56">
        <f>+Data!FN62</f>
        <v>0</v>
      </c>
      <c r="T68" s="161" t="s">
        <v>45</v>
      </c>
      <c r="U68" s="56">
        <f>+Data!FZ62</f>
        <v>0</v>
      </c>
      <c r="V68" s="122">
        <f>+((Data!FZ62-Data!FU62)/Data!FU62)*100</f>
        <v>-100</v>
      </c>
      <c r="W68" s="148" t="s">
        <v>75</v>
      </c>
    </row>
    <row r="69" spans="1:28">
      <c r="A69" s="55" t="s">
        <v>78</v>
      </c>
      <c r="B69" s="55"/>
      <c r="C69" s="55">
        <f>+Data!W63</f>
        <v>123</v>
      </c>
      <c r="D69" s="126">
        <f>+((Data!W63-Data!R63)/Data!R63)*100</f>
        <v>-40.291262135922331</v>
      </c>
      <c r="E69" s="183">
        <f>+Data!AR63</f>
        <v>115</v>
      </c>
      <c r="F69" s="126">
        <f>+((Data!AR63-Data!AM63)/Data!AM63)*100</f>
        <v>0.8771929824561403</v>
      </c>
      <c r="G69" s="183">
        <f>+Data!BM63</f>
        <v>0</v>
      </c>
      <c r="H69" s="163" t="s">
        <v>45</v>
      </c>
      <c r="I69" s="183">
        <f>+Data!CH63</f>
        <v>0</v>
      </c>
      <c r="J69" s="161" t="s">
        <v>45</v>
      </c>
      <c r="K69" s="183">
        <f>+Data!DC63</f>
        <v>0</v>
      </c>
      <c r="L69" s="169" t="s">
        <v>45</v>
      </c>
      <c r="M69" s="122"/>
      <c r="N69" s="122"/>
      <c r="O69" s="183">
        <f>+Data!DX63</f>
        <v>0</v>
      </c>
      <c r="P69" s="163" t="s">
        <v>45</v>
      </c>
      <c r="Q69" s="183">
        <f>+Data!ES63</f>
        <v>0</v>
      </c>
      <c r="R69" s="163" t="s">
        <v>45</v>
      </c>
      <c r="S69" s="183">
        <f>+Data!FN63</f>
        <v>0</v>
      </c>
      <c r="T69" s="163" t="s">
        <v>45</v>
      </c>
      <c r="U69" s="183">
        <f>+Data!FZ63</f>
        <v>38</v>
      </c>
      <c r="V69" s="140">
        <f>+((Data!FZ63-Data!FU63)/Data!FU63)*100</f>
        <v>22.58064516129032</v>
      </c>
      <c r="W69" s="147" t="s">
        <v>78</v>
      </c>
    </row>
    <row r="70" spans="1:28" s="217" customFormat="1">
      <c r="A70" s="219" t="s">
        <v>52</v>
      </c>
      <c r="B70" s="219"/>
      <c r="C70" s="219">
        <f>+Data!W64</f>
        <v>1941</v>
      </c>
      <c r="D70" s="220">
        <f>+((Data!W64-Data!R64)/Data!R64)*100</f>
        <v>-9.9721706864564013</v>
      </c>
      <c r="E70" s="221">
        <f>+Data!AR64</f>
        <v>474</v>
      </c>
      <c r="F70" s="222">
        <f>+((Data!AR64-Data!AM64)/Data!AM64)*100</f>
        <v>-0.62893081761006298</v>
      </c>
      <c r="G70" s="221">
        <f>+Data!BM64</f>
        <v>45</v>
      </c>
      <c r="H70" s="222">
        <f>+((Data!BM64-Data!BH64)/Data!BH64)*100</f>
        <v>-30.76923076923077</v>
      </c>
      <c r="I70" s="221">
        <f>+Data!CH64</f>
        <v>0</v>
      </c>
      <c r="J70" s="228" t="s">
        <v>45</v>
      </c>
      <c r="K70" s="223">
        <f>+Data!DC64</f>
        <v>0</v>
      </c>
      <c r="L70" s="227" t="s">
        <v>45</v>
      </c>
      <c r="M70" s="214"/>
      <c r="N70" s="214"/>
      <c r="O70" s="223">
        <f>+Data!DX64</f>
        <v>90</v>
      </c>
      <c r="P70" s="220">
        <f>+((Data!DX64-Data!DS64)/Data!DS64)*100</f>
        <v>21.621621621621621</v>
      </c>
      <c r="Q70" s="221">
        <f>+Data!ES64</f>
        <v>0</v>
      </c>
      <c r="R70" s="218" t="s">
        <v>45</v>
      </c>
      <c r="S70" s="221">
        <f>+Data!FN64</f>
        <v>0</v>
      </c>
      <c r="T70" s="218" t="s">
        <v>45</v>
      </c>
      <c r="U70" s="221">
        <f>+Data!FZ64</f>
        <v>181</v>
      </c>
      <c r="V70" s="224">
        <f>+((Data!FZ64-Data!FU64)/Data!FU64)*100</f>
        <v>7.1005917159763312</v>
      </c>
      <c r="W70" s="225" t="s">
        <v>52</v>
      </c>
    </row>
    <row r="71" spans="1:28" s="20" customFormat="1" ht="24.75" customHeight="1">
      <c r="A71" s="196" t="s">
        <v>235</v>
      </c>
      <c r="B71" s="10"/>
      <c r="C71" s="10"/>
      <c r="D71" s="11"/>
      <c r="E71" s="10"/>
      <c r="F71" s="11"/>
      <c r="G71" s="10"/>
      <c r="H71" s="11"/>
      <c r="I71" s="10"/>
      <c r="J71" s="11"/>
      <c r="K71" s="2"/>
      <c r="L71" s="4"/>
      <c r="M71" s="4"/>
      <c r="N71" s="4"/>
      <c r="O71" s="171"/>
      <c r="P71" s="4"/>
      <c r="Q71" s="10"/>
      <c r="R71" s="11"/>
      <c r="S71" s="10"/>
      <c r="T71" s="11"/>
      <c r="U71" s="10"/>
      <c r="V71" s="11"/>
    </row>
    <row r="72" spans="1:28" s="195" customFormat="1" ht="19.5" customHeight="1">
      <c r="A72" s="192" t="s">
        <v>245</v>
      </c>
      <c r="B72" s="12"/>
      <c r="C72" s="193"/>
      <c r="D72" s="194"/>
      <c r="E72" s="193"/>
      <c r="F72" s="194"/>
      <c r="G72" s="193"/>
      <c r="H72" s="194"/>
      <c r="I72" s="193"/>
      <c r="J72" s="194"/>
      <c r="K72" s="193"/>
      <c r="L72" s="194"/>
      <c r="M72" s="194"/>
      <c r="N72" s="194"/>
      <c r="O72" s="209"/>
      <c r="P72" s="194"/>
      <c r="Q72" s="193"/>
      <c r="R72" s="194"/>
      <c r="S72" s="193"/>
      <c r="T72" s="194"/>
      <c r="U72" s="12"/>
      <c r="V72" s="194"/>
    </row>
    <row r="73" spans="1:28" s="179" customFormat="1" ht="32.25" customHeight="1">
      <c r="A73" s="231" t="s">
        <v>244</v>
      </c>
      <c r="B73" s="231"/>
      <c r="C73" s="231"/>
      <c r="D73" s="231"/>
      <c r="E73" s="231"/>
      <c r="F73" s="231"/>
      <c r="G73" s="231"/>
      <c r="H73" s="231"/>
      <c r="I73" s="231"/>
      <c r="J73" s="231"/>
      <c r="K73" s="231"/>
      <c r="L73" s="231"/>
      <c r="M73" s="231"/>
      <c r="N73" s="180"/>
    </row>
    <row r="74" spans="1:28" s="36" customFormat="1" ht="69" customHeight="1">
      <c r="A74" s="232" t="s">
        <v>237</v>
      </c>
      <c r="B74" s="232"/>
      <c r="C74" s="232"/>
      <c r="D74" s="232"/>
      <c r="E74" s="232"/>
      <c r="F74" s="232"/>
      <c r="G74" s="232"/>
      <c r="H74" s="232"/>
      <c r="I74" s="232"/>
      <c r="J74" s="233"/>
      <c r="K74" s="233"/>
      <c r="L74" s="233"/>
      <c r="N74" s="231"/>
      <c r="O74" s="231"/>
      <c r="P74" s="231"/>
    </row>
    <row r="75" spans="1:28" s="181" customFormat="1" ht="11.25" customHeight="1">
      <c r="B75" s="182"/>
      <c r="C75" s="182"/>
      <c r="D75" s="182"/>
      <c r="E75" s="182"/>
      <c r="F75" s="182"/>
      <c r="G75" s="182"/>
      <c r="H75" s="182"/>
      <c r="I75" s="182"/>
      <c r="J75" s="182"/>
      <c r="K75" s="182"/>
      <c r="L75" s="197"/>
      <c r="M75" s="182"/>
      <c r="N75" s="182"/>
      <c r="P75" s="182"/>
      <c r="W75" s="197" t="s">
        <v>242</v>
      </c>
    </row>
    <row r="76" spans="1:28" s="181" customFormat="1" ht="12.75" customHeight="1">
      <c r="B76" s="230"/>
      <c r="C76" s="230"/>
      <c r="D76" s="230"/>
      <c r="E76" s="230"/>
      <c r="F76" s="230"/>
      <c r="G76" s="230"/>
      <c r="H76" s="230"/>
      <c r="I76" s="230"/>
      <c r="J76" s="230"/>
      <c r="K76" s="230"/>
      <c r="L76" s="230"/>
      <c r="M76" s="230"/>
      <c r="N76" s="230"/>
      <c r="P76" s="230"/>
      <c r="Q76" s="230"/>
      <c r="R76" s="230"/>
      <c r="S76" s="230"/>
      <c r="T76" s="230"/>
      <c r="U76" s="230"/>
      <c r="V76" s="230"/>
      <c r="W76" s="230"/>
      <c r="X76" s="230"/>
      <c r="Y76" s="230"/>
      <c r="Z76" s="230"/>
      <c r="AA76" s="230"/>
      <c r="AB76" s="230"/>
    </row>
    <row r="77" spans="1:28" ht="15" customHeight="1">
      <c r="A77" s="171"/>
      <c r="B77" s="171"/>
      <c r="C77" s="171"/>
      <c r="D77" s="171"/>
      <c r="E77" s="171"/>
      <c r="F77" s="171"/>
      <c r="G77" s="171"/>
      <c r="H77" s="171"/>
      <c r="I77" s="171"/>
      <c r="J77" s="70"/>
      <c r="K77" s="70"/>
      <c r="L77" s="70"/>
      <c r="M77" s="70"/>
      <c r="N77" s="70"/>
      <c r="O77" s="70"/>
      <c r="P77" s="70"/>
      <c r="Q77" s="70"/>
      <c r="R77" s="70"/>
      <c r="S77" s="70"/>
      <c r="T77" s="70"/>
      <c r="U77" s="2"/>
      <c r="V77" s="70"/>
    </row>
    <row r="78" spans="1:28">
      <c r="A78" s="69"/>
      <c r="B78" s="69"/>
      <c r="C78" s="70"/>
      <c r="D78" s="70"/>
      <c r="E78" s="70"/>
      <c r="F78" s="70"/>
      <c r="G78" s="70"/>
      <c r="H78" s="70"/>
      <c r="I78" s="70"/>
      <c r="J78" s="72"/>
      <c r="K78" s="70"/>
      <c r="L78" s="70"/>
      <c r="M78" s="70"/>
      <c r="N78" s="70"/>
      <c r="O78" s="70"/>
      <c r="P78" s="70"/>
      <c r="Q78" s="70"/>
      <c r="R78" s="70"/>
      <c r="S78" s="70"/>
      <c r="T78" s="70"/>
      <c r="U78" s="2"/>
      <c r="V78" s="70"/>
    </row>
    <row r="79" spans="1:28" ht="9.9499999999999993" customHeight="1">
      <c r="A79" s="2"/>
      <c r="B79" s="2"/>
      <c r="C79" s="4"/>
      <c r="D79" s="4"/>
      <c r="E79" s="4"/>
      <c r="F79" s="4"/>
      <c r="G79" s="4"/>
      <c r="H79" s="4"/>
      <c r="I79" s="4"/>
      <c r="J79" s="4"/>
      <c r="K79" s="4"/>
      <c r="L79" s="4"/>
      <c r="M79" s="4"/>
      <c r="N79" s="4"/>
      <c r="O79" s="4"/>
      <c r="P79" s="4"/>
      <c r="Q79" s="4"/>
      <c r="R79" s="4"/>
      <c r="S79" s="4"/>
      <c r="T79" s="4"/>
      <c r="U79" s="2"/>
      <c r="V79" s="4"/>
    </row>
    <row r="80" spans="1:28" ht="9.9499999999999993" customHeight="1">
      <c r="A80" s="2"/>
      <c r="B80" s="2"/>
      <c r="C80" s="4"/>
      <c r="D80" s="4"/>
      <c r="E80" s="4"/>
      <c r="F80" s="4"/>
      <c r="G80" s="4"/>
      <c r="H80" s="4"/>
      <c r="I80" s="4"/>
      <c r="J80" s="4"/>
      <c r="K80" s="4"/>
      <c r="L80" s="4"/>
      <c r="M80" s="4"/>
      <c r="N80" s="4"/>
      <c r="O80" s="4"/>
      <c r="P80" s="4"/>
      <c r="Q80" s="4"/>
      <c r="R80" s="4"/>
      <c r="S80" s="4"/>
      <c r="T80" s="4"/>
      <c r="U80" s="2"/>
      <c r="V80" s="4"/>
    </row>
    <row r="81" spans="1:22" ht="9.9499999999999993" customHeight="1">
      <c r="A81" s="2"/>
      <c r="B81" s="2"/>
      <c r="C81" s="4"/>
      <c r="D81" s="4"/>
      <c r="E81" s="4"/>
      <c r="F81" s="4"/>
      <c r="G81" s="4"/>
      <c r="H81" s="4"/>
      <c r="I81" s="4"/>
      <c r="J81" s="4"/>
      <c r="K81" s="4"/>
      <c r="L81" s="4"/>
      <c r="M81" s="4"/>
      <c r="N81" s="4"/>
      <c r="O81" s="4"/>
      <c r="P81" s="4"/>
      <c r="Q81" s="4"/>
      <c r="R81" s="4"/>
      <c r="S81" s="4"/>
      <c r="T81" s="4"/>
      <c r="U81" s="2"/>
      <c r="V81" s="4"/>
    </row>
    <row r="82" spans="1:22" ht="9.9499999999999993" customHeight="1">
      <c r="A82" s="2"/>
      <c r="B82" s="2"/>
      <c r="C82" s="4"/>
      <c r="D82" s="4"/>
      <c r="E82" s="4"/>
      <c r="F82" s="4"/>
      <c r="G82" s="4"/>
      <c r="H82" s="4"/>
      <c r="I82" s="4"/>
      <c r="J82" s="4"/>
      <c r="K82" s="4"/>
      <c r="L82" s="4"/>
      <c r="M82" s="4"/>
      <c r="N82" s="4"/>
      <c r="O82" s="4"/>
      <c r="P82" s="4"/>
      <c r="Q82" s="4"/>
      <c r="R82" s="4"/>
      <c r="S82" s="4"/>
      <c r="T82" s="4"/>
      <c r="U82" s="2"/>
      <c r="V82" s="4"/>
    </row>
    <row r="83" spans="1:22" ht="9.9499999999999993" customHeight="1">
      <c r="A83" s="2"/>
      <c r="B83" s="2"/>
      <c r="C83" s="4"/>
      <c r="D83" s="4"/>
      <c r="E83" s="4"/>
      <c r="F83" s="4"/>
      <c r="G83" s="4"/>
      <c r="H83" s="4"/>
      <c r="I83" s="4"/>
      <c r="J83" s="4"/>
      <c r="K83" s="4"/>
      <c r="L83" s="4"/>
      <c r="M83" s="4"/>
      <c r="N83" s="4"/>
      <c r="O83" s="4"/>
      <c r="P83" s="4"/>
      <c r="Q83" s="4"/>
      <c r="R83" s="4"/>
      <c r="S83" s="4"/>
      <c r="T83" s="4"/>
      <c r="U83" s="2"/>
      <c r="V83" s="4"/>
    </row>
    <row r="84" spans="1:22">
      <c r="P84" s="175"/>
    </row>
    <row r="85" spans="1:22">
      <c r="P85" s="175"/>
    </row>
  </sheetData>
  <mergeCells count="5">
    <mergeCell ref="B76:N76"/>
    <mergeCell ref="P76:AB76"/>
    <mergeCell ref="A73:M73"/>
    <mergeCell ref="N74:P74"/>
    <mergeCell ref="A74:L74"/>
  </mergeCells>
  <printOptions horizontalCentered="1"/>
  <pageMargins left="0.5" right="0.5" top="0.5" bottom="0.5" header="0.5" footer="0.5"/>
  <pageSetup scale="64" fitToWidth="2" orientation="portrait" r:id="rId1"/>
  <headerFooter alignWithMargins="0">
    <oddFooter>&amp;LSREB Fact Book&amp;R&amp;D</oddFooter>
  </headerFooter>
  <colBreaks count="1" manualBreakCount="1">
    <brk id="13" max="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HH118"/>
  <sheetViews>
    <sheetView showZeros="0" zoomScale="90" zoomScaleNormal="90" workbookViewId="0">
      <pane xSplit="2" ySplit="4" topLeftCell="BV5" activePane="bottomRight" state="frozen"/>
      <selection pane="topRight" activeCell="B1" sqref="B1"/>
      <selection pane="bottomLeft" activeCell="A5" sqref="A5"/>
      <selection pane="bottomRight" activeCell="GM62" sqref="GM62"/>
    </sheetView>
  </sheetViews>
  <sheetFormatPr defaultRowHeight="12.75"/>
  <cols>
    <col min="1" max="1" width="20.5703125" style="32" customWidth="1"/>
    <col min="2" max="2" width="9.140625" style="32" customWidth="1"/>
    <col min="3" max="3" width="9.7109375" style="32" customWidth="1"/>
    <col min="4" max="4" width="9.7109375" style="107" customWidth="1"/>
    <col min="5" max="5" width="9.7109375" style="32" bestFit="1" customWidth="1"/>
    <col min="6" max="7" width="9.7109375" style="32" customWidth="1"/>
    <col min="8" max="8" width="9.7109375" style="32" bestFit="1" customWidth="1"/>
    <col min="9" max="13" width="9.7109375" style="32" customWidth="1"/>
    <col min="14" max="14" width="9.42578125" style="32" customWidth="1"/>
    <col min="15" max="24" width="9.7109375" style="32" customWidth="1"/>
    <col min="25" max="25" width="9.7109375" style="110" customWidth="1"/>
    <col min="26" max="45" width="9.7109375" style="32" customWidth="1"/>
    <col min="46" max="46" width="9.7109375" style="107" customWidth="1"/>
    <col min="47" max="66" width="9.7109375" style="32" customWidth="1"/>
    <col min="67" max="67" width="9.7109375" style="107" customWidth="1"/>
    <col min="68" max="87" width="9.7109375" style="32" customWidth="1"/>
    <col min="88" max="88" width="9.7109375" style="107" customWidth="1"/>
    <col min="89" max="91" width="9.7109375" style="32" customWidth="1"/>
    <col min="92" max="92" width="10.42578125" style="32" bestFit="1" customWidth="1"/>
    <col min="93" max="108" width="9.7109375" style="32" customWidth="1"/>
    <col min="109" max="109" width="9.7109375" style="107" customWidth="1"/>
    <col min="110" max="129" width="9.7109375" style="32" customWidth="1"/>
    <col min="130" max="130" width="9.7109375" style="107" customWidth="1"/>
    <col min="131" max="133" width="9.7109375" style="32" customWidth="1"/>
    <col min="134" max="134" width="10" style="32" bestFit="1" customWidth="1"/>
    <col min="135" max="150" width="9.7109375" style="32" customWidth="1"/>
    <col min="151" max="151" width="9.7109375" style="107" customWidth="1"/>
    <col min="152" max="156" width="9.7109375" style="32" customWidth="1"/>
    <col min="157" max="158" width="9.140625" style="32"/>
    <col min="159" max="170" width="9.7109375" style="32" customWidth="1"/>
    <col min="171" max="180" width="9.140625" style="32" customWidth="1"/>
    <col min="181" max="182" width="9.7109375" style="32" customWidth="1"/>
    <col min="183" max="184" width="9.140625" style="32" hidden="1" customWidth="1"/>
    <col min="185" max="185" width="3.5703125" style="32" hidden="1" customWidth="1"/>
    <col min="186" max="186" width="21.85546875" style="32" hidden="1" customWidth="1"/>
    <col min="187" max="187" width="8.7109375" style="32" hidden="1" customWidth="1"/>
    <col min="188" max="189" width="4.42578125" style="32" customWidth="1"/>
    <col min="190" max="211" width="9.140625" style="34"/>
    <col min="212" max="16384" width="9.140625" style="32"/>
  </cols>
  <sheetData>
    <row r="1" spans="1:216">
      <c r="A1" s="1" t="s">
        <v>16</v>
      </c>
      <c r="FO1" s="136"/>
      <c r="GH1" s="131"/>
      <c r="GI1" s="131"/>
      <c r="GJ1" s="131"/>
      <c r="GK1" s="131"/>
      <c r="GL1" s="131"/>
      <c r="GM1" s="131"/>
      <c r="GN1" s="201" t="s">
        <v>202</v>
      </c>
      <c r="GO1" s="131"/>
      <c r="GP1" s="131"/>
      <c r="GQ1" s="131"/>
      <c r="GR1" s="131"/>
      <c r="GS1" s="131"/>
      <c r="GT1" s="131"/>
      <c r="GU1" s="131"/>
      <c r="GV1" s="131"/>
      <c r="GW1" s="131"/>
      <c r="GX1" s="131"/>
      <c r="GY1" s="131"/>
      <c r="GZ1" s="131"/>
      <c r="HA1" s="131"/>
      <c r="HB1" s="201" t="s">
        <v>153</v>
      </c>
      <c r="HC1" s="131"/>
    </row>
    <row r="2" spans="1:216">
      <c r="B2" s="1"/>
      <c r="FO2" s="136"/>
      <c r="GH2" s="131"/>
      <c r="GI2" s="131"/>
      <c r="GJ2" s="131"/>
      <c r="GK2" s="131"/>
      <c r="GL2" s="131"/>
      <c r="GM2" s="131"/>
      <c r="GN2" s="201" t="s">
        <v>201</v>
      </c>
      <c r="GO2" s="131"/>
      <c r="GP2" s="131"/>
      <c r="GQ2" s="131"/>
      <c r="GR2" s="131"/>
      <c r="GS2" s="131"/>
      <c r="GT2" s="131"/>
      <c r="GU2" s="131"/>
      <c r="GV2" s="131"/>
      <c r="GW2" s="131"/>
      <c r="GX2" s="131"/>
      <c r="GY2" s="131"/>
      <c r="GZ2" s="131"/>
      <c r="HA2" s="131"/>
      <c r="HB2" s="201" t="s">
        <v>204</v>
      </c>
      <c r="HC2" s="131"/>
    </row>
    <row r="3" spans="1:216" s="19" customFormat="1">
      <c r="C3" s="95" t="s">
        <v>99</v>
      </c>
      <c r="D3" s="108"/>
      <c r="X3" s="87" t="s">
        <v>100</v>
      </c>
      <c r="Y3" s="111"/>
      <c r="AS3" s="87" t="s">
        <v>101</v>
      </c>
      <c r="AT3" s="108"/>
      <c r="BN3" s="87" t="s">
        <v>102</v>
      </c>
      <c r="BO3" s="108"/>
      <c r="CI3" s="87" t="s">
        <v>103</v>
      </c>
      <c r="CJ3" s="108"/>
      <c r="DD3" s="87" t="s">
        <v>104</v>
      </c>
      <c r="DE3" s="108"/>
      <c r="DY3" s="87" t="s">
        <v>105</v>
      </c>
      <c r="DZ3" s="108"/>
      <c r="ET3" s="87" t="s">
        <v>106</v>
      </c>
      <c r="EU3" s="108"/>
      <c r="FI3" s="130"/>
      <c r="FJ3" s="130"/>
      <c r="FK3" s="130"/>
      <c r="FL3" s="130"/>
      <c r="FM3" s="130"/>
      <c r="FO3" s="95" t="s">
        <v>240</v>
      </c>
      <c r="FP3" s="130"/>
      <c r="FQ3" s="130"/>
      <c r="FR3" s="130"/>
      <c r="FS3" s="130"/>
      <c r="FU3" s="130"/>
      <c r="FV3" s="130"/>
      <c r="FW3" s="130"/>
      <c r="FX3" s="130"/>
      <c r="GH3" s="131" t="s">
        <v>220</v>
      </c>
      <c r="GI3" s="131"/>
      <c r="GJ3" s="131"/>
      <c r="GK3" s="131"/>
      <c r="GL3" s="131"/>
      <c r="GM3" s="131"/>
      <c r="GN3" s="201" t="s">
        <v>203</v>
      </c>
      <c r="GO3" s="131"/>
      <c r="GP3" s="131"/>
      <c r="GQ3" s="131"/>
      <c r="GR3" s="131"/>
      <c r="GS3" s="131"/>
      <c r="GT3" s="131"/>
      <c r="GU3" s="131"/>
      <c r="GV3" s="131"/>
      <c r="GW3" s="131"/>
      <c r="GX3" s="131"/>
      <c r="GY3" s="131"/>
      <c r="GZ3" s="131"/>
      <c r="HA3" s="131"/>
      <c r="HB3" s="201" t="s">
        <v>203</v>
      </c>
      <c r="HC3" s="131"/>
    </row>
    <row r="4" spans="1:216" s="37" customFormat="1">
      <c r="B4" s="38"/>
      <c r="C4" s="94" t="s">
        <v>17</v>
      </c>
      <c r="D4" s="109" t="s">
        <v>108</v>
      </c>
      <c r="E4" s="39" t="s">
        <v>82</v>
      </c>
      <c r="F4" s="39" t="s">
        <v>116</v>
      </c>
      <c r="G4" s="39" t="s">
        <v>18</v>
      </c>
      <c r="H4" s="39" t="s">
        <v>84</v>
      </c>
      <c r="I4" s="39" t="s">
        <v>88</v>
      </c>
      <c r="J4" s="39" t="s">
        <v>107</v>
      </c>
      <c r="K4" s="39" t="s">
        <v>110</v>
      </c>
      <c r="L4" s="39" t="s">
        <v>114</v>
      </c>
      <c r="M4" s="39" t="s">
        <v>115</v>
      </c>
      <c r="N4" s="39" t="s">
        <v>119</v>
      </c>
      <c r="O4" s="39" t="s">
        <v>134</v>
      </c>
      <c r="P4" s="39" t="s">
        <v>224</v>
      </c>
      <c r="Q4" s="39" t="s">
        <v>226</v>
      </c>
      <c r="R4" s="39" t="s">
        <v>227</v>
      </c>
      <c r="S4" s="39" t="s">
        <v>229</v>
      </c>
      <c r="T4" s="39" t="s">
        <v>231</v>
      </c>
      <c r="U4" s="39" t="s">
        <v>232</v>
      </c>
      <c r="V4" s="207" t="s">
        <v>233</v>
      </c>
      <c r="W4" s="207" t="s">
        <v>239</v>
      </c>
      <c r="X4" s="94" t="s">
        <v>17</v>
      </c>
      <c r="Y4" s="109" t="s">
        <v>108</v>
      </c>
      <c r="Z4" s="39" t="s">
        <v>82</v>
      </c>
      <c r="AA4" s="39" t="s">
        <v>116</v>
      </c>
      <c r="AB4" s="39" t="s">
        <v>18</v>
      </c>
      <c r="AC4" s="39" t="s">
        <v>84</v>
      </c>
      <c r="AD4" s="39" t="s">
        <v>88</v>
      </c>
      <c r="AE4" s="39" t="s">
        <v>107</v>
      </c>
      <c r="AF4" s="39" t="s">
        <v>110</v>
      </c>
      <c r="AG4" s="39" t="s">
        <v>114</v>
      </c>
      <c r="AH4" s="39" t="s">
        <v>115</v>
      </c>
      <c r="AI4" s="39" t="s">
        <v>119</v>
      </c>
      <c r="AJ4" s="39" t="s">
        <v>134</v>
      </c>
      <c r="AK4" s="39" t="s">
        <v>224</v>
      </c>
      <c r="AL4" s="39" t="s">
        <v>226</v>
      </c>
      <c r="AM4" s="39" t="s">
        <v>227</v>
      </c>
      <c r="AN4" s="39" t="s">
        <v>229</v>
      </c>
      <c r="AO4" s="39" t="s">
        <v>231</v>
      </c>
      <c r="AP4" s="39" t="s">
        <v>233</v>
      </c>
      <c r="AQ4" s="207" t="s">
        <v>233</v>
      </c>
      <c r="AR4" s="207" t="s">
        <v>239</v>
      </c>
      <c r="AS4" s="94" t="s">
        <v>17</v>
      </c>
      <c r="AT4" s="113" t="s">
        <v>108</v>
      </c>
      <c r="AU4" s="39" t="s">
        <v>82</v>
      </c>
      <c r="AV4" s="39" t="s">
        <v>116</v>
      </c>
      <c r="AW4" s="39" t="s">
        <v>18</v>
      </c>
      <c r="AX4" s="39" t="s">
        <v>84</v>
      </c>
      <c r="AY4" s="39" t="s">
        <v>88</v>
      </c>
      <c r="AZ4" s="39" t="s">
        <v>107</v>
      </c>
      <c r="BA4" s="39" t="s">
        <v>110</v>
      </c>
      <c r="BB4" s="39" t="s">
        <v>114</v>
      </c>
      <c r="BC4" s="39" t="s">
        <v>115</v>
      </c>
      <c r="BD4" s="39" t="s">
        <v>119</v>
      </c>
      <c r="BE4" s="39" t="s">
        <v>134</v>
      </c>
      <c r="BF4" s="39" t="s">
        <v>224</v>
      </c>
      <c r="BG4" s="39" t="s">
        <v>226</v>
      </c>
      <c r="BH4" s="39" t="s">
        <v>227</v>
      </c>
      <c r="BI4" s="39" t="s">
        <v>229</v>
      </c>
      <c r="BJ4" s="39" t="s">
        <v>231</v>
      </c>
      <c r="BK4" s="39" t="s">
        <v>232</v>
      </c>
      <c r="BL4" s="207" t="s">
        <v>233</v>
      </c>
      <c r="BM4" s="207" t="s">
        <v>239</v>
      </c>
      <c r="BN4" s="94" t="s">
        <v>17</v>
      </c>
      <c r="BO4" s="113" t="s">
        <v>108</v>
      </c>
      <c r="BP4" s="39" t="s">
        <v>82</v>
      </c>
      <c r="BQ4" s="39" t="s">
        <v>116</v>
      </c>
      <c r="BR4" s="39" t="s">
        <v>18</v>
      </c>
      <c r="BS4" s="39" t="s">
        <v>84</v>
      </c>
      <c r="BT4" s="39" t="s">
        <v>88</v>
      </c>
      <c r="BU4" s="39" t="s">
        <v>107</v>
      </c>
      <c r="BV4" s="39" t="s">
        <v>110</v>
      </c>
      <c r="BW4" s="39" t="s">
        <v>114</v>
      </c>
      <c r="BX4" s="39" t="s">
        <v>115</v>
      </c>
      <c r="BY4" s="39" t="s">
        <v>119</v>
      </c>
      <c r="BZ4" s="39" t="s">
        <v>134</v>
      </c>
      <c r="CA4" s="39" t="s">
        <v>224</v>
      </c>
      <c r="CB4" s="39" t="s">
        <v>226</v>
      </c>
      <c r="CC4" s="39" t="s">
        <v>227</v>
      </c>
      <c r="CD4" s="39" t="s">
        <v>229</v>
      </c>
      <c r="CE4" s="39" t="s">
        <v>231</v>
      </c>
      <c r="CF4" s="39" t="s">
        <v>232</v>
      </c>
      <c r="CG4" s="207" t="s">
        <v>233</v>
      </c>
      <c r="CH4" s="207" t="s">
        <v>239</v>
      </c>
      <c r="CI4" s="94" t="s">
        <v>17</v>
      </c>
      <c r="CJ4" s="113" t="s">
        <v>108</v>
      </c>
      <c r="CK4" s="39" t="s">
        <v>82</v>
      </c>
      <c r="CL4" s="39" t="s">
        <v>116</v>
      </c>
      <c r="CM4" s="39" t="s">
        <v>18</v>
      </c>
      <c r="CN4" s="39" t="s">
        <v>84</v>
      </c>
      <c r="CO4" s="39" t="s">
        <v>88</v>
      </c>
      <c r="CP4" s="39" t="s">
        <v>107</v>
      </c>
      <c r="CQ4" s="39" t="s">
        <v>110</v>
      </c>
      <c r="CR4" s="39" t="s">
        <v>114</v>
      </c>
      <c r="CS4" s="39" t="s">
        <v>115</v>
      </c>
      <c r="CT4" s="39" t="s">
        <v>119</v>
      </c>
      <c r="CU4" s="39" t="s">
        <v>134</v>
      </c>
      <c r="CV4" s="39" t="s">
        <v>224</v>
      </c>
      <c r="CW4" s="39" t="s">
        <v>226</v>
      </c>
      <c r="CX4" s="39" t="s">
        <v>227</v>
      </c>
      <c r="CY4" s="39" t="s">
        <v>229</v>
      </c>
      <c r="CZ4" s="39" t="s">
        <v>231</v>
      </c>
      <c r="DA4" s="39" t="s">
        <v>232</v>
      </c>
      <c r="DB4" s="207" t="s">
        <v>233</v>
      </c>
      <c r="DC4" s="207" t="s">
        <v>239</v>
      </c>
      <c r="DD4" s="94" t="s">
        <v>17</v>
      </c>
      <c r="DE4" s="113" t="s">
        <v>108</v>
      </c>
      <c r="DF4" s="39" t="s">
        <v>82</v>
      </c>
      <c r="DG4" s="39" t="s">
        <v>116</v>
      </c>
      <c r="DH4" s="39" t="s">
        <v>18</v>
      </c>
      <c r="DI4" s="39" t="s">
        <v>84</v>
      </c>
      <c r="DJ4" s="39" t="s">
        <v>88</v>
      </c>
      <c r="DK4" s="39" t="s">
        <v>107</v>
      </c>
      <c r="DL4" s="39" t="s">
        <v>110</v>
      </c>
      <c r="DM4" s="39" t="s">
        <v>114</v>
      </c>
      <c r="DN4" s="39" t="s">
        <v>115</v>
      </c>
      <c r="DO4" s="39" t="s">
        <v>119</v>
      </c>
      <c r="DP4" s="39" t="s">
        <v>134</v>
      </c>
      <c r="DQ4" s="39" t="s">
        <v>224</v>
      </c>
      <c r="DR4" s="39" t="s">
        <v>226</v>
      </c>
      <c r="DS4" s="39" t="s">
        <v>227</v>
      </c>
      <c r="DT4" s="39" t="s">
        <v>229</v>
      </c>
      <c r="DU4" s="39" t="s">
        <v>231</v>
      </c>
      <c r="DV4" s="39" t="s">
        <v>232</v>
      </c>
      <c r="DW4" s="207" t="s">
        <v>233</v>
      </c>
      <c r="DX4" s="207" t="s">
        <v>239</v>
      </c>
      <c r="DY4" s="94" t="s">
        <v>17</v>
      </c>
      <c r="DZ4" s="113" t="s">
        <v>108</v>
      </c>
      <c r="EA4" s="39" t="s">
        <v>82</v>
      </c>
      <c r="EB4" s="39" t="s">
        <v>116</v>
      </c>
      <c r="EC4" s="39" t="s">
        <v>18</v>
      </c>
      <c r="ED4" s="39" t="s">
        <v>84</v>
      </c>
      <c r="EE4" s="39" t="s">
        <v>88</v>
      </c>
      <c r="EF4" s="39" t="s">
        <v>107</v>
      </c>
      <c r="EG4" s="39" t="s">
        <v>110</v>
      </c>
      <c r="EH4" s="39" t="s">
        <v>114</v>
      </c>
      <c r="EI4" s="39" t="s">
        <v>115</v>
      </c>
      <c r="EJ4" s="39" t="s">
        <v>119</v>
      </c>
      <c r="EK4" s="39" t="s">
        <v>134</v>
      </c>
      <c r="EL4" s="39" t="s">
        <v>224</v>
      </c>
      <c r="EM4" s="39" t="s">
        <v>226</v>
      </c>
      <c r="EN4" s="39" t="s">
        <v>227</v>
      </c>
      <c r="EO4" s="39" t="s">
        <v>229</v>
      </c>
      <c r="EP4" s="39" t="s">
        <v>231</v>
      </c>
      <c r="EQ4" s="39" t="s">
        <v>232</v>
      </c>
      <c r="ER4" s="207" t="s">
        <v>233</v>
      </c>
      <c r="ES4" s="207" t="s">
        <v>239</v>
      </c>
      <c r="ET4" s="94" t="s">
        <v>17</v>
      </c>
      <c r="EU4" s="113" t="s">
        <v>108</v>
      </c>
      <c r="EV4" s="39" t="s">
        <v>82</v>
      </c>
      <c r="EW4" s="39" t="s">
        <v>116</v>
      </c>
      <c r="EX4" s="39" t="s">
        <v>18</v>
      </c>
      <c r="EY4" s="39" t="s">
        <v>84</v>
      </c>
      <c r="EZ4" s="39" t="s">
        <v>88</v>
      </c>
      <c r="FA4" s="39" t="s">
        <v>107</v>
      </c>
      <c r="FB4" s="39" t="s">
        <v>110</v>
      </c>
      <c r="FC4" s="39" t="s">
        <v>114</v>
      </c>
      <c r="FD4" s="39" t="s">
        <v>115</v>
      </c>
      <c r="FE4" s="39" t="s">
        <v>119</v>
      </c>
      <c r="FF4" s="39" t="s">
        <v>134</v>
      </c>
      <c r="FG4" s="39" t="s">
        <v>224</v>
      </c>
      <c r="FH4" s="39" t="s">
        <v>226</v>
      </c>
      <c r="FI4" s="103" t="s">
        <v>227</v>
      </c>
      <c r="FJ4" s="103" t="s">
        <v>229</v>
      </c>
      <c r="FK4" s="103" t="s">
        <v>231</v>
      </c>
      <c r="FL4" s="103" t="s">
        <v>232</v>
      </c>
      <c r="FM4" s="208" t="s">
        <v>233</v>
      </c>
      <c r="FN4" s="207" t="s">
        <v>239</v>
      </c>
      <c r="FO4" s="119" t="s">
        <v>221</v>
      </c>
      <c r="FP4" s="103" t="s">
        <v>110</v>
      </c>
      <c r="FQ4" s="39" t="s">
        <v>114</v>
      </c>
      <c r="FR4" s="103" t="s">
        <v>134</v>
      </c>
      <c r="FS4" s="103" t="s">
        <v>224</v>
      </c>
      <c r="FT4" s="39" t="s">
        <v>226</v>
      </c>
      <c r="FU4" s="103" t="s">
        <v>227</v>
      </c>
      <c r="FV4" s="103" t="s">
        <v>229</v>
      </c>
      <c r="FW4" s="103" t="s">
        <v>231</v>
      </c>
      <c r="FX4" s="103" t="s">
        <v>232</v>
      </c>
      <c r="FY4" s="207" t="s">
        <v>233</v>
      </c>
      <c r="FZ4" s="207" t="s">
        <v>239</v>
      </c>
      <c r="GA4" s="103"/>
      <c r="GB4" s="103"/>
      <c r="GD4" s="118" t="s">
        <v>222</v>
      </c>
      <c r="GE4" s="118" t="s">
        <v>200</v>
      </c>
      <c r="GH4" s="132" t="s">
        <v>107</v>
      </c>
      <c r="GI4" s="132" t="s">
        <v>110</v>
      </c>
      <c r="GJ4" s="206" t="s">
        <v>114</v>
      </c>
      <c r="GK4" s="206" t="s">
        <v>232</v>
      </c>
      <c r="GL4" s="206" t="s">
        <v>233</v>
      </c>
      <c r="GM4" s="206" t="s">
        <v>239</v>
      </c>
      <c r="GN4" s="202" t="s">
        <v>107</v>
      </c>
      <c r="GO4" s="132" t="s">
        <v>110</v>
      </c>
      <c r="GP4" s="206" t="s">
        <v>114</v>
      </c>
      <c r="GQ4" s="206" t="s">
        <v>115</v>
      </c>
      <c r="GR4" s="206" t="s">
        <v>119</v>
      </c>
      <c r="GS4" s="206" t="s">
        <v>134</v>
      </c>
      <c r="GT4" s="206" t="s">
        <v>224</v>
      </c>
      <c r="GU4" s="206" t="s">
        <v>226</v>
      </c>
      <c r="GV4" s="206" t="s">
        <v>227</v>
      </c>
      <c r="GW4" s="206" t="s">
        <v>229</v>
      </c>
      <c r="GX4" s="206" t="s">
        <v>231</v>
      </c>
      <c r="GY4" s="206" t="s">
        <v>232</v>
      </c>
      <c r="GZ4" s="206" t="s">
        <v>233</v>
      </c>
      <c r="HA4" s="206" t="s">
        <v>239</v>
      </c>
      <c r="HB4" s="202" t="s">
        <v>107</v>
      </c>
      <c r="HC4" s="132" t="s">
        <v>110</v>
      </c>
      <c r="HD4" s="132" t="s">
        <v>114</v>
      </c>
      <c r="HE4" s="206" t="s">
        <v>232</v>
      </c>
      <c r="HF4" s="206" t="s">
        <v>233</v>
      </c>
      <c r="HG4" s="206" t="s">
        <v>239</v>
      </c>
    </row>
    <row r="5" spans="1:216" s="33" customFormat="1">
      <c r="A5" s="41" t="s">
        <v>135</v>
      </c>
      <c r="B5" s="42">
        <f>B6+B24+B39+B53+B64</f>
        <v>0</v>
      </c>
      <c r="C5" s="96">
        <f t="shared" ref="C5:CT5" si="0">C6+C24+C39+C53+C64</f>
        <v>40302</v>
      </c>
      <c r="D5" s="42">
        <f t="shared" si="0"/>
        <v>39825.5</v>
      </c>
      <c r="E5" s="42">
        <f t="shared" si="0"/>
        <v>39349</v>
      </c>
      <c r="F5" s="42">
        <f t="shared" si="0"/>
        <v>35913</v>
      </c>
      <c r="G5" s="42">
        <f t="shared" si="0"/>
        <v>39331</v>
      </c>
      <c r="H5" s="42">
        <f t="shared" si="0"/>
        <v>37586</v>
      </c>
      <c r="I5" s="42">
        <f t="shared" si="0"/>
        <v>39002</v>
      </c>
      <c r="J5" s="42">
        <f t="shared" si="0"/>
        <v>40209</v>
      </c>
      <c r="K5" s="42">
        <f t="shared" si="0"/>
        <v>43423</v>
      </c>
      <c r="L5" s="42">
        <f t="shared" si="0"/>
        <v>43440</v>
      </c>
      <c r="M5" s="42">
        <f t="shared" si="0"/>
        <v>43486</v>
      </c>
      <c r="N5" s="42">
        <f t="shared" si="0"/>
        <v>43696</v>
      </c>
      <c r="O5" s="42">
        <f t="shared" si="0"/>
        <v>44045</v>
      </c>
      <c r="P5" s="42">
        <f t="shared" ref="P5:R5" si="1">P6+P24+P39+P53+P64</f>
        <v>44049</v>
      </c>
      <c r="Q5" s="42">
        <f t="shared" si="1"/>
        <v>44403</v>
      </c>
      <c r="R5" s="42">
        <f t="shared" si="1"/>
        <v>46394</v>
      </c>
      <c r="S5" s="42">
        <f t="shared" ref="S5:U5" si="2">S6+S24+S39+S53+S64</f>
        <v>46757</v>
      </c>
      <c r="T5" s="42">
        <f t="shared" si="2"/>
        <v>0</v>
      </c>
      <c r="U5" s="42">
        <f t="shared" si="2"/>
        <v>39965</v>
      </c>
      <c r="V5" s="42">
        <f t="shared" ref="V5:W5" si="3">V6+V24+V39+V53+V64</f>
        <v>36735</v>
      </c>
      <c r="W5" s="42">
        <f t="shared" si="3"/>
        <v>34824</v>
      </c>
      <c r="X5" s="88">
        <f t="shared" si="0"/>
        <v>15376</v>
      </c>
      <c r="Y5" s="81">
        <f t="shared" si="0"/>
        <v>15378</v>
      </c>
      <c r="Z5" s="81">
        <f t="shared" si="0"/>
        <v>15380</v>
      </c>
      <c r="AA5" s="81">
        <f t="shared" si="0"/>
        <v>15198</v>
      </c>
      <c r="AB5" s="81">
        <f t="shared" si="0"/>
        <v>15424</v>
      </c>
      <c r="AC5" s="81">
        <f t="shared" si="0"/>
        <v>15286</v>
      </c>
      <c r="AD5" s="81">
        <f t="shared" si="0"/>
        <v>15034</v>
      </c>
      <c r="AE5" s="81">
        <f t="shared" si="0"/>
        <v>15442</v>
      </c>
      <c r="AF5" s="81">
        <f t="shared" si="0"/>
        <v>15461</v>
      </c>
      <c r="AG5" s="81">
        <f t="shared" si="0"/>
        <v>15455</v>
      </c>
      <c r="AH5" s="81">
        <f t="shared" si="0"/>
        <v>15730</v>
      </c>
      <c r="AI5" s="81">
        <f t="shared" si="0"/>
        <v>15646</v>
      </c>
      <c r="AJ5" s="81">
        <f t="shared" si="0"/>
        <v>15987</v>
      </c>
      <c r="AK5" s="81">
        <f t="shared" ref="AK5:AL5" si="4">AK6+AK24+AK39+AK53+AK64</f>
        <v>16257</v>
      </c>
      <c r="AL5" s="81">
        <f t="shared" si="4"/>
        <v>16863</v>
      </c>
      <c r="AM5" s="81">
        <f>AM6+AM24+AM39+AM53+AM64</f>
        <v>16927</v>
      </c>
      <c r="AN5" s="81">
        <f>AN6+AN24+AN39+AN53+AN64</f>
        <v>17264</v>
      </c>
      <c r="AO5" s="81">
        <f t="shared" ref="AO5:AR5" si="5">AO6+AO24+AO39+AO53+AO64</f>
        <v>0</v>
      </c>
      <c r="AP5" s="81">
        <f t="shared" si="5"/>
        <v>18300</v>
      </c>
      <c r="AQ5" s="42">
        <f t="shared" si="5"/>
        <v>18409</v>
      </c>
      <c r="AR5" s="42">
        <f t="shared" si="5"/>
        <v>18698</v>
      </c>
      <c r="AS5" s="88">
        <f t="shared" si="0"/>
        <v>3605</v>
      </c>
      <c r="AT5" s="81">
        <f t="shared" si="0"/>
        <v>3751</v>
      </c>
      <c r="AU5" s="81">
        <f t="shared" si="0"/>
        <v>3897</v>
      </c>
      <c r="AV5" s="81">
        <f t="shared" si="0"/>
        <v>3739</v>
      </c>
      <c r="AW5" s="81">
        <f t="shared" si="0"/>
        <v>4032</v>
      </c>
      <c r="AX5" s="81">
        <f t="shared" si="0"/>
        <v>4250</v>
      </c>
      <c r="AY5" s="81">
        <f t="shared" si="0"/>
        <v>4344</v>
      </c>
      <c r="AZ5" s="81">
        <f t="shared" si="0"/>
        <v>4335</v>
      </c>
      <c r="BA5" s="81">
        <f t="shared" si="0"/>
        <v>4454</v>
      </c>
      <c r="BB5" s="81">
        <f t="shared" si="0"/>
        <v>4389</v>
      </c>
      <c r="BC5" s="81">
        <f t="shared" si="0"/>
        <v>4596</v>
      </c>
      <c r="BD5" s="81">
        <f t="shared" si="0"/>
        <v>4795</v>
      </c>
      <c r="BE5" s="81">
        <f t="shared" si="0"/>
        <v>4918</v>
      </c>
      <c r="BF5" s="81">
        <f t="shared" ref="BF5:BH5" si="6">BF6+BF24+BF39+BF53+BF64</f>
        <v>5062</v>
      </c>
      <c r="BG5" s="81">
        <f t="shared" si="6"/>
        <v>5071</v>
      </c>
      <c r="BH5" s="81">
        <f t="shared" si="6"/>
        <v>5109</v>
      </c>
      <c r="BI5" s="81">
        <f t="shared" ref="BI5:BM5" si="7">BI6+BI24+BI39+BI53+BI64</f>
        <v>5111</v>
      </c>
      <c r="BJ5" s="81">
        <f t="shared" si="7"/>
        <v>0</v>
      </c>
      <c r="BK5" s="81">
        <f t="shared" si="7"/>
        <v>5816</v>
      </c>
      <c r="BL5" s="42">
        <f t="shared" si="7"/>
        <v>5950</v>
      </c>
      <c r="BM5" s="42">
        <f t="shared" si="7"/>
        <v>6386</v>
      </c>
      <c r="BN5" s="88">
        <f t="shared" si="0"/>
        <v>2799</v>
      </c>
      <c r="BO5" s="81">
        <f t="shared" si="0"/>
        <v>2883.5</v>
      </c>
      <c r="BP5" s="81">
        <f t="shared" si="0"/>
        <v>2968</v>
      </c>
      <c r="BQ5" s="81">
        <f t="shared" si="0"/>
        <v>3573.1333333333337</v>
      </c>
      <c r="BR5" s="81">
        <f t="shared" si="0"/>
        <v>3735</v>
      </c>
      <c r="BS5" s="81">
        <f t="shared" si="0"/>
        <v>3752.5</v>
      </c>
      <c r="BT5" s="81">
        <f t="shared" si="0"/>
        <v>2718</v>
      </c>
      <c r="BU5" s="81">
        <f t="shared" si="0"/>
        <v>2730</v>
      </c>
      <c r="BV5" s="81">
        <f t="shared" si="0"/>
        <v>2560</v>
      </c>
      <c r="BW5" s="81">
        <f t="shared" si="0"/>
        <v>2564</v>
      </c>
      <c r="BX5" s="81">
        <f t="shared" si="0"/>
        <v>2525</v>
      </c>
      <c r="BY5" s="81">
        <f t="shared" si="0"/>
        <v>2639</v>
      </c>
      <c r="BZ5" s="81">
        <f t="shared" si="0"/>
        <v>2512</v>
      </c>
      <c r="CA5" s="81">
        <f t="shared" ref="CA5:CB5" si="8">CA6+CA24+CA39+CA53+CA64</f>
        <v>2601</v>
      </c>
      <c r="CB5" s="81">
        <f t="shared" si="8"/>
        <v>2694</v>
      </c>
      <c r="CC5" s="81">
        <f t="shared" ref="CC5:CD5" si="9">CC6+CC24+CC39+CC53+CC64</f>
        <v>2496</v>
      </c>
      <c r="CD5" s="81">
        <f t="shared" si="9"/>
        <v>2148</v>
      </c>
      <c r="CE5" s="81">
        <f t="shared" ref="CE5:CH5" si="10">CE6+CE24+CE39+CE53+CE64</f>
        <v>0</v>
      </c>
      <c r="CF5" s="81">
        <f t="shared" si="10"/>
        <v>2544</v>
      </c>
      <c r="CG5" s="42">
        <f t="shared" si="10"/>
        <v>2418</v>
      </c>
      <c r="CH5" s="42">
        <f t="shared" si="10"/>
        <v>2349</v>
      </c>
      <c r="CI5" s="88">
        <f t="shared" si="0"/>
        <v>1627</v>
      </c>
      <c r="CJ5" s="81">
        <f t="shared" si="0"/>
        <v>1740.5</v>
      </c>
      <c r="CK5" s="81">
        <f t="shared" si="0"/>
        <v>1854</v>
      </c>
      <c r="CL5" s="81">
        <f t="shared" si="0"/>
        <v>1798.4</v>
      </c>
      <c r="CM5" s="81">
        <f t="shared" si="0"/>
        <v>2110</v>
      </c>
      <c r="CN5" s="81">
        <f t="shared" si="0"/>
        <v>2236</v>
      </c>
      <c r="CO5" s="81">
        <f t="shared" si="0"/>
        <v>2529</v>
      </c>
      <c r="CP5" s="81">
        <f t="shared" si="0"/>
        <v>2722</v>
      </c>
      <c r="CQ5" s="81">
        <f t="shared" si="0"/>
        <v>2762</v>
      </c>
      <c r="CR5" s="81">
        <f t="shared" si="0"/>
        <v>2718</v>
      </c>
      <c r="CS5" s="81">
        <f t="shared" si="0"/>
        <v>2992</v>
      </c>
      <c r="CT5" s="81">
        <f t="shared" si="0"/>
        <v>3232</v>
      </c>
      <c r="CU5" s="81">
        <f t="shared" ref="CU5:FF5" si="11">CU6+CU24+CU39+CU53+CU64</f>
        <v>3665</v>
      </c>
      <c r="CV5" s="81">
        <f t="shared" ref="CV5:CW5" si="12">CV6+CV24+CV39+CV53+CV64</f>
        <v>3643</v>
      </c>
      <c r="CW5" s="81">
        <f t="shared" si="12"/>
        <v>4141</v>
      </c>
      <c r="CX5" s="81">
        <f t="shared" ref="CX5:CY5" si="13">CX6+CX24+CX39+CX53+CX64</f>
        <v>4336</v>
      </c>
      <c r="CY5" s="81">
        <f t="shared" si="13"/>
        <v>4691</v>
      </c>
      <c r="CZ5" s="81">
        <f t="shared" ref="CZ5:DC5" si="14">CZ6+CZ24+CZ39+CZ53+CZ64</f>
        <v>0</v>
      </c>
      <c r="DA5" s="81">
        <f t="shared" si="14"/>
        <v>5355</v>
      </c>
      <c r="DB5" s="42">
        <f t="shared" si="14"/>
        <v>5466</v>
      </c>
      <c r="DC5" s="42">
        <f t="shared" si="14"/>
        <v>6046</v>
      </c>
      <c r="DD5" s="88">
        <f t="shared" si="11"/>
        <v>1904</v>
      </c>
      <c r="DE5" s="81">
        <f t="shared" si="11"/>
        <v>2081.5</v>
      </c>
      <c r="DF5" s="81">
        <f t="shared" si="11"/>
        <v>2264</v>
      </c>
      <c r="DG5" s="81">
        <f t="shared" si="11"/>
        <v>2708</v>
      </c>
      <c r="DH5" s="81">
        <f t="shared" si="11"/>
        <v>3660</v>
      </c>
      <c r="DI5" s="81">
        <f t="shared" si="11"/>
        <v>5669</v>
      </c>
      <c r="DJ5" s="81">
        <f t="shared" si="11"/>
        <v>7465</v>
      </c>
      <c r="DK5" s="81">
        <f t="shared" si="11"/>
        <v>8221</v>
      </c>
      <c r="DL5" s="81">
        <f t="shared" si="11"/>
        <v>8885</v>
      </c>
      <c r="DM5" s="81">
        <f t="shared" si="11"/>
        <v>9292</v>
      </c>
      <c r="DN5" s="81">
        <f t="shared" si="11"/>
        <v>10439</v>
      </c>
      <c r="DO5" s="81">
        <f t="shared" si="11"/>
        <v>10932</v>
      </c>
      <c r="DP5" s="81">
        <f t="shared" si="11"/>
        <v>11273</v>
      </c>
      <c r="DQ5" s="81">
        <f t="shared" ref="DQ5:DS5" si="15">DQ6+DQ24+DQ39+DQ53+DQ64</f>
        <v>11638</v>
      </c>
      <c r="DR5" s="81">
        <f t="shared" si="15"/>
        <v>12227</v>
      </c>
      <c r="DS5" s="81">
        <f t="shared" si="15"/>
        <v>12900</v>
      </c>
      <c r="DT5" s="81">
        <f t="shared" ref="DT5:DX5" si="16">DT6+DT24+DT39+DT53+DT64</f>
        <v>13328</v>
      </c>
      <c r="DU5" s="81">
        <f t="shared" si="16"/>
        <v>0</v>
      </c>
      <c r="DV5" s="81">
        <f t="shared" si="16"/>
        <v>14221</v>
      </c>
      <c r="DW5" s="42">
        <f t="shared" si="16"/>
        <v>14619</v>
      </c>
      <c r="DX5" s="42">
        <f t="shared" si="16"/>
        <v>14762</v>
      </c>
      <c r="DY5" s="88">
        <f t="shared" si="11"/>
        <v>1148</v>
      </c>
      <c r="DZ5" s="81">
        <f t="shared" si="11"/>
        <v>1166.5</v>
      </c>
      <c r="EA5" s="81">
        <f t="shared" si="11"/>
        <v>1185</v>
      </c>
      <c r="EB5" s="81">
        <f t="shared" si="11"/>
        <v>1162.2</v>
      </c>
      <c r="EC5" s="81">
        <f t="shared" si="11"/>
        <v>1274</v>
      </c>
      <c r="ED5" s="81">
        <f t="shared" si="11"/>
        <v>1293</v>
      </c>
      <c r="EE5" s="81">
        <f t="shared" si="11"/>
        <v>1281</v>
      </c>
      <c r="EF5" s="81">
        <f t="shared" si="11"/>
        <v>1275</v>
      </c>
      <c r="EG5" s="81">
        <f t="shared" si="11"/>
        <v>1252</v>
      </c>
      <c r="EH5" s="81">
        <f t="shared" si="11"/>
        <v>1198</v>
      </c>
      <c r="EI5" s="81">
        <f t="shared" si="11"/>
        <v>1311</v>
      </c>
      <c r="EJ5" s="81">
        <f t="shared" si="11"/>
        <v>1304</v>
      </c>
      <c r="EK5" s="81">
        <f t="shared" si="11"/>
        <v>1338</v>
      </c>
      <c r="EL5" s="81">
        <f t="shared" ref="EL5:EM5" si="17">EL6+EL24+EL39+EL53+EL64</f>
        <v>1335</v>
      </c>
      <c r="EM5" s="81">
        <f t="shared" si="17"/>
        <v>1322</v>
      </c>
      <c r="EN5" s="81">
        <f t="shared" ref="EN5:EO5" si="18">EN6+EN24+EN39+EN53+EN64</f>
        <v>1361</v>
      </c>
      <c r="EO5" s="81">
        <f t="shared" si="18"/>
        <v>1521</v>
      </c>
      <c r="EP5" s="81">
        <f t="shared" ref="EP5:ES5" si="19">EP6+EP24+EP39+EP53+EP64</f>
        <v>0</v>
      </c>
      <c r="EQ5" s="81">
        <f t="shared" si="19"/>
        <v>1511</v>
      </c>
      <c r="ER5" s="42">
        <f t="shared" si="19"/>
        <v>1630</v>
      </c>
      <c r="ES5" s="42">
        <f t="shared" si="19"/>
        <v>1630</v>
      </c>
      <c r="ET5" s="88">
        <f t="shared" si="11"/>
        <v>2057</v>
      </c>
      <c r="EU5" s="81">
        <f t="shared" si="11"/>
        <v>2102.5</v>
      </c>
      <c r="EV5" s="81">
        <f t="shared" si="11"/>
        <v>2148</v>
      </c>
      <c r="EW5" s="81">
        <f t="shared" si="11"/>
        <v>2188</v>
      </c>
      <c r="EX5" s="81">
        <f t="shared" si="11"/>
        <v>2193</v>
      </c>
      <c r="EY5" s="81">
        <f t="shared" si="11"/>
        <v>2251</v>
      </c>
      <c r="EZ5" s="81">
        <f t="shared" si="11"/>
        <v>2354</v>
      </c>
      <c r="FA5" s="81">
        <f t="shared" si="11"/>
        <v>2228</v>
      </c>
      <c r="FB5" s="81">
        <f t="shared" si="11"/>
        <v>2354</v>
      </c>
      <c r="FC5" s="81">
        <f t="shared" si="11"/>
        <v>2370</v>
      </c>
      <c r="FD5" s="81">
        <f t="shared" si="11"/>
        <v>2443</v>
      </c>
      <c r="FE5" s="81">
        <f t="shared" si="11"/>
        <v>2504</v>
      </c>
      <c r="FF5" s="81">
        <f t="shared" si="11"/>
        <v>2377</v>
      </c>
      <c r="FG5" s="81">
        <f t="shared" ref="FG5:FH5" si="20">FG6+FG24+FG39+FG53+FG64</f>
        <v>2478</v>
      </c>
      <c r="FH5" s="81">
        <f t="shared" si="20"/>
        <v>2564</v>
      </c>
      <c r="FI5" s="81">
        <f t="shared" ref="FI5:FJ5" si="21">FI6+FI24+FI39+FI53+FI64</f>
        <v>2616</v>
      </c>
      <c r="FJ5" s="81">
        <f t="shared" si="21"/>
        <v>2610</v>
      </c>
      <c r="FK5" s="81">
        <f t="shared" ref="FK5:FN5" si="22">FK6+FK24+FK39+FK53+FK64</f>
        <v>0</v>
      </c>
      <c r="FL5" s="81">
        <f t="shared" si="22"/>
        <v>2815</v>
      </c>
      <c r="FM5" s="42">
        <f t="shared" si="22"/>
        <v>2859</v>
      </c>
      <c r="FN5" s="42">
        <f t="shared" si="22"/>
        <v>2991</v>
      </c>
      <c r="FO5" s="88">
        <f t="shared" ref="FO5:FT5" si="23">FO6+FO24+FO39+FO53+FO64</f>
        <v>5879</v>
      </c>
      <c r="FP5" s="81">
        <f t="shared" si="23"/>
        <v>6138</v>
      </c>
      <c r="FQ5" s="81">
        <f t="shared" si="23"/>
        <v>6229</v>
      </c>
      <c r="FR5" s="81">
        <f t="shared" si="23"/>
        <v>8816</v>
      </c>
      <c r="FS5" s="81">
        <f t="shared" si="23"/>
        <v>12346</v>
      </c>
      <c r="FT5" s="81">
        <f t="shared" si="23"/>
        <v>13528</v>
      </c>
      <c r="FU5" s="81">
        <f t="shared" ref="FU5:FV5" si="24">FU6+FU24+FU39+FU53+FU64</f>
        <v>14587</v>
      </c>
      <c r="FV5" s="81">
        <f t="shared" si="24"/>
        <v>15478</v>
      </c>
      <c r="FW5" s="81">
        <f t="shared" ref="FW5:FZ5" si="25">FW6+FW24+FW39+FW53+FW64</f>
        <v>0</v>
      </c>
      <c r="FX5" s="81">
        <f t="shared" si="25"/>
        <v>17397</v>
      </c>
      <c r="FY5" s="42">
        <f t="shared" si="25"/>
        <v>18302</v>
      </c>
      <c r="FZ5" s="42">
        <f t="shared" si="25"/>
        <v>20646</v>
      </c>
      <c r="GA5" s="198"/>
      <c r="GB5" s="198"/>
      <c r="GD5" s="114" t="s">
        <v>159</v>
      </c>
      <c r="GE5" s="115">
        <v>8</v>
      </c>
      <c r="GH5" s="42">
        <f t="shared" ref="GH5:GN5" si="26">GH6+GH24+GH39+GH53+GH64</f>
        <v>83041</v>
      </c>
      <c r="GI5" s="42">
        <f t="shared" ref="GI5:GJ5" si="27">GI6+GI24+GI39+GI53+GI64</f>
        <v>87289</v>
      </c>
      <c r="GJ5" s="42">
        <f t="shared" si="27"/>
        <v>87655</v>
      </c>
      <c r="GK5" s="42"/>
      <c r="GL5" s="42"/>
      <c r="GM5" s="42"/>
      <c r="GN5" s="96">
        <f t="shared" si="26"/>
        <v>77162</v>
      </c>
      <c r="GO5" s="42">
        <f>GO6+GO24+GO39+GO53+GO64</f>
        <v>81151</v>
      </c>
      <c r="GP5" s="42">
        <f>GP6+GP24+GP39+GP53+GP64</f>
        <v>81426</v>
      </c>
      <c r="GQ5" s="42">
        <f t="shared" ref="GQ5:HA5" si="28">GQ6+GQ24+GQ39+GQ53+GQ64</f>
        <v>83522</v>
      </c>
      <c r="GR5" s="42">
        <f t="shared" si="28"/>
        <v>84748</v>
      </c>
      <c r="GS5" s="42">
        <f t="shared" si="28"/>
        <v>86115</v>
      </c>
      <c r="GT5" s="42">
        <f t="shared" si="28"/>
        <v>87063</v>
      </c>
      <c r="GU5" s="42">
        <f t="shared" si="28"/>
        <v>89285</v>
      </c>
      <c r="GV5" s="42">
        <f t="shared" si="28"/>
        <v>92139</v>
      </c>
      <c r="GW5" s="42">
        <f t="shared" si="28"/>
        <v>93430</v>
      </c>
      <c r="GX5" s="42">
        <f t="shared" si="28"/>
        <v>0</v>
      </c>
      <c r="GY5" s="42">
        <f t="shared" si="28"/>
        <v>90527</v>
      </c>
      <c r="GZ5" s="42">
        <f t="shared" si="28"/>
        <v>88086</v>
      </c>
      <c r="HA5" s="42">
        <f t="shared" si="28"/>
        <v>87686</v>
      </c>
      <c r="HB5" s="96">
        <f t="shared" ref="HB5" si="29">HB6+HB24+HB39+HB53+HB64</f>
        <v>5879</v>
      </c>
      <c r="HC5" s="42">
        <f t="shared" ref="HC5:HD5" si="30">HC6+HC24+HC39+HC53+HC64</f>
        <v>6138</v>
      </c>
      <c r="HD5" s="42">
        <f t="shared" si="30"/>
        <v>6229</v>
      </c>
      <c r="HE5" s="42"/>
      <c r="HF5" s="42"/>
      <c r="HG5" s="42"/>
    </row>
    <row r="6" spans="1:216" s="33" customFormat="1">
      <c r="A6" s="40" t="s">
        <v>43</v>
      </c>
      <c r="B6" s="43">
        <f>SUM(B8:B23)</f>
        <v>0</v>
      </c>
      <c r="C6" s="97">
        <f t="shared" ref="C6:CT6" si="31">SUM(C8:C23)</f>
        <v>11257</v>
      </c>
      <c r="D6" s="43">
        <f t="shared" si="31"/>
        <v>11084</v>
      </c>
      <c r="E6" s="43">
        <f t="shared" si="31"/>
        <v>10911</v>
      </c>
      <c r="F6" s="43">
        <f t="shared" si="31"/>
        <v>10774</v>
      </c>
      <c r="G6" s="43">
        <f t="shared" si="31"/>
        <v>11128</v>
      </c>
      <c r="H6" s="43">
        <f t="shared" si="31"/>
        <v>10998</v>
      </c>
      <c r="I6" s="43">
        <f t="shared" si="31"/>
        <v>11122</v>
      </c>
      <c r="J6" s="43">
        <f t="shared" si="31"/>
        <v>11543</v>
      </c>
      <c r="K6" s="43">
        <f t="shared" si="31"/>
        <v>12126</v>
      </c>
      <c r="L6" s="43">
        <f t="shared" si="31"/>
        <v>12494</v>
      </c>
      <c r="M6" s="43">
        <f t="shared" si="31"/>
        <v>12497</v>
      </c>
      <c r="N6" s="43">
        <f t="shared" si="31"/>
        <v>13034</v>
      </c>
      <c r="O6" s="43">
        <f t="shared" si="31"/>
        <v>13028</v>
      </c>
      <c r="P6" s="43">
        <f t="shared" ref="P6:R6" si="32">SUM(P8:P23)</f>
        <v>13415</v>
      </c>
      <c r="Q6" s="43">
        <f t="shared" si="32"/>
        <v>13384</v>
      </c>
      <c r="R6" s="43">
        <f t="shared" si="32"/>
        <v>14320</v>
      </c>
      <c r="S6" s="43">
        <f t="shared" ref="S6:U6" si="33">SUM(S8:S23)</f>
        <v>14418</v>
      </c>
      <c r="T6" s="43">
        <f t="shared" si="33"/>
        <v>0</v>
      </c>
      <c r="U6" s="43">
        <f t="shared" si="33"/>
        <v>12679</v>
      </c>
      <c r="V6" s="43">
        <f>SUM(V8:V23)</f>
        <v>11553</v>
      </c>
      <c r="W6" s="43">
        <f>SUM(W8:W23)</f>
        <v>10695</v>
      </c>
      <c r="X6" s="89">
        <f t="shared" si="31"/>
        <v>4670</v>
      </c>
      <c r="Y6" s="82">
        <f t="shared" si="31"/>
        <v>4745</v>
      </c>
      <c r="Z6" s="82">
        <f t="shared" si="31"/>
        <v>4820</v>
      </c>
      <c r="AA6" s="82">
        <f t="shared" si="31"/>
        <v>4891</v>
      </c>
      <c r="AB6" s="82">
        <f t="shared" si="31"/>
        <v>4915</v>
      </c>
      <c r="AC6" s="82">
        <f t="shared" si="31"/>
        <v>4860</v>
      </c>
      <c r="AD6" s="82">
        <f t="shared" si="31"/>
        <v>4766</v>
      </c>
      <c r="AE6" s="82">
        <f t="shared" si="31"/>
        <v>4985</v>
      </c>
      <c r="AF6" s="82">
        <f t="shared" si="31"/>
        <v>4948</v>
      </c>
      <c r="AG6" s="82">
        <f t="shared" si="31"/>
        <v>4861</v>
      </c>
      <c r="AH6" s="82">
        <f t="shared" si="31"/>
        <v>5086</v>
      </c>
      <c r="AI6" s="82">
        <f t="shared" si="31"/>
        <v>5089</v>
      </c>
      <c r="AJ6" s="82">
        <f t="shared" si="31"/>
        <v>5178</v>
      </c>
      <c r="AK6" s="82">
        <f t="shared" ref="AK6:AM6" si="34">SUM(AK8:AK23)</f>
        <v>5263</v>
      </c>
      <c r="AL6" s="82">
        <f t="shared" si="34"/>
        <v>5488</v>
      </c>
      <c r="AM6" s="82">
        <f t="shared" si="34"/>
        <v>5582</v>
      </c>
      <c r="AN6" s="82">
        <f t="shared" ref="AN6:AR6" si="35">SUM(AN8:AN23)</f>
        <v>5975</v>
      </c>
      <c r="AO6" s="82">
        <f t="shared" si="35"/>
        <v>0</v>
      </c>
      <c r="AP6" s="82">
        <f t="shared" si="35"/>
        <v>6287</v>
      </c>
      <c r="AQ6" s="43">
        <f t="shared" si="35"/>
        <v>6435</v>
      </c>
      <c r="AR6" s="43">
        <f t="shared" si="35"/>
        <v>6514</v>
      </c>
      <c r="AS6" s="89">
        <f t="shared" si="31"/>
        <v>991</v>
      </c>
      <c r="AT6" s="82">
        <f t="shared" si="31"/>
        <v>1033.5</v>
      </c>
      <c r="AU6" s="82">
        <f t="shared" si="31"/>
        <v>1076</v>
      </c>
      <c r="AV6" s="82">
        <f t="shared" si="31"/>
        <v>1071</v>
      </c>
      <c r="AW6" s="82">
        <f t="shared" si="31"/>
        <v>1127</v>
      </c>
      <c r="AX6" s="82">
        <f t="shared" si="31"/>
        <v>1153</v>
      </c>
      <c r="AY6" s="82">
        <f t="shared" si="31"/>
        <v>1230</v>
      </c>
      <c r="AZ6" s="82">
        <f t="shared" si="31"/>
        <v>1193</v>
      </c>
      <c r="BA6" s="82">
        <f t="shared" si="31"/>
        <v>1256</v>
      </c>
      <c r="BB6" s="82">
        <f t="shared" si="31"/>
        <v>1245</v>
      </c>
      <c r="BC6" s="82">
        <f t="shared" si="31"/>
        <v>1267</v>
      </c>
      <c r="BD6" s="82">
        <f t="shared" si="31"/>
        <v>1270</v>
      </c>
      <c r="BE6" s="82">
        <f t="shared" si="31"/>
        <v>1377</v>
      </c>
      <c r="BF6" s="82">
        <f t="shared" ref="BF6:BH6" si="36">SUM(BF8:BF23)</f>
        <v>1415</v>
      </c>
      <c r="BG6" s="82">
        <f t="shared" si="36"/>
        <v>1436</v>
      </c>
      <c r="BH6" s="82">
        <f t="shared" si="36"/>
        <v>1441</v>
      </c>
      <c r="BI6" s="82">
        <f t="shared" ref="BI6:BM6" si="37">SUM(BI8:BI23)</f>
        <v>1454</v>
      </c>
      <c r="BJ6" s="82">
        <f t="shared" si="37"/>
        <v>0</v>
      </c>
      <c r="BK6" s="82">
        <f t="shared" si="37"/>
        <v>1579</v>
      </c>
      <c r="BL6" s="43">
        <f t="shared" si="37"/>
        <v>1577</v>
      </c>
      <c r="BM6" s="43">
        <f t="shared" si="37"/>
        <v>1659</v>
      </c>
      <c r="BN6" s="89">
        <f t="shared" si="31"/>
        <v>732</v>
      </c>
      <c r="BO6" s="82">
        <f t="shared" si="31"/>
        <v>818.5</v>
      </c>
      <c r="BP6" s="82">
        <f t="shared" si="31"/>
        <v>905</v>
      </c>
      <c r="BQ6" s="82">
        <f t="shared" si="31"/>
        <v>1218.1333333333334</v>
      </c>
      <c r="BR6" s="82">
        <f t="shared" si="31"/>
        <v>1225</v>
      </c>
      <c r="BS6" s="82">
        <f t="shared" si="31"/>
        <v>1276.5</v>
      </c>
      <c r="BT6" s="82">
        <f t="shared" si="31"/>
        <v>706</v>
      </c>
      <c r="BU6" s="82">
        <f t="shared" si="31"/>
        <v>761</v>
      </c>
      <c r="BV6" s="82">
        <f t="shared" si="31"/>
        <v>651</v>
      </c>
      <c r="BW6" s="82">
        <f t="shared" si="31"/>
        <v>620</v>
      </c>
      <c r="BX6" s="82">
        <f t="shared" si="31"/>
        <v>610</v>
      </c>
      <c r="BY6" s="82">
        <f t="shared" si="31"/>
        <v>598</v>
      </c>
      <c r="BZ6" s="82">
        <f t="shared" si="31"/>
        <v>677</v>
      </c>
      <c r="CA6" s="82">
        <f t="shared" ref="CA6:CB6" si="38">SUM(CA8:CA23)</f>
        <v>692</v>
      </c>
      <c r="CB6" s="82">
        <f t="shared" si="38"/>
        <v>679</v>
      </c>
      <c r="CC6" s="82">
        <f t="shared" ref="CC6:CD6" si="39">SUM(CC8:CC23)</f>
        <v>630</v>
      </c>
      <c r="CD6" s="82">
        <f t="shared" si="39"/>
        <v>466</v>
      </c>
      <c r="CE6" s="82">
        <f t="shared" ref="CE6:CH6" si="40">SUM(CE8:CE23)</f>
        <v>0</v>
      </c>
      <c r="CF6" s="82">
        <f t="shared" si="40"/>
        <v>670</v>
      </c>
      <c r="CG6" s="43">
        <f t="shared" si="40"/>
        <v>687</v>
      </c>
      <c r="CH6" s="43">
        <f t="shared" si="40"/>
        <v>636</v>
      </c>
      <c r="CI6" s="89">
        <f t="shared" si="31"/>
        <v>323</v>
      </c>
      <c r="CJ6" s="82">
        <f t="shared" si="31"/>
        <v>352.5</v>
      </c>
      <c r="CK6" s="82">
        <f t="shared" si="31"/>
        <v>382</v>
      </c>
      <c r="CL6" s="82">
        <f t="shared" si="31"/>
        <v>349.4</v>
      </c>
      <c r="CM6" s="82">
        <f t="shared" si="31"/>
        <v>393</v>
      </c>
      <c r="CN6" s="82">
        <f t="shared" si="31"/>
        <v>348</v>
      </c>
      <c r="CO6" s="82">
        <f t="shared" si="31"/>
        <v>418</v>
      </c>
      <c r="CP6" s="82">
        <f t="shared" si="31"/>
        <v>507</v>
      </c>
      <c r="CQ6" s="82">
        <f t="shared" si="31"/>
        <v>521</v>
      </c>
      <c r="CR6" s="82">
        <f t="shared" si="31"/>
        <v>498</v>
      </c>
      <c r="CS6" s="82">
        <f t="shared" si="31"/>
        <v>675</v>
      </c>
      <c r="CT6" s="82">
        <f t="shared" si="31"/>
        <v>646</v>
      </c>
      <c r="CU6" s="82">
        <f t="shared" ref="CU6:FF6" si="41">SUM(CU8:CU23)</f>
        <v>766</v>
      </c>
      <c r="CV6" s="82">
        <f t="shared" ref="CV6:CW6" si="42">SUM(CV8:CV23)</f>
        <v>806</v>
      </c>
      <c r="CW6" s="82">
        <f t="shared" si="42"/>
        <v>1001</v>
      </c>
      <c r="CX6" s="82">
        <f t="shared" ref="CX6:CY6" si="43">SUM(CX8:CX23)</f>
        <v>1018</v>
      </c>
      <c r="CY6" s="82">
        <f t="shared" si="43"/>
        <v>1071</v>
      </c>
      <c r="CZ6" s="82">
        <f t="shared" ref="CZ6:DC6" si="44">SUM(CZ8:CZ23)</f>
        <v>0</v>
      </c>
      <c r="DA6" s="82">
        <f t="shared" si="44"/>
        <v>1388</v>
      </c>
      <c r="DB6" s="43">
        <f t="shared" si="44"/>
        <v>1458</v>
      </c>
      <c r="DC6" s="43">
        <f t="shared" si="44"/>
        <v>1799</v>
      </c>
      <c r="DD6" s="89">
        <f t="shared" si="41"/>
        <v>699</v>
      </c>
      <c r="DE6" s="82">
        <f t="shared" si="41"/>
        <v>820</v>
      </c>
      <c r="DF6" s="82">
        <f t="shared" si="41"/>
        <v>946</v>
      </c>
      <c r="DG6" s="82">
        <f t="shared" si="41"/>
        <v>1245</v>
      </c>
      <c r="DH6" s="82">
        <f t="shared" si="41"/>
        <v>1622</v>
      </c>
      <c r="DI6" s="82">
        <f t="shared" si="41"/>
        <v>2276</v>
      </c>
      <c r="DJ6" s="82">
        <f t="shared" si="41"/>
        <v>2735</v>
      </c>
      <c r="DK6" s="82">
        <f t="shared" si="41"/>
        <v>2887</v>
      </c>
      <c r="DL6" s="82">
        <f t="shared" si="41"/>
        <v>3165</v>
      </c>
      <c r="DM6" s="82">
        <f t="shared" si="41"/>
        <v>3187</v>
      </c>
      <c r="DN6" s="82">
        <f t="shared" si="41"/>
        <v>3663</v>
      </c>
      <c r="DO6" s="82">
        <f t="shared" si="41"/>
        <v>3745</v>
      </c>
      <c r="DP6" s="82">
        <f t="shared" si="41"/>
        <v>3786</v>
      </c>
      <c r="DQ6" s="82">
        <f t="shared" ref="DQ6:DR6" si="45">SUM(DQ8:DQ23)</f>
        <v>4190</v>
      </c>
      <c r="DR6" s="82">
        <f t="shared" si="45"/>
        <v>4314</v>
      </c>
      <c r="DS6" s="82">
        <f t="shared" ref="DS6:DT6" si="46">SUM(DS8:DS23)</f>
        <v>4535</v>
      </c>
      <c r="DT6" s="82">
        <f t="shared" si="46"/>
        <v>4636</v>
      </c>
      <c r="DU6" s="82">
        <f t="shared" ref="DU6:DX6" si="47">SUM(DU8:DU23)</f>
        <v>0</v>
      </c>
      <c r="DV6" s="82">
        <f t="shared" si="47"/>
        <v>4961</v>
      </c>
      <c r="DW6" s="43">
        <f t="shared" si="47"/>
        <v>5046</v>
      </c>
      <c r="DX6" s="43">
        <f t="shared" si="47"/>
        <v>5327</v>
      </c>
      <c r="DY6" s="89">
        <f t="shared" si="41"/>
        <v>258</v>
      </c>
      <c r="DZ6" s="82">
        <f t="shared" si="41"/>
        <v>279</v>
      </c>
      <c r="EA6" s="82">
        <f t="shared" si="41"/>
        <v>300</v>
      </c>
      <c r="EB6" s="82">
        <f t="shared" si="41"/>
        <v>349</v>
      </c>
      <c r="EC6" s="82">
        <f t="shared" si="41"/>
        <v>367</v>
      </c>
      <c r="ED6" s="82">
        <f t="shared" si="41"/>
        <v>386</v>
      </c>
      <c r="EE6" s="82">
        <f t="shared" si="41"/>
        <v>361</v>
      </c>
      <c r="EF6" s="82">
        <f t="shared" si="41"/>
        <v>363</v>
      </c>
      <c r="EG6" s="82">
        <f t="shared" si="41"/>
        <v>344</v>
      </c>
      <c r="EH6" s="82">
        <f t="shared" si="41"/>
        <v>361</v>
      </c>
      <c r="EI6" s="82">
        <f t="shared" si="41"/>
        <v>368</v>
      </c>
      <c r="EJ6" s="82">
        <f t="shared" si="41"/>
        <v>374</v>
      </c>
      <c r="EK6" s="82">
        <f t="shared" si="41"/>
        <v>378</v>
      </c>
      <c r="EL6" s="82">
        <f t="shared" ref="EL6:EM6" si="48">SUM(EL8:EL23)</f>
        <v>395</v>
      </c>
      <c r="EM6" s="82">
        <f t="shared" si="48"/>
        <v>390</v>
      </c>
      <c r="EN6" s="82">
        <f t="shared" ref="EN6:EO6" si="49">SUM(EN8:EN23)</f>
        <v>393</v>
      </c>
      <c r="EO6" s="82">
        <f t="shared" si="49"/>
        <v>447</v>
      </c>
      <c r="EP6" s="82">
        <f t="shared" ref="EP6:ES6" si="50">SUM(EP8:EP23)</f>
        <v>0</v>
      </c>
      <c r="EQ6" s="82">
        <f t="shared" si="50"/>
        <v>445</v>
      </c>
      <c r="ER6" s="43">
        <f t="shared" si="50"/>
        <v>476</v>
      </c>
      <c r="ES6" s="43">
        <f t="shared" si="50"/>
        <v>444</v>
      </c>
      <c r="ET6" s="89">
        <f t="shared" si="41"/>
        <v>762</v>
      </c>
      <c r="EU6" s="82">
        <f t="shared" si="41"/>
        <v>774.5</v>
      </c>
      <c r="EV6" s="82">
        <f t="shared" si="41"/>
        <v>787</v>
      </c>
      <c r="EW6" s="82">
        <f t="shared" si="41"/>
        <v>813</v>
      </c>
      <c r="EX6" s="82">
        <f t="shared" si="41"/>
        <v>813</v>
      </c>
      <c r="EY6" s="82">
        <f t="shared" si="41"/>
        <v>843</v>
      </c>
      <c r="EZ6" s="82">
        <f t="shared" si="41"/>
        <v>875</v>
      </c>
      <c r="FA6" s="82">
        <f t="shared" si="41"/>
        <v>889</v>
      </c>
      <c r="FB6" s="82">
        <f t="shared" si="41"/>
        <v>872</v>
      </c>
      <c r="FC6" s="82">
        <f t="shared" si="41"/>
        <v>894</v>
      </c>
      <c r="FD6" s="82">
        <f t="shared" si="41"/>
        <v>914</v>
      </c>
      <c r="FE6" s="82">
        <f t="shared" si="41"/>
        <v>931</v>
      </c>
      <c r="FF6" s="82">
        <f t="shared" si="41"/>
        <v>927</v>
      </c>
      <c r="FG6" s="82">
        <f t="shared" ref="FG6:FH6" si="51">SUM(FG8:FG23)</f>
        <v>948</v>
      </c>
      <c r="FH6" s="82">
        <f t="shared" si="51"/>
        <v>933</v>
      </c>
      <c r="FI6" s="82">
        <f t="shared" ref="FI6:FJ6" si="52">SUM(FI8:FI23)</f>
        <v>1000</v>
      </c>
      <c r="FJ6" s="82">
        <f t="shared" si="52"/>
        <v>963</v>
      </c>
      <c r="FK6" s="82">
        <f t="shared" ref="FK6:FN6" si="53">SUM(FK8:FK23)</f>
        <v>0</v>
      </c>
      <c r="FL6" s="82">
        <f t="shared" si="53"/>
        <v>1063</v>
      </c>
      <c r="FM6" s="43">
        <f t="shared" si="53"/>
        <v>1101</v>
      </c>
      <c r="FN6" s="43">
        <f t="shared" si="53"/>
        <v>1102</v>
      </c>
      <c r="FO6" s="89">
        <f t="shared" ref="FO6:FT6" si="54">SUM(FO8:FO23)</f>
        <v>1780</v>
      </c>
      <c r="FP6" s="82">
        <f t="shared" si="54"/>
        <v>1872</v>
      </c>
      <c r="FQ6" s="82">
        <f t="shared" si="54"/>
        <v>2055</v>
      </c>
      <c r="FR6" s="82">
        <f t="shared" si="54"/>
        <v>2672</v>
      </c>
      <c r="FS6" s="82">
        <f t="shared" si="54"/>
        <v>3475</v>
      </c>
      <c r="FT6" s="82">
        <f t="shared" si="54"/>
        <v>3891</v>
      </c>
      <c r="FU6" s="82">
        <f t="shared" ref="FU6:FV6" si="55">SUM(FU8:FU23)</f>
        <v>4484</v>
      </c>
      <c r="FV6" s="82">
        <f t="shared" si="55"/>
        <v>4055</v>
      </c>
      <c r="FW6" s="82">
        <f t="shared" ref="FW6:FZ6" si="56">SUM(FW8:FW23)</f>
        <v>0</v>
      </c>
      <c r="FX6" s="82">
        <f t="shared" si="56"/>
        <v>4416</v>
      </c>
      <c r="FY6" s="43">
        <f t="shared" si="56"/>
        <v>4703</v>
      </c>
      <c r="FZ6" s="43">
        <f t="shared" si="56"/>
        <v>5323</v>
      </c>
      <c r="GA6" s="104"/>
      <c r="GB6" s="104"/>
      <c r="GD6" s="114" t="s">
        <v>160</v>
      </c>
      <c r="GE6" s="115">
        <v>17</v>
      </c>
      <c r="GH6" s="43">
        <f t="shared" ref="GH6:GN6" si="57">SUM(GH8:GH23)</f>
        <v>24908</v>
      </c>
      <c r="GI6" s="43">
        <f t="shared" ref="GI6:GJ6" si="58">SUM(GI8:GI23)</f>
        <v>25755</v>
      </c>
      <c r="GJ6" s="43">
        <f t="shared" si="58"/>
        <v>26215</v>
      </c>
      <c r="GK6" s="43"/>
      <c r="GL6" s="43"/>
      <c r="GM6" s="43"/>
      <c r="GN6" s="97">
        <f t="shared" si="57"/>
        <v>23128</v>
      </c>
      <c r="GO6" s="43">
        <f t="shared" ref="GO6" si="59">SUM(GO8:GO23)</f>
        <v>23883</v>
      </c>
      <c r="GP6" s="43">
        <f t="shared" ref="GP6:HA6" si="60">SUM(GP8:GP23)</f>
        <v>24160</v>
      </c>
      <c r="GQ6" s="43">
        <f t="shared" si="60"/>
        <v>25080</v>
      </c>
      <c r="GR6" s="43">
        <f t="shared" si="60"/>
        <v>25687</v>
      </c>
      <c r="GS6" s="43">
        <f t="shared" si="60"/>
        <v>26117</v>
      </c>
      <c r="GT6" s="43">
        <f t="shared" si="60"/>
        <v>27124</v>
      </c>
      <c r="GU6" s="43">
        <f t="shared" si="60"/>
        <v>27625</v>
      </c>
      <c r="GV6" s="43">
        <f t="shared" si="60"/>
        <v>28919</v>
      </c>
      <c r="GW6" s="43">
        <f t="shared" si="60"/>
        <v>29430</v>
      </c>
      <c r="GX6" s="43">
        <f t="shared" si="60"/>
        <v>0</v>
      </c>
      <c r="GY6" s="43">
        <f t="shared" si="60"/>
        <v>29072</v>
      </c>
      <c r="GZ6" s="43">
        <f t="shared" si="60"/>
        <v>28333</v>
      </c>
      <c r="HA6" s="43">
        <f t="shared" si="60"/>
        <v>28176</v>
      </c>
      <c r="HB6" s="97">
        <f t="shared" ref="HB6" si="61">SUM(HB8:HB23)</f>
        <v>1780</v>
      </c>
      <c r="HC6" s="43">
        <f t="shared" ref="HC6:HD6" si="62">SUM(HC8:HC23)</f>
        <v>1872</v>
      </c>
      <c r="HD6" s="43">
        <f t="shared" si="62"/>
        <v>2055</v>
      </c>
      <c r="HE6" s="43"/>
      <c r="HF6" s="43"/>
      <c r="HG6" s="43"/>
    </row>
    <row r="7" spans="1:216" s="33" customFormat="1">
      <c r="A7" s="44" t="s">
        <v>136</v>
      </c>
      <c r="B7" s="45" t="e">
        <f>(B6/B5)*100</f>
        <v>#DIV/0!</v>
      </c>
      <c r="C7" s="98">
        <f t="shared" ref="C7:CT7" si="63">(C6/C5)*100</f>
        <v>27.931616296957966</v>
      </c>
      <c r="D7" s="45">
        <f t="shared" si="63"/>
        <v>27.831414545956733</v>
      </c>
      <c r="E7" s="45">
        <f t="shared" si="63"/>
        <v>27.728785992020129</v>
      </c>
      <c r="F7" s="45">
        <f t="shared" si="63"/>
        <v>30.0002784507003</v>
      </c>
      <c r="G7" s="45">
        <f t="shared" si="63"/>
        <v>28.293203834125752</v>
      </c>
      <c r="H7" s="45">
        <f t="shared" si="63"/>
        <v>29.260895014100996</v>
      </c>
      <c r="I7" s="45">
        <f t="shared" si="63"/>
        <v>28.516486334034152</v>
      </c>
      <c r="J7" s="45">
        <f t="shared" si="63"/>
        <v>28.707503295282148</v>
      </c>
      <c r="K7" s="45">
        <f t="shared" si="63"/>
        <v>27.925293047463324</v>
      </c>
      <c r="L7" s="45">
        <f t="shared" si="63"/>
        <v>28.761510128913443</v>
      </c>
      <c r="M7" s="45">
        <f t="shared" si="63"/>
        <v>28.737984638734304</v>
      </c>
      <c r="N7" s="45">
        <f t="shared" si="63"/>
        <v>29.828817283046504</v>
      </c>
      <c r="O7" s="45">
        <f t="shared" si="63"/>
        <v>29.578839822908385</v>
      </c>
      <c r="P7" s="45">
        <f t="shared" ref="P7:R7" si="64">(P6/P5)*100</f>
        <v>30.454720879021092</v>
      </c>
      <c r="Q7" s="45">
        <f t="shared" si="64"/>
        <v>30.142107515257976</v>
      </c>
      <c r="R7" s="45">
        <f t="shared" si="64"/>
        <v>30.866060266413758</v>
      </c>
      <c r="S7" s="45">
        <f t="shared" ref="S7:U7" si="65">(S6/S5)*100</f>
        <v>30.836024552473429</v>
      </c>
      <c r="T7" s="45" t="e">
        <f t="shared" si="65"/>
        <v>#DIV/0!</v>
      </c>
      <c r="U7" s="45">
        <f t="shared" si="65"/>
        <v>31.725259602151883</v>
      </c>
      <c r="V7" s="45">
        <f t="shared" ref="V7:W7" si="66">(V6/V5)*100</f>
        <v>31.449571253572888</v>
      </c>
      <c r="W7" s="45">
        <f t="shared" si="66"/>
        <v>30.711578221915918</v>
      </c>
      <c r="X7" s="90">
        <f t="shared" si="63"/>
        <v>30.37200832466181</v>
      </c>
      <c r="Y7" s="83">
        <f t="shared" si="63"/>
        <v>30.855767980231501</v>
      </c>
      <c r="Z7" s="83">
        <f t="shared" si="63"/>
        <v>31.339401820546165</v>
      </c>
      <c r="AA7" s="83">
        <f t="shared" si="63"/>
        <v>32.18186603500461</v>
      </c>
      <c r="AB7" s="83">
        <f t="shared" si="63"/>
        <v>31.865923236514522</v>
      </c>
      <c r="AC7" s="83">
        <f t="shared" si="63"/>
        <v>31.793798246761746</v>
      </c>
      <c r="AD7" s="83">
        <f t="shared" si="63"/>
        <v>31.701476652920046</v>
      </c>
      <c r="AE7" s="83">
        <f t="shared" si="63"/>
        <v>32.282087812459523</v>
      </c>
      <c r="AF7" s="83">
        <f t="shared" si="63"/>
        <v>32.00310458573184</v>
      </c>
      <c r="AG7" s="83">
        <f t="shared" si="63"/>
        <v>31.452604335166612</v>
      </c>
      <c r="AH7" s="83">
        <f t="shared" si="63"/>
        <v>32.333121424030516</v>
      </c>
      <c r="AI7" s="83">
        <f t="shared" si="63"/>
        <v>32.525885210277387</v>
      </c>
      <c r="AJ7" s="83">
        <f t="shared" si="63"/>
        <v>32.388815912929253</v>
      </c>
      <c r="AK7" s="83">
        <f t="shared" ref="AK7:AM7" si="67">(AK6/AK5)*100</f>
        <v>32.373746693731931</v>
      </c>
      <c r="AL7" s="83">
        <f t="shared" si="67"/>
        <v>32.544624325446243</v>
      </c>
      <c r="AM7" s="83">
        <f t="shared" si="67"/>
        <v>32.976900809357829</v>
      </c>
      <c r="AN7" s="83">
        <f t="shared" ref="AN7:AR7" si="68">(AN6/AN5)*100</f>
        <v>34.609592215013905</v>
      </c>
      <c r="AO7" s="83" t="e">
        <f t="shared" si="68"/>
        <v>#DIV/0!</v>
      </c>
      <c r="AP7" s="83">
        <f t="shared" si="68"/>
        <v>34.355191256830601</v>
      </c>
      <c r="AQ7" s="45">
        <f t="shared" si="68"/>
        <v>34.955728176435443</v>
      </c>
      <c r="AR7" s="45">
        <f t="shared" si="68"/>
        <v>34.83795058295005</v>
      </c>
      <c r="AS7" s="90">
        <f t="shared" si="63"/>
        <v>27.489597780859913</v>
      </c>
      <c r="AT7" s="83">
        <f t="shared" si="63"/>
        <v>27.552652625966406</v>
      </c>
      <c r="AU7" s="83">
        <f t="shared" si="63"/>
        <v>27.610982807287659</v>
      </c>
      <c r="AV7" s="83">
        <f t="shared" si="63"/>
        <v>28.644022465899972</v>
      </c>
      <c r="AW7" s="83">
        <f t="shared" si="63"/>
        <v>27.951388888888889</v>
      </c>
      <c r="AX7" s="83">
        <f t="shared" si="63"/>
        <v>27.129411764705878</v>
      </c>
      <c r="AY7" s="83">
        <f t="shared" si="63"/>
        <v>28.314917127071826</v>
      </c>
      <c r="AZ7" s="83">
        <f t="shared" si="63"/>
        <v>27.520184544405996</v>
      </c>
      <c r="BA7" s="83">
        <f t="shared" si="63"/>
        <v>28.19937135159407</v>
      </c>
      <c r="BB7" s="83">
        <f t="shared" si="63"/>
        <v>28.36637047163363</v>
      </c>
      <c r="BC7" s="83">
        <f t="shared" si="63"/>
        <v>27.567449956483898</v>
      </c>
      <c r="BD7" s="83">
        <f t="shared" si="63"/>
        <v>26.485922836287802</v>
      </c>
      <c r="BE7" s="83">
        <f t="shared" si="63"/>
        <v>27.999186661244408</v>
      </c>
      <c r="BF7" s="83">
        <f t="shared" ref="BF7:BH7" si="69">(BF6/BF5)*100</f>
        <v>27.953378111418413</v>
      </c>
      <c r="BG7" s="83">
        <f t="shared" si="69"/>
        <v>28.317886018536775</v>
      </c>
      <c r="BH7" s="83">
        <f t="shared" si="69"/>
        <v>28.205128205128204</v>
      </c>
      <c r="BI7" s="83">
        <f t="shared" ref="BI7:BM7" si="70">(BI6/BI5)*100</f>
        <v>28.448444531402856</v>
      </c>
      <c r="BJ7" s="83" t="e">
        <f t="shared" si="70"/>
        <v>#DIV/0!</v>
      </c>
      <c r="BK7" s="83">
        <f t="shared" si="70"/>
        <v>27.149243466299861</v>
      </c>
      <c r="BL7" s="45">
        <f t="shared" si="70"/>
        <v>26.504201680672267</v>
      </c>
      <c r="BM7" s="45">
        <f t="shared" si="70"/>
        <v>25.978703413717508</v>
      </c>
      <c r="BN7" s="90">
        <f t="shared" si="63"/>
        <v>26.152197213290464</v>
      </c>
      <c r="BO7" s="83">
        <f t="shared" si="63"/>
        <v>28.385642448413385</v>
      </c>
      <c r="BP7" s="83">
        <f t="shared" si="63"/>
        <v>30.491913746630729</v>
      </c>
      <c r="BQ7" s="83">
        <f t="shared" si="63"/>
        <v>34.091460342929643</v>
      </c>
      <c r="BR7" s="83">
        <f t="shared" si="63"/>
        <v>32.797858099062921</v>
      </c>
      <c r="BS7" s="83">
        <f t="shared" si="63"/>
        <v>34.017321785476348</v>
      </c>
      <c r="BT7" s="83">
        <f t="shared" si="63"/>
        <v>25.974981604120678</v>
      </c>
      <c r="BU7" s="83">
        <f t="shared" si="63"/>
        <v>27.875457875457876</v>
      </c>
      <c r="BV7" s="83">
        <f t="shared" si="63"/>
        <v>25.429687499999996</v>
      </c>
      <c r="BW7" s="83">
        <f t="shared" si="63"/>
        <v>24.180967238689547</v>
      </c>
      <c r="BX7" s="83">
        <f t="shared" si="63"/>
        <v>24.158415841584159</v>
      </c>
      <c r="BY7" s="83">
        <f t="shared" si="63"/>
        <v>22.660098522167488</v>
      </c>
      <c r="BZ7" s="83">
        <f t="shared" si="63"/>
        <v>26.95063694267516</v>
      </c>
      <c r="CA7" s="83">
        <f t="shared" ref="CA7:CB7" si="71">(CA6/CA5)*100</f>
        <v>26.605151864667437</v>
      </c>
      <c r="CB7" s="83">
        <f t="shared" si="71"/>
        <v>25.204157386785447</v>
      </c>
      <c r="CC7" s="83">
        <f t="shared" ref="CC7:CD7" si="72">(CC6/CC5)*100</f>
        <v>25.240384615384613</v>
      </c>
      <c r="CD7" s="83">
        <f t="shared" si="72"/>
        <v>21.694599627560521</v>
      </c>
      <c r="CE7" s="83" t="e">
        <f t="shared" ref="CE7:CH7" si="73">(CE6/CE5)*100</f>
        <v>#DIV/0!</v>
      </c>
      <c r="CF7" s="83">
        <f t="shared" si="73"/>
        <v>26.336477987421386</v>
      </c>
      <c r="CG7" s="45">
        <f t="shared" si="73"/>
        <v>28.411910669975189</v>
      </c>
      <c r="CH7" s="45">
        <f t="shared" si="73"/>
        <v>27.07535121328225</v>
      </c>
      <c r="CI7" s="90">
        <f t="shared" si="63"/>
        <v>19.852489244007376</v>
      </c>
      <c r="CJ7" s="83">
        <f t="shared" si="63"/>
        <v>20.252800919276069</v>
      </c>
      <c r="CK7" s="83">
        <f t="shared" si="63"/>
        <v>20.604099244875947</v>
      </c>
      <c r="CL7" s="83">
        <f t="shared" si="63"/>
        <v>19.428380782918147</v>
      </c>
      <c r="CM7" s="83">
        <f t="shared" si="63"/>
        <v>18.625592417061611</v>
      </c>
      <c r="CN7" s="83">
        <f t="shared" si="63"/>
        <v>15.563506261180679</v>
      </c>
      <c r="CO7" s="83">
        <f t="shared" si="63"/>
        <v>16.528272044286279</v>
      </c>
      <c r="CP7" s="83">
        <f t="shared" si="63"/>
        <v>18.626010286554003</v>
      </c>
      <c r="CQ7" s="83">
        <f t="shared" si="63"/>
        <v>18.86314265025344</v>
      </c>
      <c r="CR7" s="83">
        <f t="shared" si="63"/>
        <v>18.322295805739515</v>
      </c>
      <c r="CS7" s="83">
        <f t="shared" si="63"/>
        <v>22.560160427807489</v>
      </c>
      <c r="CT7" s="83">
        <f t="shared" si="63"/>
        <v>19.987623762376238</v>
      </c>
      <c r="CU7" s="83">
        <f t="shared" ref="CU7:FF7" si="74">(CU6/CU5)*100</f>
        <v>20.900409276944064</v>
      </c>
      <c r="CV7" s="83">
        <f t="shared" ref="CV7:CW7" si="75">(CV6/CV5)*100</f>
        <v>22.124622563821024</v>
      </c>
      <c r="CW7" s="83">
        <f t="shared" si="75"/>
        <v>24.172905095387588</v>
      </c>
      <c r="CX7" s="83">
        <f t="shared" ref="CX7:CY7" si="76">(CX6/CX5)*100</f>
        <v>23.477859778597786</v>
      </c>
      <c r="CY7" s="83">
        <f t="shared" si="76"/>
        <v>22.830952888509913</v>
      </c>
      <c r="CZ7" s="83" t="e">
        <f t="shared" ref="CZ7:DC7" si="77">(CZ6/CZ5)*100</f>
        <v>#DIV/0!</v>
      </c>
      <c r="DA7" s="83">
        <f t="shared" si="77"/>
        <v>25.919701213818865</v>
      </c>
      <c r="DB7" s="45">
        <f t="shared" si="77"/>
        <v>26.67398463227223</v>
      </c>
      <c r="DC7" s="45">
        <f t="shared" si="77"/>
        <v>29.755210056235526</v>
      </c>
      <c r="DD7" s="90">
        <f t="shared" si="74"/>
        <v>36.712184873949575</v>
      </c>
      <c r="DE7" s="83">
        <f t="shared" si="74"/>
        <v>39.394667307230364</v>
      </c>
      <c r="DF7" s="83">
        <f t="shared" si="74"/>
        <v>41.784452296819794</v>
      </c>
      <c r="DG7" s="83">
        <f t="shared" si="74"/>
        <v>45.974889217134418</v>
      </c>
      <c r="DH7" s="83">
        <f t="shared" si="74"/>
        <v>44.31693989071038</v>
      </c>
      <c r="DI7" s="83">
        <f t="shared" si="74"/>
        <v>40.148174281178342</v>
      </c>
      <c r="DJ7" s="83">
        <f t="shared" si="74"/>
        <v>36.637642330877426</v>
      </c>
      <c r="DK7" s="83">
        <f t="shared" si="74"/>
        <v>35.11738231358715</v>
      </c>
      <c r="DL7" s="83">
        <f t="shared" si="74"/>
        <v>35.621834552616768</v>
      </c>
      <c r="DM7" s="83">
        <f t="shared" si="74"/>
        <v>34.298321136461475</v>
      </c>
      <c r="DN7" s="83">
        <f t="shared" si="74"/>
        <v>35.089567966280292</v>
      </c>
      <c r="DO7" s="83">
        <f t="shared" si="74"/>
        <v>34.257226491035489</v>
      </c>
      <c r="DP7" s="83">
        <f t="shared" si="74"/>
        <v>33.584671338596642</v>
      </c>
      <c r="DQ7" s="83">
        <f t="shared" ref="DQ7:DR7" si="78">(DQ6/DQ5)*100</f>
        <v>36.002749613335624</v>
      </c>
      <c r="DR7" s="83">
        <f t="shared" si="78"/>
        <v>35.282571358468964</v>
      </c>
      <c r="DS7" s="83">
        <f t="shared" ref="DS7:DT7" si="79">(DS6/DS5)*100</f>
        <v>35.155038759689923</v>
      </c>
      <c r="DT7" s="83">
        <f t="shared" si="79"/>
        <v>34.783913565426175</v>
      </c>
      <c r="DU7" s="83" t="e">
        <f t="shared" ref="DU7:DX7" si="80">(DU6/DU5)*100</f>
        <v>#DIV/0!</v>
      </c>
      <c r="DV7" s="83">
        <f t="shared" si="80"/>
        <v>34.885029182195346</v>
      </c>
      <c r="DW7" s="45">
        <f t="shared" si="80"/>
        <v>34.51672481017853</v>
      </c>
      <c r="DX7" s="45">
        <f t="shared" si="80"/>
        <v>36.085896220024388</v>
      </c>
      <c r="DY7" s="90">
        <f t="shared" si="74"/>
        <v>22.473867595818817</v>
      </c>
      <c r="DZ7" s="83">
        <f t="shared" si="74"/>
        <v>23.917702528932704</v>
      </c>
      <c r="EA7" s="83">
        <f t="shared" si="74"/>
        <v>25.316455696202532</v>
      </c>
      <c r="EB7" s="83">
        <f t="shared" si="74"/>
        <v>30.029254861469624</v>
      </c>
      <c r="EC7" s="83">
        <f t="shared" si="74"/>
        <v>28.80690737833595</v>
      </c>
      <c r="ED7" s="83">
        <f t="shared" si="74"/>
        <v>29.853054911059552</v>
      </c>
      <c r="EE7" s="83">
        <f t="shared" si="74"/>
        <v>28.18110850897736</v>
      </c>
      <c r="EF7" s="83">
        <f t="shared" si="74"/>
        <v>28.47058823529412</v>
      </c>
      <c r="EG7" s="83">
        <f t="shared" si="74"/>
        <v>27.476038338658149</v>
      </c>
      <c r="EH7" s="83">
        <f t="shared" si="74"/>
        <v>30.133555926544243</v>
      </c>
      <c r="EI7" s="83">
        <f t="shared" si="74"/>
        <v>28.07017543859649</v>
      </c>
      <c r="EJ7" s="83">
        <f t="shared" si="74"/>
        <v>28.680981595092025</v>
      </c>
      <c r="EK7" s="83">
        <f t="shared" si="74"/>
        <v>28.251121076233183</v>
      </c>
      <c r="EL7" s="83">
        <f t="shared" ref="EL7:EM7" si="81">(EL6/EL5)*100</f>
        <v>29.588014981273407</v>
      </c>
      <c r="EM7" s="83">
        <f t="shared" si="81"/>
        <v>29.500756429652043</v>
      </c>
      <c r="EN7" s="83">
        <f t="shared" ref="EN7:EO7" si="82">(EN6/EN5)*100</f>
        <v>28.875826598089638</v>
      </c>
      <c r="EO7" s="83">
        <f t="shared" si="82"/>
        <v>29.388560157790927</v>
      </c>
      <c r="EP7" s="83" t="e">
        <f t="shared" ref="EP7:ES7" si="83">(EP6/EP5)*100</f>
        <v>#DIV/0!</v>
      </c>
      <c r="EQ7" s="83">
        <f t="shared" si="83"/>
        <v>29.450694904037061</v>
      </c>
      <c r="ER7" s="45">
        <f t="shared" si="83"/>
        <v>29.20245398773006</v>
      </c>
      <c r="ES7" s="45">
        <f t="shared" si="83"/>
        <v>27.239263803680981</v>
      </c>
      <c r="ET7" s="90">
        <f t="shared" si="74"/>
        <v>37.044239183276616</v>
      </c>
      <c r="EU7" s="83">
        <f t="shared" si="74"/>
        <v>36.837098692033294</v>
      </c>
      <c r="EV7" s="83">
        <f t="shared" si="74"/>
        <v>36.638733705772815</v>
      </c>
      <c r="EW7" s="83">
        <f t="shared" si="74"/>
        <v>37.157221206581355</v>
      </c>
      <c r="EX7" s="83">
        <f t="shared" si="74"/>
        <v>37.072503419972641</v>
      </c>
      <c r="EY7" s="83">
        <f t="shared" si="74"/>
        <v>37.450022212350063</v>
      </c>
      <c r="EZ7" s="83">
        <f t="shared" si="74"/>
        <v>37.170773152081566</v>
      </c>
      <c r="FA7" s="83">
        <f t="shared" si="74"/>
        <v>39.901256732495511</v>
      </c>
      <c r="FB7" s="83">
        <f t="shared" si="74"/>
        <v>37.043330501274426</v>
      </c>
      <c r="FC7" s="83">
        <f t="shared" si="74"/>
        <v>37.721518987341774</v>
      </c>
      <c r="FD7" s="83">
        <f t="shared" si="74"/>
        <v>37.413016782644284</v>
      </c>
      <c r="FE7" s="83">
        <f t="shared" si="74"/>
        <v>37.180511182108624</v>
      </c>
      <c r="FF7" s="83">
        <f t="shared" si="74"/>
        <v>38.998737904922173</v>
      </c>
      <c r="FG7" s="83">
        <f t="shared" ref="FG7:FH7" si="84">(FG6/FG5)*100</f>
        <v>38.256658595641646</v>
      </c>
      <c r="FH7" s="83">
        <f t="shared" si="84"/>
        <v>36.388455538221528</v>
      </c>
      <c r="FI7" s="83">
        <f t="shared" ref="FI7:FJ7" si="85">(FI6/FI5)*100</f>
        <v>38.226299694189606</v>
      </c>
      <c r="FJ7" s="83">
        <f t="shared" si="85"/>
        <v>36.896551724137936</v>
      </c>
      <c r="FK7" s="83" t="e">
        <f t="shared" ref="FK7:FN7" si="86">(FK6/FK5)*100</f>
        <v>#DIV/0!</v>
      </c>
      <c r="FL7" s="83">
        <f t="shared" si="86"/>
        <v>37.761989342806395</v>
      </c>
      <c r="FM7" s="45">
        <f t="shared" si="86"/>
        <v>38.509968520461705</v>
      </c>
      <c r="FN7" s="45">
        <f t="shared" si="86"/>
        <v>36.843864928117689</v>
      </c>
      <c r="FO7" s="90">
        <f t="shared" ref="FO7:FT7" si="87">(FO6/FO5)*100</f>
        <v>30.277258037081133</v>
      </c>
      <c r="FP7" s="83">
        <f t="shared" si="87"/>
        <v>30.498533724340177</v>
      </c>
      <c r="FQ7" s="83">
        <f t="shared" si="87"/>
        <v>32.990849253491731</v>
      </c>
      <c r="FR7" s="83">
        <f t="shared" si="87"/>
        <v>30.308529945553541</v>
      </c>
      <c r="FS7" s="83">
        <f t="shared" si="87"/>
        <v>28.146768184027216</v>
      </c>
      <c r="FT7" s="83">
        <f t="shared" si="87"/>
        <v>28.762566528681255</v>
      </c>
      <c r="FU7" s="83">
        <f t="shared" ref="FU7:FV7" si="88">(FU6/FU5)*100</f>
        <v>30.739699732638652</v>
      </c>
      <c r="FV7" s="83">
        <f t="shared" si="88"/>
        <v>26.198475255200933</v>
      </c>
      <c r="FW7" s="83" t="e">
        <f t="shared" ref="FW7:FZ7" si="89">(FW6/FW5)*100</f>
        <v>#DIV/0!</v>
      </c>
      <c r="FX7" s="83">
        <f t="shared" si="89"/>
        <v>25.383686842559062</v>
      </c>
      <c r="FY7" s="45">
        <f t="shared" si="89"/>
        <v>25.696645175390671</v>
      </c>
      <c r="FZ7" s="45">
        <f t="shared" si="89"/>
        <v>25.782233846749975</v>
      </c>
      <c r="GA7" s="83"/>
      <c r="GB7" s="83"/>
      <c r="GD7" s="114" t="s">
        <v>161</v>
      </c>
      <c r="GE7" s="115">
        <v>14</v>
      </c>
      <c r="GH7" s="135">
        <f t="shared" ref="GH7:GN7" si="90">(GH6/GH5)*100</f>
        <v>29.994821834997172</v>
      </c>
      <c r="GI7" s="135">
        <f t="shared" ref="GI7:GJ7" si="91">(GI6/GI5)*100</f>
        <v>29.505435965585587</v>
      </c>
      <c r="GJ7" s="135">
        <f t="shared" si="91"/>
        <v>29.907021847013858</v>
      </c>
      <c r="GK7" s="135"/>
      <c r="GL7" s="135"/>
      <c r="GM7" s="135"/>
      <c r="GN7" s="203">
        <f t="shared" si="90"/>
        <v>29.973302921126983</v>
      </c>
      <c r="GO7" s="135">
        <f t="shared" ref="GO7" si="92">(GO6/GO5)*100</f>
        <v>29.430321252972853</v>
      </c>
      <c r="GP7" s="135">
        <f t="shared" ref="GP7:HA7" si="93">(GP6/GP5)*100</f>
        <v>29.671112421093998</v>
      </c>
      <c r="GQ7" s="135">
        <f t="shared" si="93"/>
        <v>30.028016570484422</v>
      </c>
      <c r="GR7" s="135">
        <f t="shared" si="93"/>
        <v>30.309859819700758</v>
      </c>
      <c r="GS7" s="135">
        <f t="shared" si="93"/>
        <v>30.328049700981246</v>
      </c>
      <c r="GT7" s="135">
        <f t="shared" si="93"/>
        <v>31.154451374292179</v>
      </c>
      <c r="GU7" s="135">
        <f t="shared" si="93"/>
        <v>30.940247521980176</v>
      </c>
      <c r="GV7" s="135">
        <f t="shared" si="93"/>
        <v>31.386275084383374</v>
      </c>
      <c r="GW7" s="135">
        <f t="shared" si="93"/>
        <v>31.499518355988442</v>
      </c>
      <c r="GX7" s="135" t="e">
        <f t="shared" si="93"/>
        <v>#DIV/0!</v>
      </c>
      <c r="GY7" s="135">
        <f t="shared" si="93"/>
        <v>32.11417588122881</v>
      </c>
      <c r="GZ7" s="135">
        <f t="shared" si="93"/>
        <v>32.165156778602729</v>
      </c>
      <c r="HA7" s="135">
        <f t="shared" si="93"/>
        <v>32.132837625162516</v>
      </c>
      <c r="HB7" s="203">
        <f t="shared" ref="HB7" si="94">(HB6/HB5)*100</f>
        <v>30.277258037081133</v>
      </c>
      <c r="HC7" s="135">
        <f t="shared" ref="HC7:HD7" si="95">(HC6/HC5)*100</f>
        <v>30.498533724340177</v>
      </c>
      <c r="HD7" s="135">
        <f t="shared" si="95"/>
        <v>32.990849253491731</v>
      </c>
      <c r="HE7" s="135"/>
      <c r="HF7" s="135"/>
      <c r="HG7" s="135"/>
    </row>
    <row r="8" spans="1:216" s="33" customFormat="1">
      <c r="A8" s="40" t="s">
        <v>0</v>
      </c>
      <c r="B8" s="46"/>
      <c r="C8" s="99">
        <v>413</v>
      </c>
      <c r="D8" s="78">
        <f>(C8+E8)/2</f>
        <v>429.5</v>
      </c>
      <c r="E8" s="46">
        <v>446</v>
      </c>
      <c r="F8" s="46">
        <v>524</v>
      </c>
      <c r="G8" s="46">
        <v>502</v>
      </c>
      <c r="H8" s="46">
        <v>431</v>
      </c>
      <c r="I8" s="46">
        <v>365</v>
      </c>
      <c r="J8" s="46">
        <v>352</v>
      </c>
      <c r="K8" s="46">
        <v>388</v>
      </c>
      <c r="L8" s="46">
        <v>408</v>
      </c>
      <c r="M8" s="46">
        <v>381</v>
      </c>
      <c r="N8" s="46">
        <v>377</v>
      </c>
      <c r="O8" s="46">
        <v>406</v>
      </c>
      <c r="P8" s="46">
        <v>410</v>
      </c>
      <c r="Q8" s="46">
        <v>411</v>
      </c>
      <c r="R8" s="46">
        <v>442</v>
      </c>
      <c r="S8" s="46">
        <v>427</v>
      </c>
      <c r="T8" s="46"/>
      <c r="U8" s="46">
        <v>351</v>
      </c>
      <c r="V8" s="46">
        <v>367</v>
      </c>
      <c r="W8" s="46">
        <v>346</v>
      </c>
      <c r="X8" s="91">
        <v>231</v>
      </c>
      <c r="Y8" s="104">
        <f>(X8+Z8)/2</f>
        <v>225</v>
      </c>
      <c r="Z8" s="84">
        <v>219</v>
      </c>
      <c r="AA8" s="84">
        <v>229</v>
      </c>
      <c r="AB8" s="84">
        <v>211</v>
      </c>
      <c r="AC8" s="84">
        <v>215</v>
      </c>
      <c r="AD8" s="84">
        <v>216</v>
      </c>
      <c r="AE8" s="84">
        <v>220</v>
      </c>
      <c r="AF8" s="84">
        <v>225</v>
      </c>
      <c r="AG8" s="84">
        <v>225</v>
      </c>
      <c r="AH8" s="84">
        <v>216</v>
      </c>
      <c r="AI8" s="84">
        <v>225</v>
      </c>
      <c r="AJ8" s="84">
        <v>224</v>
      </c>
      <c r="AK8" s="84">
        <v>230</v>
      </c>
      <c r="AL8" s="84">
        <v>229</v>
      </c>
      <c r="AM8" s="84">
        <v>256</v>
      </c>
      <c r="AN8" s="84">
        <v>247</v>
      </c>
      <c r="AO8" s="84"/>
      <c r="AP8" s="84">
        <v>255</v>
      </c>
      <c r="AQ8" s="46">
        <v>246</v>
      </c>
      <c r="AR8" s="46">
        <v>243</v>
      </c>
      <c r="AS8" s="91">
        <v>44</v>
      </c>
      <c r="AT8" s="104">
        <f>(AS8+AU8)/2</f>
        <v>48.5</v>
      </c>
      <c r="AU8" s="84">
        <v>53</v>
      </c>
      <c r="AV8" s="84">
        <v>54</v>
      </c>
      <c r="AW8" s="84">
        <v>55</v>
      </c>
      <c r="AX8" s="84">
        <v>57</v>
      </c>
      <c r="AY8" s="84">
        <v>54</v>
      </c>
      <c r="AZ8" s="84">
        <v>56</v>
      </c>
      <c r="BA8" s="84">
        <v>56</v>
      </c>
      <c r="BB8" s="84">
        <v>56</v>
      </c>
      <c r="BC8" s="84">
        <v>58</v>
      </c>
      <c r="BD8" s="84">
        <v>51</v>
      </c>
      <c r="BE8" s="84">
        <v>56</v>
      </c>
      <c r="BF8" s="84">
        <v>52</v>
      </c>
      <c r="BG8" s="84">
        <v>58</v>
      </c>
      <c r="BH8" s="84">
        <v>65</v>
      </c>
      <c r="BI8" s="84">
        <v>62</v>
      </c>
      <c r="BJ8" s="84"/>
      <c r="BK8" s="84">
        <v>53</v>
      </c>
      <c r="BL8" s="46">
        <v>57</v>
      </c>
      <c r="BM8" s="46">
        <v>65</v>
      </c>
      <c r="BN8" s="91"/>
      <c r="BO8" s="104"/>
      <c r="BP8" s="84"/>
      <c r="BQ8" s="84"/>
      <c r="BR8" s="84"/>
      <c r="BS8" s="84"/>
      <c r="BT8" s="84"/>
      <c r="BU8" s="84"/>
      <c r="BV8" s="84"/>
      <c r="BW8" s="84"/>
      <c r="BX8" s="84"/>
      <c r="BY8" s="84"/>
      <c r="BZ8" s="84">
        <v>0</v>
      </c>
      <c r="CA8" s="84">
        <v>0</v>
      </c>
      <c r="CB8" s="84"/>
      <c r="CC8" s="84"/>
      <c r="CD8" s="84"/>
      <c r="CE8" s="84"/>
      <c r="CF8" s="84"/>
      <c r="CG8" s="46"/>
      <c r="CH8" s="46"/>
      <c r="CI8" s="91"/>
      <c r="CJ8" s="104"/>
      <c r="CK8" s="84"/>
      <c r="CL8" s="84"/>
      <c r="CM8" s="84"/>
      <c r="CN8" s="84"/>
      <c r="CO8" s="84"/>
      <c r="CP8" s="84"/>
      <c r="CQ8" s="84"/>
      <c r="CR8" s="84"/>
      <c r="CS8" s="84"/>
      <c r="CT8" s="84"/>
      <c r="CU8" s="84"/>
      <c r="CV8" s="84">
        <v>0</v>
      </c>
      <c r="CW8" s="84"/>
      <c r="CX8" s="84"/>
      <c r="CY8" s="84"/>
      <c r="CZ8" s="84"/>
      <c r="DA8" s="84">
        <v>0</v>
      </c>
      <c r="DB8" s="46"/>
      <c r="DC8" s="46">
        <v>126</v>
      </c>
      <c r="DD8" s="91">
        <v>14</v>
      </c>
      <c r="DE8" s="104">
        <f>(DD8+DF8)/2</f>
        <v>23</v>
      </c>
      <c r="DF8" s="84">
        <v>32</v>
      </c>
      <c r="DG8" s="84">
        <v>84</v>
      </c>
      <c r="DH8" s="84">
        <v>109</v>
      </c>
      <c r="DI8" s="84">
        <v>150</v>
      </c>
      <c r="DJ8" s="84">
        <v>149</v>
      </c>
      <c r="DK8" s="84">
        <v>169</v>
      </c>
      <c r="DL8" s="84">
        <v>213</v>
      </c>
      <c r="DM8" s="84">
        <v>210</v>
      </c>
      <c r="DN8" s="84">
        <v>239</v>
      </c>
      <c r="DO8" s="84">
        <v>240</v>
      </c>
      <c r="DP8" s="84">
        <v>240</v>
      </c>
      <c r="DQ8" s="84">
        <v>252</v>
      </c>
      <c r="DR8" s="84">
        <v>250</v>
      </c>
      <c r="DS8" s="84">
        <v>260</v>
      </c>
      <c r="DT8" s="84">
        <v>273</v>
      </c>
      <c r="DU8" s="84"/>
      <c r="DV8" s="84">
        <v>266</v>
      </c>
      <c r="DW8" s="46">
        <v>235</v>
      </c>
      <c r="DX8" s="46">
        <v>287</v>
      </c>
      <c r="DY8" s="91">
        <v>33</v>
      </c>
      <c r="DZ8" s="104">
        <f>(DY8+EA8)/2</f>
        <v>38</v>
      </c>
      <c r="EA8" s="84">
        <v>43</v>
      </c>
      <c r="EB8" s="84">
        <v>38</v>
      </c>
      <c r="EC8" s="84">
        <v>38</v>
      </c>
      <c r="ED8" s="84">
        <v>40</v>
      </c>
      <c r="EE8" s="84">
        <v>39</v>
      </c>
      <c r="EF8" s="84">
        <v>41</v>
      </c>
      <c r="EG8" s="84">
        <v>36</v>
      </c>
      <c r="EH8" s="84">
        <v>40</v>
      </c>
      <c r="EI8" s="84">
        <v>39</v>
      </c>
      <c r="EJ8" s="84">
        <v>34</v>
      </c>
      <c r="EK8" s="84">
        <v>39</v>
      </c>
      <c r="EL8" s="84">
        <v>42</v>
      </c>
      <c r="EM8" s="84">
        <v>43</v>
      </c>
      <c r="EN8" s="84">
        <v>36</v>
      </c>
      <c r="EO8" s="84">
        <v>37</v>
      </c>
      <c r="EP8" s="84"/>
      <c r="EQ8" s="84">
        <v>42</v>
      </c>
      <c r="ER8" s="46">
        <v>48</v>
      </c>
      <c r="ES8" s="46">
        <v>35</v>
      </c>
      <c r="ET8" s="91">
        <v>129</v>
      </c>
      <c r="EU8" s="104">
        <f>(ET8+EV8)/2</f>
        <v>134</v>
      </c>
      <c r="EV8" s="84">
        <v>139</v>
      </c>
      <c r="EW8" s="84">
        <v>142</v>
      </c>
      <c r="EX8" s="84">
        <v>147</v>
      </c>
      <c r="EY8" s="84">
        <v>144</v>
      </c>
      <c r="EZ8" s="84">
        <v>147</v>
      </c>
      <c r="FA8" s="84">
        <v>143</v>
      </c>
      <c r="FB8" s="84">
        <v>144</v>
      </c>
      <c r="FC8" s="84">
        <v>141</v>
      </c>
      <c r="FD8" s="84">
        <v>153</v>
      </c>
      <c r="FE8" s="84">
        <v>139</v>
      </c>
      <c r="FF8" s="84">
        <v>150</v>
      </c>
      <c r="FG8" s="84">
        <v>153</v>
      </c>
      <c r="FH8" s="84">
        <v>149</v>
      </c>
      <c r="FI8" s="84">
        <v>159</v>
      </c>
      <c r="FJ8" s="84">
        <v>131</v>
      </c>
      <c r="FK8" s="84"/>
      <c r="FL8" s="84">
        <v>177</v>
      </c>
      <c r="FM8" s="46">
        <v>180</v>
      </c>
      <c r="FN8" s="46">
        <v>191</v>
      </c>
      <c r="FO8" s="91">
        <v>35</v>
      </c>
      <c r="FP8" s="84">
        <v>38</v>
      </c>
      <c r="FQ8" s="84">
        <v>40</v>
      </c>
      <c r="FR8" s="84">
        <v>84</v>
      </c>
      <c r="FS8" s="84">
        <v>347</v>
      </c>
      <c r="FT8" s="84">
        <v>378</v>
      </c>
      <c r="FU8" s="84">
        <v>336</v>
      </c>
      <c r="FV8" s="84">
        <v>399</v>
      </c>
      <c r="FW8" s="84"/>
      <c r="FX8" s="84">
        <v>467</v>
      </c>
      <c r="FY8" s="46">
        <v>462</v>
      </c>
      <c r="FZ8" s="46">
        <v>430</v>
      </c>
      <c r="GA8" s="84"/>
      <c r="GB8" s="84"/>
      <c r="GD8" s="114" t="s">
        <v>162</v>
      </c>
      <c r="GE8" s="115">
        <v>292</v>
      </c>
      <c r="GH8" s="133">
        <v>1016</v>
      </c>
      <c r="GI8" s="133">
        <v>1100</v>
      </c>
      <c r="GJ8" s="133">
        <v>1120</v>
      </c>
      <c r="GK8" s="133">
        <v>1611</v>
      </c>
      <c r="GL8" s="133">
        <v>1595</v>
      </c>
      <c r="GM8" s="133">
        <v>1723</v>
      </c>
      <c r="GN8" s="204">
        <f t="shared" ref="GN8:GN23" si="96">J8+AE8+AZ8+BU8+CP8+DK8+EF8+FA8</f>
        <v>981</v>
      </c>
      <c r="GO8" s="133">
        <f t="shared" ref="GO8:GO23" si="97">K8+AF8+BA8+BV8+CQ8+DL8+EG8+FB8</f>
        <v>1062</v>
      </c>
      <c r="GP8" s="133">
        <f t="shared" ref="GP8:GP23" si="98">L8+AG8+BB8+BW8+CR8+DM8+EH8+FC8</f>
        <v>1080</v>
      </c>
      <c r="GQ8" s="133">
        <f t="shared" ref="GQ8:GQ23" si="99">M8+AH8+BC8+BX8+CS8+DN8+EI8+FD8</f>
        <v>1086</v>
      </c>
      <c r="GR8" s="133">
        <f t="shared" ref="GR8:GR23" si="100">N8+AI8+BD8+BY8+CT8+DO8+EJ8+FE8</f>
        <v>1066</v>
      </c>
      <c r="GS8" s="133">
        <f t="shared" ref="GS8:GS23" si="101">O8+AJ8+BE8+BZ8+CU8+DP8+EK8+FF8</f>
        <v>1115</v>
      </c>
      <c r="GT8" s="133">
        <f t="shared" ref="GT8:GT23" si="102">P8+AK8+BF8+CA8+CV8+DQ8+EL8+FG8</f>
        <v>1139</v>
      </c>
      <c r="GU8" s="133">
        <f t="shared" ref="GU8:GU23" si="103">Q8+AL8+BG8+CB8+CW8+DR8+EM8+FH8</f>
        <v>1140</v>
      </c>
      <c r="GV8" s="133">
        <f t="shared" ref="GV8:GV23" si="104">R8+AM8+BH8+CC8+CX8+DS8+EN8+FI8</f>
        <v>1218</v>
      </c>
      <c r="GW8" s="133">
        <f t="shared" ref="GW8:GW23" si="105">S8+AN8+BI8+CD8+CY8+DT8+EO8+FJ8</f>
        <v>1177</v>
      </c>
      <c r="GX8" s="133">
        <f t="shared" ref="GX8:GX23" si="106">T8+AO8+BJ8+CE8+CZ8+DU8+EP8+FK8</f>
        <v>0</v>
      </c>
      <c r="GY8" s="133">
        <f t="shared" ref="GY8:GY23" si="107">U8+AP8+BK8+CF8+DA8+DV8+EQ8+FL8</f>
        <v>1144</v>
      </c>
      <c r="GZ8" s="133">
        <f t="shared" ref="GZ8:GZ23" si="108">V8+AQ8+BL8+CG8+DB8+DW8+ER8+FM8</f>
        <v>1133</v>
      </c>
      <c r="HA8" s="133">
        <f t="shared" ref="HA8:HA23" si="109">W8+AR8+BM8+CH8+DC8+DX8+ES8+FN8</f>
        <v>1293</v>
      </c>
      <c r="HB8" s="204">
        <f t="shared" ref="HB8:HB23" si="110">GH8-GN8</f>
        <v>35</v>
      </c>
      <c r="HC8" s="133">
        <f t="shared" ref="HC8:HC23" si="111">GI8-GO8</f>
        <v>38</v>
      </c>
      <c r="HD8" s="133">
        <f t="shared" ref="HD8:HD23" si="112">GJ8-GP8</f>
        <v>40</v>
      </c>
      <c r="HE8" s="133">
        <f t="shared" ref="HE8:HE23" si="113">GK8-GY8</f>
        <v>467</v>
      </c>
      <c r="HF8" s="133">
        <f t="shared" ref="HF8:HG23" si="114">GL8-GZ8</f>
        <v>462</v>
      </c>
      <c r="HG8" s="133">
        <f t="shared" si="114"/>
        <v>430</v>
      </c>
      <c r="HH8"/>
    </row>
    <row r="9" spans="1:216" s="33" customFormat="1">
      <c r="A9" s="40" t="s">
        <v>1</v>
      </c>
      <c r="B9" s="46"/>
      <c r="C9" s="99">
        <v>254</v>
      </c>
      <c r="D9" s="78">
        <f t="shared" ref="D9:D23" si="115">(C9+E9)/2</f>
        <v>244</v>
      </c>
      <c r="E9" s="46">
        <v>234</v>
      </c>
      <c r="F9" s="46">
        <v>253</v>
      </c>
      <c r="G9" s="46">
        <v>215</v>
      </c>
      <c r="H9" s="46">
        <v>220</v>
      </c>
      <c r="I9" s="46">
        <v>202</v>
      </c>
      <c r="J9" s="46">
        <v>227</v>
      </c>
      <c r="K9" s="46">
        <v>268</v>
      </c>
      <c r="L9" s="46">
        <v>285</v>
      </c>
      <c r="M9" s="46">
        <v>271</v>
      </c>
      <c r="N9" s="46">
        <v>253</v>
      </c>
      <c r="O9" s="46">
        <v>243</v>
      </c>
      <c r="P9" s="46">
        <v>269</v>
      </c>
      <c r="Q9" s="46">
        <v>266</v>
      </c>
      <c r="R9" s="46">
        <v>275</v>
      </c>
      <c r="S9" s="46">
        <v>274</v>
      </c>
      <c r="T9" s="46"/>
      <c r="U9" s="46">
        <v>250</v>
      </c>
      <c r="V9" s="46">
        <v>232</v>
      </c>
      <c r="W9" s="46">
        <v>246</v>
      </c>
      <c r="X9" s="91">
        <v>136</v>
      </c>
      <c r="Y9" s="104">
        <f>(X9+Z9)/2</f>
        <v>135.5</v>
      </c>
      <c r="Z9" s="84">
        <v>135</v>
      </c>
      <c r="AA9" s="84">
        <v>123</v>
      </c>
      <c r="AB9" s="84">
        <v>136</v>
      </c>
      <c r="AC9" s="84">
        <v>134</v>
      </c>
      <c r="AD9" s="84">
        <v>147</v>
      </c>
      <c r="AE9" s="84">
        <v>131</v>
      </c>
      <c r="AF9" s="84">
        <v>128</v>
      </c>
      <c r="AG9" s="84">
        <v>131</v>
      </c>
      <c r="AH9" s="84">
        <v>133</v>
      </c>
      <c r="AI9" s="84">
        <v>140</v>
      </c>
      <c r="AJ9" s="84">
        <v>142</v>
      </c>
      <c r="AK9" s="84">
        <v>146</v>
      </c>
      <c r="AL9" s="84">
        <v>140</v>
      </c>
      <c r="AM9" s="84">
        <v>132</v>
      </c>
      <c r="AN9" s="84">
        <v>158</v>
      </c>
      <c r="AO9" s="84"/>
      <c r="AP9" s="84">
        <v>151</v>
      </c>
      <c r="AQ9" s="46">
        <v>165</v>
      </c>
      <c r="AR9" s="46">
        <v>160</v>
      </c>
      <c r="AS9" s="91"/>
      <c r="AT9" s="104"/>
      <c r="AU9" s="84"/>
      <c r="AV9" s="84"/>
      <c r="AW9" s="84"/>
      <c r="AX9" s="84"/>
      <c r="AY9" s="84"/>
      <c r="AZ9" s="84"/>
      <c r="BA9" s="84"/>
      <c r="BB9" s="84"/>
      <c r="BC9" s="84"/>
      <c r="BD9" s="84"/>
      <c r="BE9" s="84">
        <v>0</v>
      </c>
      <c r="BF9" s="84">
        <v>0</v>
      </c>
      <c r="BG9" s="84"/>
      <c r="BH9" s="84"/>
      <c r="BI9" s="84"/>
      <c r="BJ9" s="84"/>
      <c r="BK9" s="84"/>
      <c r="BL9" s="46"/>
      <c r="BM9" s="46"/>
      <c r="BN9" s="91"/>
      <c r="BO9" s="104"/>
      <c r="BP9" s="84"/>
      <c r="BQ9" s="84"/>
      <c r="BR9" s="84"/>
      <c r="BS9" s="84"/>
      <c r="BT9" s="84"/>
      <c r="BU9" s="84"/>
      <c r="BV9" s="84"/>
      <c r="BW9" s="84"/>
      <c r="BX9" s="84"/>
      <c r="BY9" s="84"/>
      <c r="BZ9" s="84">
        <v>0</v>
      </c>
      <c r="CA9" s="84">
        <v>0</v>
      </c>
      <c r="CB9" s="84"/>
      <c r="CC9" s="84"/>
      <c r="CD9" s="84"/>
      <c r="CE9" s="84"/>
      <c r="CF9" s="84"/>
      <c r="CG9" s="46"/>
      <c r="CH9" s="46"/>
      <c r="CI9" s="91"/>
      <c r="CJ9" s="104"/>
      <c r="CK9" s="84"/>
      <c r="CL9" s="84"/>
      <c r="CM9" s="84"/>
      <c r="CN9" s="84"/>
      <c r="CO9" s="84"/>
      <c r="CP9" s="84"/>
      <c r="CQ9" s="84"/>
      <c r="CR9" s="84"/>
      <c r="CS9" s="84"/>
      <c r="CT9" s="84"/>
      <c r="CU9" s="84"/>
      <c r="CV9" s="84">
        <v>0</v>
      </c>
      <c r="CW9" s="84"/>
      <c r="CX9" s="84"/>
      <c r="CY9" s="84"/>
      <c r="CZ9" s="84"/>
      <c r="DA9" s="84"/>
      <c r="DB9" s="46"/>
      <c r="DC9" s="46"/>
      <c r="DD9" s="91">
        <v>59</v>
      </c>
      <c r="DE9" s="104">
        <f t="shared" ref="DE9:DE22" si="116">(DD9+DF9)/2</f>
        <v>86</v>
      </c>
      <c r="DF9" s="84">
        <v>113</v>
      </c>
      <c r="DG9" s="84">
        <v>93</v>
      </c>
      <c r="DH9" s="84">
        <v>109</v>
      </c>
      <c r="DI9" s="84">
        <v>140</v>
      </c>
      <c r="DJ9" s="84">
        <v>128</v>
      </c>
      <c r="DK9" s="84">
        <v>107</v>
      </c>
      <c r="DL9" s="84">
        <v>109</v>
      </c>
      <c r="DM9" s="84">
        <v>97</v>
      </c>
      <c r="DN9" s="84">
        <v>99</v>
      </c>
      <c r="DO9" s="84">
        <v>114</v>
      </c>
      <c r="DP9" s="84">
        <v>121</v>
      </c>
      <c r="DQ9" s="84">
        <v>106</v>
      </c>
      <c r="DR9" s="84">
        <v>112</v>
      </c>
      <c r="DS9" s="84">
        <v>168</v>
      </c>
      <c r="DT9" s="84">
        <v>171</v>
      </c>
      <c r="DU9" s="84"/>
      <c r="DV9" s="84">
        <v>154</v>
      </c>
      <c r="DW9" s="46">
        <v>175</v>
      </c>
      <c r="DX9" s="46">
        <v>178</v>
      </c>
      <c r="DY9" s="91"/>
      <c r="DZ9" s="104"/>
      <c r="EA9" s="84"/>
      <c r="EB9" s="84"/>
      <c r="EC9" s="84"/>
      <c r="ED9" s="84"/>
      <c r="EE9" s="84"/>
      <c r="EF9" s="84"/>
      <c r="EG9" s="84"/>
      <c r="EH9" s="84"/>
      <c r="EI9" s="84"/>
      <c r="EJ9" s="84"/>
      <c r="EK9" s="84">
        <v>0</v>
      </c>
      <c r="EL9" s="84">
        <v>0</v>
      </c>
      <c r="EM9" s="84"/>
      <c r="EN9" s="84"/>
      <c r="EO9" s="84"/>
      <c r="EP9" s="84"/>
      <c r="EQ9" s="84"/>
      <c r="ER9" s="46"/>
      <c r="ES9" s="46"/>
      <c r="ET9" s="91"/>
      <c r="EU9" s="104"/>
      <c r="EV9" s="84"/>
      <c r="EW9" s="84"/>
      <c r="EX9" s="84"/>
      <c r="EY9" s="84"/>
      <c r="EZ9" s="84"/>
      <c r="FA9" s="84"/>
      <c r="FB9" s="84"/>
      <c r="FC9" s="84"/>
      <c r="FD9" s="84"/>
      <c r="FE9" s="84"/>
      <c r="FF9" s="84"/>
      <c r="FG9" s="84">
        <v>0</v>
      </c>
      <c r="FH9" s="84"/>
      <c r="FI9" s="84"/>
      <c r="FJ9" s="84"/>
      <c r="FK9" s="84"/>
      <c r="FL9" s="84"/>
      <c r="FM9" s="46"/>
      <c r="FN9" s="46"/>
      <c r="FO9" s="91">
        <v>0</v>
      </c>
      <c r="FP9" s="84">
        <v>0</v>
      </c>
      <c r="FQ9" s="84">
        <v>13</v>
      </c>
      <c r="FR9" s="84">
        <v>3</v>
      </c>
      <c r="FS9" s="84">
        <v>3</v>
      </c>
      <c r="FT9" s="84">
        <v>3</v>
      </c>
      <c r="FU9" s="84">
        <v>80</v>
      </c>
      <c r="FV9" s="84">
        <v>86</v>
      </c>
      <c r="FW9" s="84"/>
      <c r="FX9" s="84">
        <v>122</v>
      </c>
      <c r="FY9" s="46">
        <v>161</v>
      </c>
      <c r="FZ9" s="46">
        <v>147</v>
      </c>
      <c r="GA9" s="84"/>
      <c r="GB9" s="84"/>
      <c r="GD9" s="114" t="s">
        <v>163</v>
      </c>
      <c r="GE9" s="115">
        <v>1</v>
      </c>
      <c r="GH9" s="133">
        <v>465</v>
      </c>
      <c r="GI9" s="133">
        <v>505</v>
      </c>
      <c r="GJ9" s="133">
        <v>526</v>
      </c>
      <c r="GK9" s="133">
        <v>677</v>
      </c>
      <c r="GL9" s="133">
        <v>733</v>
      </c>
      <c r="GM9" s="133">
        <v>731</v>
      </c>
      <c r="GN9" s="204">
        <f t="shared" si="96"/>
        <v>465</v>
      </c>
      <c r="GO9" s="133">
        <f t="shared" si="97"/>
        <v>505</v>
      </c>
      <c r="GP9" s="133">
        <f t="shared" si="98"/>
        <v>513</v>
      </c>
      <c r="GQ9" s="133">
        <f t="shared" si="99"/>
        <v>503</v>
      </c>
      <c r="GR9" s="133">
        <f t="shared" si="100"/>
        <v>507</v>
      </c>
      <c r="GS9" s="133">
        <f t="shared" si="101"/>
        <v>506</v>
      </c>
      <c r="GT9" s="133">
        <f t="shared" si="102"/>
        <v>521</v>
      </c>
      <c r="GU9" s="133">
        <f t="shared" si="103"/>
        <v>518</v>
      </c>
      <c r="GV9" s="133">
        <f t="shared" si="104"/>
        <v>575</v>
      </c>
      <c r="GW9" s="133">
        <f t="shared" si="105"/>
        <v>603</v>
      </c>
      <c r="GX9" s="133">
        <f t="shared" si="106"/>
        <v>0</v>
      </c>
      <c r="GY9" s="133">
        <f t="shared" si="107"/>
        <v>555</v>
      </c>
      <c r="GZ9" s="133">
        <f t="shared" si="108"/>
        <v>572</v>
      </c>
      <c r="HA9" s="133">
        <f t="shared" si="109"/>
        <v>584</v>
      </c>
      <c r="HB9" s="204">
        <f t="shared" si="110"/>
        <v>0</v>
      </c>
      <c r="HC9" s="133">
        <f t="shared" si="111"/>
        <v>0</v>
      </c>
      <c r="HD9" s="133">
        <f t="shared" si="112"/>
        <v>13</v>
      </c>
      <c r="HE9" s="133">
        <f t="shared" si="113"/>
        <v>122</v>
      </c>
      <c r="HF9" s="133">
        <f t="shared" si="114"/>
        <v>161</v>
      </c>
      <c r="HG9" s="133">
        <f t="shared" si="114"/>
        <v>147</v>
      </c>
      <c r="HH9"/>
    </row>
    <row r="10" spans="1:216" s="33" customFormat="1">
      <c r="A10" s="40" t="s">
        <v>2</v>
      </c>
      <c r="B10" s="46"/>
      <c r="C10" s="99">
        <v>550</v>
      </c>
      <c r="D10" s="78">
        <f t="shared" si="115"/>
        <v>484</v>
      </c>
      <c r="E10" s="46">
        <v>418</v>
      </c>
      <c r="F10" s="46">
        <v>368</v>
      </c>
      <c r="G10" s="46">
        <v>344</v>
      </c>
      <c r="H10" s="46">
        <v>315</v>
      </c>
      <c r="I10" s="46">
        <v>312</v>
      </c>
      <c r="J10" s="46">
        <v>243</v>
      </c>
      <c r="K10" s="46">
        <v>335</v>
      </c>
      <c r="L10" s="46">
        <v>320</v>
      </c>
      <c r="M10" s="46">
        <v>291</v>
      </c>
      <c r="N10" s="46">
        <v>266</v>
      </c>
      <c r="O10" s="46">
        <v>235</v>
      </c>
      <c r="P10" s="46">
        <v>253</v>
      </c>
      <c r="Q10" s="46">
        <v>247</v>
      </c>
      <c r="R10" s="46">
        <v>271</v>
      </c>
      <c r="S10" s="46">
        <v>273</v>
      </c>
      <c r="T10" s="46"/>
      <c r="U10" s="46">
        <v>170</v>
      </c>
      <c r="X10" s="91"/>
      <c r="Y10" s="104"/>
      <c r="Z10" s="84"/>
      <c r="AA10" s="84"/>
      <c r="AB10" s="84"/>
      <c r="AC10" s="84"/>
      <c r="AD10" s="84"/>
      <c r="AE10" s="84"/>
      <c r="AF10" s="84"/>
      <c r="AG10" s="84"/>
      <c r="AH10" s="84"/>
      <c r="AI10" s="84"/>
      <c r="AJ10" s="84"/>
      <c r="AK10" s="84">
        <v>0</v>
      </c>
      <c r="AL10" s="84"/>
      <c r="AM10" s="84"/>
      <c r="AN10" s="84"/>
      <c r="AO10" s="84"/>
      <c r="AP10" s="84"/>
      <c r="AQ10" s="46"/>
      <c r="AR10" s="46"/>
      <c r="AS10" s="91"/>
      <c r="AT10" s="104"/>
      <c r="AU10" s="84"/>
      <c r="AV10" s="84"/>
      <c r="AW10" s="84"/>
      <c r="AX10" s="84"/>
      <c r="AY10" s="84"/>
      <c r="AZ10" s="84"/>
      <c r="BA10" s="84"/>
      <c r="BB10" s="84"/>
      <c r="BC10" s="84"/>
      <c r="BD10" s="84"/>
      <c r="BE10" s="84">
        <v>0</v>
      </c>
      <c r="BF10" s="84">
        <v>0</v>
      </c>
      <c r="BG10" s="84"/>
      <c r="BH10" s="84"/>
      <c r="BI10" s="84"/>
      <c r="BJ10" s="84"/>
      <c r="BK10" s="84"/>
      <c r="BL10" s="46"/>
      <c r="BM10" s="46"/>
      <c r="BN10" s="91"/>
      <c r="BO10" s="104"/>
      <c r="BP10" s="84"/>
      <c r="BQ10" s="84"/>
      <c r="BR10" s="84"/>
      <c r="BS10" s="84"/>
      <c r="BT10" s="84"/>
      <c r="BU10" s="84"/>
      <c r="BV10" s="84"/>
      <c r="BW10" s="84"/>
      <c r="BX10" s="84"/>
      <c r="BY10" s="84"/>
      <c r="BZ10" s="84">
        <v>0</v>
      </c>
      <c r="CA10" s="84">
        <v>0</v>
      </c>
      <c r="CB10" s="84"/>
      <c r="CC10" s="84"/>
      <c r="CD10" s="84"/>
      <c r="CE10" s="84"/>
      <c r="CF10" s="84"/>
      <c r="CG10" s="46"/>
      <c r="CH10" s="46"/>
      <c r="CI10" s="91"/>
      <c r="CJ10" s="104"/>
      <c r="CK10" s="84"/>
      <c r="CL10" s="84"/>
      <c r="CM10" s="84"/>
      <c r="CN10" s="84"/>
      <c r="CO10" s="84"/>
      <c r="CP10" s="84"/>
      <c r="CQ10" s="84"/>
      <c r="CR10" s="84"/>
      <c r="CS10" s="84"/>
      <c r="CT10" s="84"/>
      <c r="CU10" s="84"/>
      <c r="CV10" s="84">
        <v>0</v>
      </c>
      <c r="CW10" s="84"/>
      <c r="CX10" s="84"/>
      <c r="CY10" s="84"/>
      <c r="CZ10" s="84"/>
      <c r="DA10" s="84"/>
      <c r="DB10" s="46"/>
      <c r="DC10" s="46"/>
      <c r="DD10" s="91"/>
      <c r="DE10" s="104"/>
      <c r="DF10" s="84"/>
      <c r="DG10" s="84"/>
      <c r="DH10" s="84"/>
      <c r="DI10" s="84"/>
      <c r="DJ10" s="84"/>
      <c r="DK10" s="84"/>
      <c r="DL10" s="84"/>
      <c r="DM10" s="84"/>
      <c r="DN10" s="84"/>
      <c r="DO10" s="84"/>
      <c r="DP10" s="84">
        <v>0</v>
      </c>
      <c r="DQ10" s="84">
        <v>0</v>
      </c>
      <c r="DR10" s="84"/>
      <c r="DS10" s="84"/>
      <c r="DT10" s="84"/>
      <c r="DU10" s="84"/>
      <c r="DV10" s="84"/>
      <c r="DW10" s="46"/>
      <c r="DX10" s="46"/>
      <c r="DY10" s="91"/>
      <c r="DZ10" s="104"/>
      <c r="EA10" s="84"/>
      <c r="EB10" s="84"/>
      <c r="EC10" s="84"/>
      <c r="ED10" s="84"/>
      <c r="EE10" s="84"/>
      <c r="EF10" s="84"/>
      <c r="EG10" s="84"/>
      <c r="EH10" s="84"/>
      <c r="EI10" s="84"/>
      <c r="EJ10" s="84"/>
      <c r="EK10" s="84">
        <v>0</v>
      </c>
      <c r="EL10" s="84">
        <v>0</v>
      </c>
      <c r="EM10" s="84"/>
      <c r="EN10" s="84"/>
      <c r="EO10" s="84"/>
      <c r="EP10" s="84"/>
      <c r="EQ10" s="84"/>
      <c r="ER10" s="46"/>
      <c r="ES10" s="46"/>
      <c r="ET10" s="91"/>
      <c r="EU10" s="104"/>
      <c r="EV10" s="84"/>
      <c r="EW10" s="84"/>
      <c r="EX10" s="84"/>
      <c r="EY10" s="84"/>
      <c r="EZ10" s="84"/>
      <c r="FA10" s="84"/>
      <c r="FB10" s="84"/>
      <c r="FC10" s="84"/>
      <c r="FD10" s="84"/>
      <c r="FE10" s="84"/>
      <c r="FF10" s="84"/>
      <c r="FG10" s="84">
        <v>0</v>
      </c>
      <c r="FH10" s="84"/>
      <c r="FI10" s="84"/>
      <c r="FJ10" s="84"/>
      <c r="FK10" s="84"/>
      <c r="FL10" s="84"/>
      <c r="FM10" s="46"/>
      <c r="FN10" s="46"/>
      <c r="FO10" s="91">
        <v>0</v>
      </c>
      <c r="FP10" s="84">
        <v>0</v>
      </c>
      <c r="FQ10" s="84">
        <v>0</v>
      </c>
      <c r="FR10" s="84">
        <v>44</v>
      </c>
      <c r="FS10" s="84">
        <v>54</v>
      </c>
      <c r="FT10" s="84">
        <v>41</v>
      </c>
      <c r="FU10" s="84">
        <v>34</v>
      </c>
      <c r="FV10" s="84">
        <v>29</v>
      </c>
      <c r="FW10" s="84"/>
      <c r="FX10" s="84">
        <v>37</v>
      </c>
      <c r="FY10" s="46">
        <v>32</v>
      </c>
      <c r="FZ10" s="46">
        <v>56</v>
      </c>
      <c r="GA10" s="84"/>
      <c r="GB10" s="84"/>
      <c r="GD10" s="114" t="s">
        <v>164</v>
      </c>
      <c r="GE10" s="115">
        <v>7</v>
      </c>
      <c r="GH10" s="133">
        <v>243</v>
      </c>
      <c r="GI10" s="133">
        <v>335</v>
      </c>
      <c r="GJ10" s="133">
        <v>320</v>
      </c>
      <c r="GK10" s="133">
        <v>207</v>
      </c>
      <c r="GL10" s="133">
        <v>32</v>
      </c>
      <c r="GM10" s="133">
        <v>56</v>
      </c>
      <c r="GN10" s="204">
        <f t="shared" si="96"/>
        <v>243</v>
      </c>
      <c r="GO10" s="133">
        <f t="shared" si="97"/>
        <v>335</v>
      </c>
      <c r="GP10" s="133">
        <f t="shared" si="98"/>
        <v>320</v>
      </c>
      <c r="GQ10" s="133">
        <f t="shared" si="99"/>
        <v>291</v>
      </c>
      <c r="GR10" s="133">
        <f t="shared" si="100"/>
        <v>266</v>
      </c>
      <c r="GS10" s="133">
        <f t="shared" si="101"/>
        <v>235</v>
      </c>
      <c r="GT10" s="133">
        <f t="shared" si="102"/>
        <v>253</v>
      </c>
      <c r="GU10" s="133">
        <f t="shared" si="103"/>
        <v>247</v>
      </c>
      <c r="GV10" s="133">
        <f t="shared" si="104"/>
        <v>271</v>
      </c>
      <c r="GW10" s="133">
        <f t="shared" si="105"/>
        <v>273</v>
      </c>
      <c r="GX10" s="133">
        <f t="shared" si="106"/>
        <v>0</v>
      </c>
      <c r="GY10" s="133">
        <f t="shared" si="107"/>
        <v>170</v>
      </c>
      <c r="GZ10" s="133">
        <f t="shared" si="108"/>
        <v>0</v>
      </c>
      <c r="HA10" s="133">
        <f t="shared" si="109"/>
        <v>0</v>
      </c>
      <c r="HB10" s="204">
        <f t="shared" si="110"/>
        <v>0</v>
      </c>
      <c r="HC10" s="133">
        <f t="shared" si="111"/>
        <v>0</v>
      </c>
      <c r="HD10" s="133">
        <f t="shared" si="112"/>
        <v>0</v>
      </c>
      <c r="HE10" s="133">
        <f t="shared" si="113"/>
        <v>37</v>
      </c>
      <c r="HF10" s="133">
        <f t="shared" si="114"/>
        <v>32</v>
      </c>
      <c r="HG10" s="133">
        <f t="shared" si="114"/>
        <v>56</v>
      </c>
      <c r="HH10"/>
    </row>
    <row r="11" spans="1:216" s="33" customFormat="1">
      <c r="A11" s="40" t="s">
        <v>3</v>
      </c>
      <c r="B11" s="46"/>
      <c r="C11" s="99">
        <v>1530</v>
      </c>
      <c r="D11" s="78">
        <f t="shared" si="115"/>
        <v>1543.5</v>
      </c>
      <c r="E11" s="46">
        <v>1557</v>
      </c>
      <c r="F11" s="46">
        <v>1713</v>
      </c>
      <c r="G11" s="46">
        <v>1687</v>
      </c>
      <c r="H11" s="46">
        <v>1906</v>
      </c>
      <c r="I11" s="46">
        <v>1924</v>
      </c>
      <c r="J11" s="46">
        <v>2016</v>
      </c>
      <c r="K11" s="46">
        <v>2093</v>
      </c>
      <c r="L11" s="46">
        <v>2354</v>
      </c>
      <c r="M11" s="46">
        <v>2575</v>
      </c>
      <c r="N11" s="46">
        <v>2845</v>
      </c>
      <c r="O11" s="46">
        <v>2781</v>
      </c>
      <c r="P11" s="46">
        <v>2986</v>
      </c>
      <c r="Q11" s="46">
        <v>2992</v>
      </c>
      <c r="R11" s="46">
        <v>3227</v>
      </c>
      <c r="S11" s="46">
        <v>3204</v>
      </c>
      <c r="T11" s="46"/>
      <c r="U11" s="46">
        <v>2757</v>
      </c>
      <c r="V11" s="46">
        <v>2445</v>
      </c>
      <c r="W11" s="46">
        <v>2207</v>
      </c>
      <c r="X11" s="91">
        <v>342</v>
      </c>
      <c r="Y11" s="104">
        <f t="shared" ref="Y11:Y23" si="117">(X11+Z11)/2</f>
        <v>344</v>
      </c>
      <c r="Z11" s="84">
        <v>346</v>
      </c>
      <c r="AA11" s="84">
        <v>341</v>
      </c>
      <c r="AB11" s="84">
        <v>349</v>
      </c>
      <c r="AC11" s="84">
        <v>364</v>
      </c>
      <c r="AD11" s="84">
        <v>340</v>
      </c>
      <c r="AE11" s="84">
        <v>347</v>
      </c>
      <c r="AF11" s="84">
        <v>352</v>
      </c>
      <c r="AG11" s="84">
        <v>391</v>
      </c>
      <c r="AH11" s="84">
        <v>411</v>
      </c>
      <c r="AI11" s="84">
        <v>437</v>
      </c>
      <c r="AJ11" s="84">
        <v>483</v>
      </c>
      <c r="AK11" s="84">
        <v>495</v>
      </c>
      <c r="AL11" s="84">
        <v>520</v>
      </c>
      <c r="AM11" s="84">
        <v>549</v>
      </c>
      <c r="AN11" s="84">
        <v>605</v>
      </c>
      <c r="AO11" s="84"/>
      <c r="AP11" s="84">
        <v>777</v>
      </c>
      <c r="AQ11" s="46">
        <v>879</v>
      </c>
      <c r="AR11" s="46">
        <v>896</v>
      </c>
      <c r="AS11" s="91">
        <v>62</v>
      </c>
      <c r="AT11" s="104">
        <f t="shared" ref="AT11:AT23" si="118">(AS11+AU11)/2</f>
        <v>68</v>
      </c>
      <c r="AU11" s="84">
        <v>74</v>
      </c>
      <c r="AV11" s="84">
        <v>70</v>
      </c>
      <c r="AW11" s="84">
        <v>78</v>
      </c>
      <c r="AX11" s="84">
        <v>108</v>
      </c>
      <c r="AY11" s="84">
        <v>180</v>
      </c>
      <c r="AZ11" s="84">
        <v>170</v>
      </c>
      <c r="BA11" s="84">
        <v>177</v>
      </c>
      <c r="BB11" s="84">
        <v>178</v>
      </c>
      <c r="BC11" s="84">
        <v>181</v>
      </c>
      <c r="BD11" s="84">
        <v>164</v>
      </c>
      <c r="BE11" s="84">
        <v>204</v>
      </c>
      <c r="BF11" s="84">
        <v>237</v>
      </c>
      <c r="BG11" s="84">
        <v>211</v>
      </c>
      <c r="BH11" s="84">
        <v>211</v>
      </c>
      <c r="BI11" s="84">
        <v>205</v>
      </c>
      <c r="BJ11" s="84"/>
      <c r="BK11" s="84">
        <v>207</v>
      </c>
      <c r="BL11" s="46">
        <v>195</v>
      </c>
      <c r="BM11" s="46">
        <v>223</v>
      </c>
      <c r="BN11" s="91"/>
      <c r="BO11" s="104"/>
      <c r="BP11" s="84"/>
      <c r="BQ11" s="84"/>
      <c r="BR11" s="84"/>
      <c r="BS11" s="84"/>
      <c r="BT11" s="84"/>
      <c r="BU11" s="84"/>
      <c r="BV11" s="84"/>
      <c r="BW11" s="84"/>
      <c r="BX11" s="84"/>
      <c r="BY11" s="84"/>
      <c r="BZ11" s="84">
        <v>0</v>
      </c>
      <c r="CA11" s="84">
        <v>0</v>
      </c>
      <c r="CB11" s="84"/>
      <c r="CC11" s="84"/>
      <c r="CD11" s="84"/>
      <c r="CE11" s="84"/>
      <c r="CF11" s="84"/>
      <c r="CG11" s="46"/>
      <c r="CH11" s="46"/>
      <c r="CI11" s="91">
        <v>103</v>
      </c>
      <c r="CJ11" s="104">
        <f t="shared" ref="CJ11" si="119">(CI11+CK11)/2</f>
        <v>118</v>
      </c>
      <c r="CK11" s="84">
        <v>133</v>
      </c>
      <c r="CL11" s="84">
        <v>117</v>
      </c>
      <c r="CM11" s="84">
        <v>133</v>
      </c>
      <c r="CN11" s="84">
        <v>97</v>
      </c>
      <c r="CO11" s="84">
        <v>96</v>
      </c>
      <c r="CP11" s="84">
        <v>175</v>
      </c>
      <c r="CQ11" s="84">
        <v>201</v>
      </c>
      <c r="CR11" s="84">
        <v>155</v>
      </c>
      <c r="CS11" s="84">
        <v>183</v>
      </c>
      <c r="CT11" s="84">
        <v>207</v>
      </c>
      <c r="CU11" s="84">
        <v>228</v>
      </c>
      <c r="CV11" s="84">
        <v>206</v>
      </c>
      <c r="CW11" s="84">
        <v>211</v>
      </c>
      <c r="CX11" s="84">
        <v>229</v>
      </c>
      <c r="CY11" s="84">
        <v>215</v>
      </c>
      <c r="CZ11" s="84"/>
      <c r="DA11" s="84">
        <v>238</v>
      </c>
      <c r="DB11" s="46">
        <v>231</v>
      </c>
      <c r="DC11" s="46">
        <v>239</v>
      </c>
      <c r="DD11" s="91">
        <v>126</v>
      </c>
      <c r="DE11" s="104">
        <f t="shared" si="116"/>
        <v>142</v>
      </c>
      <c r="DF11" s="84">
        <v>158</v>
      </c>
      <c r="DG11" s="84">
        <v>152</v>
      </c>
      <c r="DH11" s="84">
        <v>274</v>
      </c>
      <c r="DI11" s="84">
        <v>422</v>
      </c>
      <c r="DJ11" s="84">
        <v>465</v>
      </c>
      <c r="DK11" s="84">
        <v>517</v>
      </c>
      <c r="DL11" s="84">
        <v>673</v>
      </c>
      <c r="DM11" s="84">
        <v>682</v>
      </c>
      <c r="DN11" s="84">
        <v>958</v>
      </c>
      <c r="DO11" s="84">
        <v>949</v>
      </c>
      <c r="DP11" s="84">
        <v>898</v>
      </c>
      <c r="DQ11" s="84">
        <v>949</v>
      </c>
      <c r="DR11" s="84">
        <v>932</v>
      </c>
      <c r="DS11" s="84">
        <v>910</v>
      </c>
      <c r="DT11" s="84">
        <v>864</v>
      </c>
      <c r="DU11" s="84"/>
      <c r="DV11" s="84">
        <v>874</v>
      </c>
      <c r="DW11" s="46">
        <v>879</v>
      </c>
      <c r="DX11" s="46">
        <v>975</v>
      </c>
      <c r="DY11" s="91">
        <v>27</v>
      </c>
      <c r="DZ11" s="104">
        <f>(DY11+EA11)/2</f>
        <v>39.5</v>
      </c>
      <c r="EA11" s="84">
        <v>52</v>
      </c>
      <c r="EB11" s="84">
        <v>83</v>
      </c>
      <c r="EC11" s="84">
        <v>94</v>
      </c>
      <c r="ED11" s="84">
        <v>104</v>
      </c>
      <c r="EE11" s="84">
        <v>89</v>
      </c>
      <c r="EF11" s="84">
        <v>92</v>
      </c>
      <c r="EG11" s="84">
        <v>89</v>
      </c>
      <c r="EH11" s="84">
        <v>75</v>
      </c>
      <c r="EI11" s="84">
        <v>90</v>
      </c>
      <c r="EJ11" s="84">
        <v>90</v>
      </c>
      <c r="EK11" s="84">
        <v>104</v>
      </c>
      <c r="EL11" s="84">
        <v>109</v>
      </c>
      <c r="EM11" s="84">
        <v>97</v>
      </c>
      <c r="EN11" s="84">
        <v>115</v>
      </c>
      <c r="EO11" s="84">
        <v>97</v>
      </c>
      <c r="EP11" s="84"/>
      <c r="EQ11" s="84">
        <v>95</v>
      </c>
      <c r="ER11" s="46">
        <v>103</v>
      </c>
      <c r="ES11" s="46">
        <v>104</v>
      </c>
      <c r="ET11" s="91">
        <v>74</v>
      </c>
      <c r="EU11" s="104">
        <f>(ET11+EV11)/2</f>
        <v>76.5</v>
      </c>
      <c r="EV11" s="84">
        <v>79</v>
      </c>
      <c r="EW11" s="84">
        <v>77</v>
      </c>
      <c r="EX11" s="84">
        <v>76</v>
      </c>
      <c r="EY11" s="84">
        <v>80</v>
      </c>
      <c r="EZ11" s="84">
        <v>82</v>
      </c>
      <c r="FA11" s="84">
        <v>75</v>
      </c>
      <c r="FB11" s="84">
        <v>77</v>
      </c>
      <c r="FC11" s="84">
        <v>82</v>
      </c>
      <c r="FD11" s="84">
        <v>79</v>
      </c>
      <c r="FE11" s="84">
        <v>83</v>
      </c>
      <c r="FF11" s="84">
        <v>84</v>
      </c>
      <c r="FG11" s="84">
        <v>89</v>
      </c>
      <c r="FH11" s="84">
        <v>87</v>
      </c>
      <c r="FI11" s="84">
        <v>84</v>
      </c>
      <c r="FJ11" s="84">
        <v>86</v>
      </c>
      <c r="FK11" s="84"/>
      <c r="FL11" s="84">
        <v>101</v>
      </c>
      <c r="FM11" s="46">
        <v>111</v>
      </c>
      <c r="FN11" s="46">
        <v>115</v>
      </c>
      <c r="FO11" s="91">
        <v>77</v>
      </c>
      <c r="FP11" s="84">
        <v>54</v>
      </c>
      <c r="FQ11" s="84">
        <v>75</v>
      </c>
      <c r="FR11" s="84">
        <v>106</v>
      </c>
      <c r="FS11" s="84">
        <v>1058</v>
      </c>
      <c r="FT11" s="84">
        <v>1247</v>
      </c>
      <c r="FU11" s="84">
        <v>1048</v>
      </c>
      <c r="FV11" s="84">
        <v>691</v>
      </c>
      <c r="FW11" s="84"/>
      <c r="FX11" s="84">
        <v>889</v>
      </c>
      <c r="FY11" s="46">
        <v>995</v>
      </c>
      <c r="FZ11" s="46">
        <v>1053</v>
      </c>
      <c r="GA11" s="84"/>
      <c r="GB11" s="84"/>
      <c r="GD11" s="114" t="s">
        <v>165</v>
      </c>
      <c r="GE11" s="115">
        <v>74</v>
      </c>
      <c r="GH11" s="133">
        <v>3469</v>
      </c>
      <c r="GI11" s="133">
        <v>3716</v>
      </c>
      <c r="GJ11" s="133">
        <v>3992</v>
      </c>
      <c r="GK11" s="133">
        <v>5938</v>
      </c>
      <c r="GL11" s="133">
        <v>5838</v>
      </c>
      <c r="GM11" s="133">
        <v>5812</v>
      </c>
      <c r="GN11" s="204">
        <f t="shared" si="96"/>
        <v>3392</v>
      </c>
      <c r="GO11" s="133">
        <f t="shared" si="97"/>
        <v>3662</v>
      </c>
      <c r="GP11" s="133">
        <f t="shared" si="98"/>
        <v>3917</v>
      </c>
      <c r="GQ11" s="133">
        <f t="shared" si="99"/>
        <v>4477</v>
      </c>
      <c r="GR11" s="133">
        <f t="shared" si="100"/>
        <v>4775</v>
      </c>
      <c r="GS11" s="133">
        <f t="shared" si="101"/>
        <v>4782</v>
      </c>
      <c r="GT11" s="133">
        <f t="shared" si="102"/>
        <v>5071</v>
      </c>
      <c r="GU11" s="133">
        <f t="shared" si="103"/>
        <v>5050</v>
      </c>
      <c r="GV11" s="133">
        <f t="shared" si="104"/>
        <v>5325</v>
      </c>
      <c r="GW11" s="133">
        <f t="shared" si="105"/>
        <v>5276</v>
      </c>
      <c r="GX11" s="133">
        <f t="shared" si="106"/>
        <v>0</v>
      </c>
      <c r="GY11" s="133">
        <f t="shared" si="107"/>
        <v>5049</v>
      </c>
      <c r="GZ11" s="133">
        <f t="shared" si="108"/>
        <v>4843</v>
      </c>
      <c r="HA11" s="133">
        <f t="shared" si="109"/>
        <v>4759</v>
      </c>
      <c r="HB11" s="204">
        <f t="shared" si="110"/>
        <v>77</v>
      </c>
      <c r="HC11" s="133">
        <f t="shared" si="111"/>
        <v>54</v>
      </c>
      <c r="HD11" s="133">
        <f t="shared" si="112"/>
        <v>75</v>
      </c>
      <c r="HE11" s="133">
        <f t="shared" si="113"/>
        <v>889</v>
      </c>
      <c r="HF11" s="133">
        <f t="shared" si="114"/>
        <v>995</v>
      </c>
      <c r="HG11" s="133">
        <f t="shared" si="114"/>
        <v>1053</v>
      </c>
      <c r="HH11"/>
    </row>
    <row r="12" spans="1:216" s="33" customFormat="1">
      <c r="A12" s="40" t="s">
        <v>4</v>
      </c>
      <c r="B12" s="46"/>
      <c r="C12" s="99">
        <v>735</v>
      </c>
      <c r="D12" s="78">
        <f t="shared" si="115"/>
        <v>727.5</v>
      </c>
      <c r="E12" s="46">
        <v>720</v>
      </c>
      <c r="F12" s="46">
        <v>795</v>
      </c>
      <c r="G12" s="46">
        <v>713</v>
      </c>
      <c r="H12" s="46">
        <v>732</v>
      </c>
      <c r="I12" s="46">
        <v>744</v>
      </c>
      <c r="J12" s="46">
        <v>782</v>
      </c>
      <c r="K12" s="46">
        <v>784</v>
      </c>
      <c r="L12" s="46">
        <v>818</v>
      </c>
      <c r="M12" s="46">
        <v>828</v>
      </c>
      <c r="N12" s="46">
        <v>886</v>
      </c>
      <c r="O12" s="46">
        <v>894</v>
      </c>
      <c r="P12" s="46">
        <v>985</v>
      </c>
      <c r="Q12" s="46">
        <v>902</v>
      </c>
      <c r="R12" s="46">
        <v>1005</v>
      </c>
      <c r="S12" s="46">
        <v>1110</v>
      </c>
      <c r="T12" s="46"/>
      <c r="U12" s="46">
        <v>946</v>
      </c>
      <c r="V12" s="46">
        <v>1032</v>
      </c>
      <c r="W12" s="46">
        <v>958</v>
      </c>
      <c r="X12" s="91">
        <v>351</v>
      </c>
      <c r="Y12" s="104">
        <f t="shared" si="117"/>
        <v>358</v>
      </c>
      <c r="Z12" s="84">
        <v>365</v>
      </c>
      <c r="AA12" s="84">
        <v>359</v>
      </c>
      <c r="AB12" s="84">
        <v>383</v>
      </c>
      <c r="AC12" s="84">
        <v>370</v>
      </c>
      <c r="AD12" s="84">
        <v>379</v>
      </c>
      <c r="AE12" s="84">
        <v>361</v>
      </c>
      <c r="AF12" s="84">
        <v>369</v>
      </c>
      <c r="AG12" s="84">
        <v>358</v>
      </c>
      <c r="AH12" s="84">
        <v>404</v>
      </c>
      <c r="AI12" s="84">
        <v>388</v>
      </c>
      <c r="AJ12" s="84">
        <v>408</v>
      </c>
      <c r="AK12" s="84">
        <v>408</v>
      </c>
      <c r="AL12" s="84">
        <v>415</v>
      </c>
      <c r="AM12" s="84">
        <v>441</v>
      </c>
      <c r="AN12" s="84">
        <v>477</v>
      </c>
      <c r="AO12" s="84"/>
      <c r="AP12" s="84">
        <v>505</v>
      </c>
      <c r="AQ12" s="46">
        <v>520</v>
      </c>
      <c r="AR12" s="46">
        <v>517</v>
      </c>
      <c r="AS12" s="91">
        <v>42</v>
      </c>
      <c r="AT12" s="104">
        <f t="shared" si="118"/>
        <v>42</v>
      </c>
      <c r="AU12" s="84">
        <v>42</v>
      </c>
      <c r="AV12" s="84">
        <v>51</v>
      </c>
      <c r="AW12" s="84">
        <v>53</v>
      </c>
      <c r="AX12" s="84">
        <v>48</v>
      </c>
      <c r="AY12" s="84">
        <v>51</v>
      </c>
      <c r="AZ12" s="84">
        <v>48</v>
      </c>
      <c r="BA12" s="84">
        <v>58</v>
      </c>
      <c r="BB12" s="84">
        <v>59</v>
      </c>
      <c r="BC12" s="84">
        <v>63</v>
      </c>
      <c r="BD12" s="84">
        <v>59</v>
      </c>
      <c r="BE12" s="84">
        <v>60</v>
      </c>
      <c r="BF12" s="84">
        <v>61</v>
      </c>
      <c r="BG12" s="84">
        <v>62</v>
      </c>
      <c r="BH12" s="84">
        <v>65</v>
      </c>
      <c r="BI12" s="84">
        <v>62</v>
      </c>
      <c r="BJ12" s="84"/>
      <c r="BK12" s="84">
        <v>88</v>
      </c>
      <c r="BL12" s="46">
        <v>71</v>
      </c>
      <c r="BM12" s="46">
        <v>81</v>
      </c>
      <c r="BN12" s="91">
        <v>377</v>
      </c>
      <c r="BO12" s="104">
        <f>(BN12+BP12)/2</f>
        <v>423.5</v>
      </c>
      <c r="BP12" s="84">
        <v>470</v>
      </c>
      <c r="BQ12" s="84">
        <v>799</v>
      </c>
      <c r="BR12" s="84">
        <v>857</v>
      </c>
      <c r="BS12" s="84">
        <v>713</v>
      </c>
      <c r="BT12" s="84">
        <v>326</v>
      </c>
      <c r="BU12" s="84">
        <v>254</v>
      </c>
      <c r="BV12" s="84">
        <v>163</v>
      </c>
      <c r="BW12" s="84">
        <v>145</v>
      </c>
      <c r="BX12" s="84">
        <v>160</v>
      </c>
      <c r="BY12" s="84">
        <v>166</v>
      </c>
      <c r="BZ12" s="84">
        <v>227</v>
      </c>
      <c r="CA12" s="84">
        <v>272</v>
      </c>
      <c r="CB12" s="84">
        <v>282</v>
      </c>
      <c r="CC12" s="84">
        <v>314</v>
      </c>
      <c r="CD12" s="84">
        <v>281</v>
      </c>
      <c r="CE12" s="84"/>
      <c r="CF12" s="84">
        <v>346</v>
      </c>
      <c r="CG12" s="46">
        <v>378</v>
      </c>
      <c r="CH12" s="46">
        <v>317</v>
      </c>
      <c r="CI12" s="91"/>
      <c r="CJ12" s="104"/>
      <c r="CK12" s="84"/>
      <c r="CL12" s="84"/>
      <c r="CM12" s="84"/>
      <c r="CN12" s="84"/>
      <c r="CO12" s="84"/>
      <c r="CP12" s="84"/>
      <c r="CQ12" s="84"/>
      <c r="CR12" s="84"/>
      <c r="CS12" s="84"/>
      <c r="CT12" s="84"/>
      <c r="CU12" s="84">
        <v>0</v>
      </c>
      <c r="CV12" s="84">
        <v>0</v>
      </c>
      <c r="CW12" s="84"/>
      <c r="CX12" s="84"/>
      <c r="CY12" s="84"/>
      <c r="CZ12" s="84"/>
      <c r="DA12" s="84"/>
      <c r="DB12" s="46"/>
      <c r="DC12" s="46"/>
      <c r="DD12" s="91">
        <v>138</v>
      </c>
      <c r="DE12" s="104">
        <f t="shared" si="116"/>
        <v>143.5</v>
      </c>
      <c r="DF12" s="84">
        <v>149</v>
      </c>
      <c r="DG12" s="84">
        <v>157</v>
      </c>
      <c r="DH12" s="84">
        <v>156</v>
      </c>
      <c r="DI12" s="84">
        <v>188</v>
      </c>
      <c r="DJ12" s="84">
        <v>212</v>
      </c>
      <c r="DK12" s="84">
        <v>263</v>
      </c>
      <c r="DL12" s="84">
        <v>253</v>
      </c>
      <c r="DM12" s="84">
        <v>243</v>
      </c>
      <c r="DN12" s="84">
        <v>284</v>
      </c>
      <c r="DO12" s="84">
        <v>277</v>
      </c>
      <c r="DP12" s="84">
        <v>268</v>
      </c>
      <c r="DQ12" s="84">
        <v>350</v>
      </c>
      <c r="DR12" s="84">
        <v>354</v>
      </c>
      <c r="DS12" s="84">
        <v>334</v>
      </c>
      <c r="DT12" s="84">
        <v>348</v>
      </c>
      <c r="DU12" s="84"/>
      <c r="DV12" s="84">
        <v>359</v>
      </c>
      <c r="DW12" s="46">
        <v>374</v>
      </c>
      <c r="DX12" s="46">
        <v>382</v>
      </c>
      <c r="DY12" s="91"/>
      <c r="DZ12" s="104"/>
      <c r="EA12" s="84"/>
      <c r="EB12" s="84"/>
      <c r="EC12" s="84"/>
      <c r="ED12" s="84"/>
      <c r="EE12" s="84"/>
      <c r="EF12" s="84"/>
      <c r="EG12" s="84"/>
      <c r="EH12" s="84"/>
      <c r="EI12" s="84"/>
      <c r="EJ12" s="84"/>
      <c r="EK12" s="84">
        <v>0</v>
      </c>
      <c r="EL12" s="84">
        <v>0</v>
      </c>
      <c r="EM12" s="84"/>
      <c r="EN12" s="84"/>
      <c r="EO12" s="84"/>
      <c r="EP12" s="84"/>
      <c r="EQ12" s="84"/>
      <c r="ER12" s="46"/>
      <c r="ES12" s="46"/>
      <c r="ET12" s="91">
        <v>70</v>
      </c>
      <c r="EU12" s="104">
        <f>(ET12+EV12)/2</f>
        <v>73</v>
      </c>
      <c r="EV12" s="84">
        <v>76</v>
      </c>
      <c r="EW12" s="84">
        <v>75</v>
      </c>
      <c r="EX12" s="84">
        <v>74</v>
      </c>
      <c r="EY12" s="84">
        <v>81</v>
      </c>
      <c r="EZ12" s="84">
        <v>83</v>
      </c>
      <c r="FA12" s="84">
        <v>87</v>
      </c>
      <c r="FB12" s="84">
        <v>82</v>
      </c>
      <c r="FC12" s="84">
        <v>88</v>
      </c>
      <c r="FD12" s="84">
        <v>96</v>
      </c>
      <c r="FE12" s="84">
        <v>96</v>
      </c>
      <c r="FF12" s="84">
        <v>97</v>
      </c>
      <c r="FG12" s="84">
        <v>92</v>
      </c>
      <c r="FH12" s="84">
        <v>97</v>
      </c>
      <c r="FI12" s="84">
        <v>99</v>
      </c>
      <c r="FJ12" s="84">
        <v>98</v>
      </c>
      <c r="FK12" s="84"/>
      <c r="FL12" s="84">
        <v>100</v>
      </c>
      <c r="FM12" s="46">
        <v>96</v>
      </c>
      <c r="FN12" s="46">
        <v>104</v>
      </c>
      <c r="FO12" s="91">
        <v>323</v>
      </c>
      <c r="FP12" s="84">
        <v>320</v>
      </c>
      <c r="FQ12" s="84">
        <v>375</v>
      </c>
      <c r="FR12" s="84">
        <v>355</v>
      </c>
      <c r="FS12" s="84">
        <v>121</v>
      </c>
      <c r="FT12" s="84">
        <v>188</v>
      </c>
      <c r="FU12" s="84">
        <v>284</v>
      </c>
      <c r="FV12" s="84">
        <v>318</v>
      </c>
      <c r="FW12" s="84"/>
      <c r="FX12" s="84">
        <v>326</v>
      </c>
      <c r="FY12" s="46">
        <v>345</v>
      </c>
      <c r="FZ12" s="46">
        <v>463</v>
      </c>
      <c r="GA12" s="84"/>
      <c r="GB12" s="84"/>
      <c r="GD12" s="114" t="s">
        <v>166</v>
      </c>
      <c r="GE12" s="115">
        <v>15</v>
      </c>
      <c r="GH12" s="133">
        <v>2118</v>
      </c>
      <c r="GI12" s="133">
        <v>2029</v>
      </c>
      <c r="GJ12" s="133">
        <v>2086</v>
      </c>
      <c r="GK12" s="133">
        <v>2670</v>
      </c>
      <c r="GL12" s="133">
        <v>2816</v>
      </c>
      <c r="GM12" s="133">
        <v>2822</v>
      </c>
      <c r="GN12" s="204">
        <f t="shared" si="96"/>
        <v>1795</v>
      </c>
      <c r="GO12" s="133">
        <f t="shared" si="97"/>
        <v>1709</v>
      </c>
      <c r="GP12" s="133">
        <f t="shared" si="98"/>
        <v>1711</v>
      </c>
      <c r="GQ12" s="133">
        <f t="shared" si="99"/>
        <v>1835</v>
      </c>
      <c r="GR12" s="133">
        <f t="shared" si="100"/>
        <v>1872</v>
      </c>
      <c r="GS12" s="133">
        <f t="shared" si="101"/>
        <v>1954</v>
      </c>
      <c r="GT12" s="133">
        <f t="shared" si="102"/>
        <v>2168</v>
      </c>
      <c r="GU12" s="133">
        <f t="shared" si="103"/>
        <v>2112</v>
      </c>
      <c r="GV12" s="133">
        <f t="shared" si="104"/>
        <v>2258</v>
      </c>
      <c r="GW12" s="133">
        <f t="shared" si="105"/>
        <v>2376</v>
      </c>
      <c r="GX12" s="133">
        <f t="shared" si="106"/>
        <v>0</v>
      </c>
      <c r="GY12" s="133">
        <f t="shared" si="107"/>
        <v>2344</v>
      </c>
      <c r="GZ12" s="133">
        <f t="shared" si="108"/>
        <v>2471</v>
      </c>
      <c r="HA12" s="133">
        <f t="shared" si="109"/>
        <v>2359</v>
      </c>
      <c r="HB12" s="204">
        <f t="shared" si="110"/>
        <v>323</v>
      </c>
      <c r="HC12" s="133">
        <f t="shared" si="111"/>
        <v>320</v>
      </c>
      <c r="HD12" s="133">
        <f t="shared" si="112"/>
        <v>375</v>
      </c>
      <c r="HE12" s="133">
        <f t="shared" si="113"/>
        <v>326</v>
      </c>
      <c r="HF12" s="133">
        <f t="shared" si="114"/>
        <v>345</v>
      </c>
      <c r="HG12" s="133">
        <f t="shared" si="114"/>
        <v>463</v>
      </c>
      <c r="HH12"/>
    </row>
    <row r="13" spans="1:216" s="33" customFormat="1">
      <c r="A13" s="40" t="s">
        <v>5</v>
      </c>
      <c r="B13" s="46"/>
      <c r="C13" s="99">
        <v>420</v>
      </c>
      <c r="D13" s="78">
        <f t="shared" si="115"/>
        <v>404.5</v>
      </c>
      <c r="E13" s="46">
        <v>389</v>
      </c>
      <c r="F13" s="46">
        <v>404</v>
      </c>
      <c r="G13" s="46">
        <v>404</v>
      </c>
      <c r="H13" s="46">
        <v>374</v>
      </c>
      <c r="I13" s="46">
        <v>338</v>
      </c>
      <c r="J13" s="46">
        <v>349</v>
      </c>
      <c r="K13" s="46">
        <v>389</v>
      </c>
      <c r="L13" s="46">
        <v>388</v>
      </c>
      <c r="M13" s="46">
        <v>395</v>
      </c>
      <c r="N13" s="46">
        <v>437</v>
      </c>
      <c r="O13" s="46">
        <v>389</v>
      </c>
      <c r="P13" s="46">
        <v>395</v>
      </c>
      <c r="Q13" s="46">
        <v>457</v>
      </c>
      <c r="R13" s="46">
        <v>429</v>
      </c>
      <c r="S13" s="46">
        <v>403</v>
      </c>
      <c r="T13" s="46"/>
      <c r="U13" s="46">
        <v>395</v>
      </c>
      <c r="V13" s="46">
        <v>386</v>
      </c>
      <c r="W13" s="46">
        <v>270</v>
      </c>
      <c r="X13" s="91">
        <v>206</v>
      </c>
      <c r="Y13" s="104">
        <f t="shared" si="117"/>
        <v>202</v>
      </c>
      <c r="Z13" s="84">
        <v>198</v>
      </c>
      <c r="AA13" s="84">
        <v>228</v>
      </c>
      <c r="AB13" s="84">
        <v>222</v>
      </c>
      <c r="AC13" s="84">
        <v>217</v>
      </c>
      <c r="AD13" s="84">
        <v>221</v>
      </c>
      <c r="AE13" s="84">
        <v>223</v>
      </c>
      <c r="AF13" s="84">
        <v>241</v>
      </c>
      <c r="AG13" s="84">
        <v>230</v>
      </c>
      <c r="AH13" s="84">
        <v>235</v>
      </c>
      <c r="AI13" s="84">
        <v>240</v>
      </c>
      <c r="AJ13" s="84">
        <v>230</v>
      </c>
      <c r="AK13" s="84">
        <v>234</v>
      </c>
      <c r="AL13" s="84">
        <v>237</v>
      </c>
      <c r="AM13" s="84">
        <v>252</v>
      </c>
      <c r="AN13" s="84">
        <v>289</v>
      </c>
      <c r="AO13" s="84"/>
      <c r="AP13" s="84">
        <v>263</v>
      </c>
      <c r="AQ13" s="46">
        <v>266</v>
      </c>
      <c r="AR13" s="46">
        <v>271</v>
      </c>
      <c r="AS13" s="91">
        <v>95</v>
      </c>
      <c r="AT13" s="104">
        <f t="shared" si="118"/>
        <v>96.5</v>
      </c>
      <c r="AU13" s="84">
        <v>98</v>
      </c>
      <c r="AV13" s="84">
        <v>106</v>
      </c>
      <c r="AW13" s="84">
        <v>108</v>
      </c>
      <c r="AX13" s="84">
        <v>107</v>
      </c>
      <c r="AY13" s="84">
        <v>131</v>
      </c>
      <c r="AZ13" s="84">
        <v>122</v>
      </c>
      <c r="BA13" s="84">
        <v>124</v>
      </c>
      <c r="BB13" s="84">
        <v>126</v>
      </c>
      <c r="BC13" s="84">
        <v>122</v>
      </c>
      <c r="BD13" s="84">
        <v>122</v>
      </c>
      <c r="BE13" s="84">
        <v>136</v>
      </c>
      <c r="BF13" s="84">
        <v>133</v>
      </c>
      <c r="BG13" s="84">
        <v>129</v>
      </c>
      <c r="BH13" s="84">
        <v>148</v>
      </c>
      <c r="BI13" s="84">
        <v>139</v>
      </c>
      <c r="BJ13" s="84"/>
      <c r="BK13" s="84">
        <v>167</v>
      </c>
      <c r="BL13" s="46">
        <v>170</v>
      </c>
      <c r="BM13" s="46">
        <v>182</v>
      </c>
      <c r="BN13" s="91"/>
      <c r="BO13" s="104"/>
      <c r="BP13" s="84"/>
      <c r="BQ13" s="84"/>
      <c r="BR13" s="84"/>
      <c r="BS13" s="84"/>
      <c r="BT13" s="84"/>
      <c r="BU13" s="84"/>
      <c r="BV13" s="84"/>
      <c r="BW13" s="84"/>
      <c r="BX13" s="84"/>
      <c r="BY13" s="84"/>
      <c r="BZ13" s="84">
        <v>0</v>
      </c>
      <c r="CA13" s="84">
        <v>0</v>
      </c>
      <c r="CB13" s="84"/>
      <c r="CC13" s="84"/>
      <c r="CD13" s="84"/>
      <c r="CE13" s="84"/>
      <c r="CF13" s="84"/>
      <c r="CG13" s="46"/>
      <c r="CH13" s="46"/>
      <c r="CI13" s="91"/>
      <c r="CJ13" s="104"/>
      <c r="CK13" s="84"/>
      <c r="CL13" s="84"/>
      <c r="CM13" s="84"/>
      <c r="CN13" s="84"/>
      <c r="CO13" s="84">
        <v>53</v>
      </c>
      <c r="CP13" s="84">
        <v>59</v>
      </c>
      <c r="CQ13" s="84">
        <v>53</v>
      </c>
      <c r="CR13" s="84">
        <v>55</v>
      </c>
      <c r="CS13" s="84">
        <v>65</v>
      </c>
      <c r="CT13" s="84"/>
      <c r="CU13" s="84">
        <v>79</v>
      </c>
      <c r="CV13" s="84">
        <v>63</v>
      </c>
      <c r="CW13" s="84">
        <v>70</v>
      </c>
      <c r="CX13" s="84">
        <v>64</v>
      </c>
      <c r="CY13" s="84">
        <v>78</v>
      </c>
      <c r="CZ13" s="84"/>
      <c r="DA13" s="84">
        <v>67</v>
      </c>
      <c r="DB13" s="46">
        <v>116</v>
      </c>
      <c r="DC13" s="46">
        <v>128</v>
      </c>
      <c r="DD13" s="91">
        <v>38</v>
      </c>
      <c r="DE13" s="104">
        <f t="shared" si="116"/>
        <v>46</v>
      </c>
      <c r="DF13" s="84">
        <v>54</v>
      </c>
      <c r="DG13" s="84">
        <v>74</v>
      </c>
      <c r="DH13" s="84">
        <v>85</v>
      </c>
      <c r="DI13" s="84">
        <v>93</v>
      </c>
      <c r="DJ13" s="84">
        <v>97</v>
      </c>
      <c r="DK13" s="84">
        <v>110</v>
      </c>
      <c r="DL13" s="84">
        <v>110</v>
      </c>
      <c r="DM13" s="84">
        <v>97</v>
      </c>
      <c r="DN13" s="84">
        <v>96</v>
      </c>
      <c r="DO13" s="84">
        <v>103</v>
      </c>
      <c r="DP13" s="84">
        <v>121</v>
      </c>
      <c r="DQ13" s="84">
        <v>128</v>
      </c>
      <c r="DR13" s="84">
        <v>124</v>
      </c>
      <c r="DS13" s="84">
        <v>126</v>
      </c>
      <c r="DT13" s="84">
        <v>125</v>
      </c>
      <c r="DU13" s="84"/>
      <c r="DV13" s="84">
        <v>128</v>
      </c>
      <c r="DW13" s="46">
        <v>127</v>
      </c>
      <c r="DX13" s="46">
        <v>141</v>
      </c>
      <c r="DY13" s="91"/>
      <c r="DZ13" s="104"/>
      <c r="EA13" s="84"/>
      <c r="EB13" s="84"/>
      <c r="EC13" s="84"/>
      <c r="ED13" s="84"/>
      <c r="EE13" s="84"/>
      <c r="EF13" s="84"/>
      <c r="EG13" s="84"/>
      <c r="EH13" s="84"/>
      <c r="EI13" s="84"/>
      <c r="EJ13" s="84"/>
      <c r="EK13" s="84">
        <v>0</v>
      </c>
      <c r="EL13" s="84">
        <v>0</v>
      </c>
      <c r="EM13" s="84"/>
      <c r="EN13" s="84"/>
      <c r="EO13" s="84"/>
      <c r="EP13" s="84"/>
      <c r="EQ13" s="84"/>
      <c r="ER13" s="46"/>
      <c r="ES13" s="46"/>
      <c r="ET13" s="91"/>
      <c r="EU13" s="104"/>
      <c r="EV13" s="84"/>
      <c r="EW13" s="84"/>
      <c r="EX13" s="84"/>
      <c r="EY13" s="84"/>
      <c r="EZ13" s="84"/>
      <c r="FA13" s="84"/>
      <c r="FB13" s="84"/>
      <c r="FC13" s="84"/>
      <c r="FD13" s="84"/>
      <c r="FE13" s="84"/>
      <c r="FF13" s="84">
        <v>0</v>
      </c>
      <c r="FG13" s="84">
        <v>0</v>
      </c>
      <c r="FH13" s="84"/>
      <c r="FI13" s="84"/>
      <c r="FJ13" s="84"/>
      <c r="FK13" s="84"/>
      <c r="FL13" s="84"/>
      <c r="FM13" s="46"/>
      <c r="FN13" s="46"/>
      <c r="FO13" s="91">
        <v>177</v>
      </c>
      <c r="FP13" s="84">
        <v>194</v>
      </c>
      <c r="FQ13" s="84">
        <v>193</v>
      </c>
      <c r="FR13" s="84">
        <v>150</v>
      </c>
      <c r="FS13" s="84">
        <v>143</v>
      </c>
      <c r="FT13" s="84">
        <v>253</v>
      </c>
      <c r="FU13" s="84">
        <v>282</v>
      </c>
      <c r="FV13" s="84">
        <v>288</v>
      </c>
      <c r="FW13" s="84"/>
      <c r="FX13" s="84">
        <v>319</v>
      </c>
      <c r="FY13" s="46">
        <v>377</v>
      </c>
      <c r="FZ13" s="46">
        <v>372</v>
      </c>
      <c r="GA13" s="84"/>
      <c r="GB13" s="84"/>
      <c r="GD13" s="114" t="s">
        <v>167</v>
      </c>
      <c r="GE13" s="115">
        <v>17</v>
      </c>
      <c r="GH13" s="133">
        <v>1040</v>
      </c>
      <c r="GI13" s="133">
        <v>1111</v>
      </c>
      <c r="GJ13" s="133">
        <v>1089</v>
      </c>
      <c r="GK13" s="133">
        <v>1339</v>
      </c>
      <c r="GL13" s="133">
        <v>1442</v>
      </c>
      <c r="GM13" s="133">
        <v>1364</v>
      </c>
      <c r="GN13" s="204">
        <f t="shared" si="96"/>
        <v>863</v>
      </c>
      <c r="GO13" s="133">
        <f t="shared" si="97"/>
        <v>917</v>
      </c>
      <c r="GP13" s="133">
        <f t="shared" si="98"/>
        <v>896</v>
      </c>
      <c r="GQ13" s="133">
        <f t="shared" si="99"/>
        <v>913</v>
      </c>
      <c r="GR13" s="133">
        <f t="shared" si="100"/>
        <v>902</v>
      </c>
      <c r="GS13" s="133">
        <f t="shared" si="101"/>
        <v>955</v>
      </c>
      <c r="GT13" s="133">
        <f t="shared" si="102"/>
        <v>953</v>
      </c>
      <c r="GU13" s="133">
        <f t="shared" si="103"/>
        <v>1017</v>
      </c>
      <c r="GV13" s="133">
        <f t="shared" si="104"/>
        <v>1019</v>
      </c>
      <c r="GW13" s="133">
        <f t="shared" si="105"/>
        <v>1034</v>
      </c>
      <c r="GX13" s="133">
        <f t="shared" si="106"/>
        <v>0</v>
      </c>
      <c r="GY13" s="133">
        <f t="shared" si="107"/>
        <v>1020</v>
      </c>
      <c r="GZ13" s="133">
        <f t="shared" si="108"/>
        <v>1065</v>
      </c>
      <c r="HA13" s="133">
        <f t="shared" si="109"/>
        <v>992</v>
      </c>
      <c r="HB13" s="204">
        <f t="shared" si="110"/>
        <v>177</v>
      </c>
      <c r="HC13" s="133">
        <f t="shared" si="111"/>
        <v>194</v>
      </c>
      <c r="HD13" s="133">
        <f t="shared" si="112"/>
        <v>193</v>
      </c>
      <c r="HE13" s="133">
        <f t="shared" si="113"/>
        <v>319</v>
      </c>
      <c r="HF13" s="133">
        <f t="shared" si="114"/>
        <v>377</v>
      </c>
      <c r="HG13" s="133">
        <f t="shared" si="114"/>
        <v>372</v>
      </c>
      <c r="HH13"/>
    </row>
    <row r="14" spans="1:216" s="33" customFormat="1">
      <c r="A14" s="40" t="s">
        <v>6</v>
      </c>
      <c r="B14" s="46"/>
      <c r="C14" s="99">
        <v>853</v>
      </c>
      <c r="D14" s="78">
        <f t="shared" si="115"/>
        <v>846</v>
      </c>
      <c r="E14" s="46">
        <v>839</v>
      </c>
      <c r="F14" s="46">
        <v>815</v>
      </c>
      <c r="G14" s="46">
        <v>880</v>
      </c>
      <c r="H14" s="46">
        <v>726</v>
      </c>
      <c r="I14" s="46">
        <v>844</v>
      </c>
      <c r="J14" s="46">
        <v>956</v>
      </c>
      <c r="K14" s="46">
        <v>901</v>
      </c>
      <c r="L14" s="46">
        <v>886</v>
      </c>
      <c r="M14" s="46">
        <v>826</v>
      </c>
      <c r="N14" s="46">
        <v>807</v>
      </c>
      <c r="O14" s="46">
        <v>810</v>
      </c>
      <c r="P14" s="46">
        <v>850</v>
      </c>
      <c r="Q14" s="46">
        <v>797</v>
      </c>
      <c r="R14" s="46">
        <v>930</v>
      </c>
      <c r="S14" s="46">
        <v>938</v>
      </c>
      <c r="T14" s="46"/>
      <c r="U14" s="46">
        <v>827</v>
      </c>
      <c r="V14" s="46">
        <v>771</v>
      </c>
      <c r="W14" s="46">
        <v>650</v>
      </c>
      <c r="X14" s="91">
        <v>409</v>
      </c>
      <c r="Y14" s="104">
        <f t="shared" si="117"/>
        <v>420</v>
      </c>
      <c r="Z14" s="84">
        <v>431</v>
      </c>
      <c r="AA14" s="84">
        <v>423</v>
      </c>
      <c r="AB14" s="84">
        <v>402</v>
      </c>
      <c r="AC14" s="84">
        <v>421</v>
      </c>
      <c r="AD14" s="84">
        <v>404</v>
      </c>
      <c r="AE14" s="84">
        <v>432</v>
      </c>
      <c r="AF14" s="84">
        <v>414</v>
      </c>
      <c r="AG14" s="84">
        <v>417</v>
      </c>
      <c r="AH14" s="84">
        <v>394</v>
      </c>
      <c r="AI14" s="84">
        <v>408</v>
      </c>
      <c r="AJ14" s="84">
        <v>415</v>
      </c>
      <c r="AK14" s="84">
        <v>441</v>
      </c>
      <c r="AL14" s="84">
        <v>468</v>
      </c>
      <c r="AM14" s="84">
        <v>461</v>
      </c>
      <c r="AN14" s="84">
        <v>479</v>
      </c>
      <c r="AO14" s="84"/>
      <c r="AP14" s="84">
        <v>474</v>
      </c>
      <c r="AQ14" s="46">
        <v>495</v>
      </c>
      <c r="AR14" s="46">
        <v>517</v>
      </c>
      <c r="AS14" s="91">
        <v>43</v>
      </c>
      <c r="AT14" s="104">
        <f t="shared" si="118"/>
        <v>46</v>
      </c>
      <c r="AU14" s="84">
        <v>49</v>
      </c>
      <c r="AV14" s="84">
        <v>53</v>
      </c>
      <c r="AW14" s="84">
        <v>50</v>
      </c>
      <c r="AX14" s="84">
        <v>51</v>
      </c>
      <c r="AY14" s="84">
        <v>55</v>
      </c>
      <c r="AZ14" s="84">
        <v>52</v>
      </c>
      <c r="BA14" s="84">
        <v>59</v>
      </c>
      <c r="BB14" s="84">
        <v>54</v>
      </c>
      <c r="BC14" s="84">
        <v>58</v>
      </c>
      <c r="BD14" s="84">
        <v>58</v>
      </c>
      <c r="BE14" s="84">
        <v>60</v>
      </c>
      <c r="BF14" s="84">
        <v>60</v>
      </c>
      <c r="BG14" s="84">
        <v>53</v>
      </c>
      <c r="BH14" s="84">
        <v>58</v>
      </c>
      <c r="BI14" s="84">
        <v>68</v>
      </c>
      <c r="BJ14" s="84"/>
      <c r="BK14" s="84">
        <v>63</v>
      </c>
      <c r="BL14" s="46">
        <v>64</v>
      </c>
      <c r="BM14" s="46">
        <v>64</v>
      </c>
      <c r="BN14" s="91"/>
      <c r="BO14" s="104"/>
      <c r="BP14" s="84"/>
      <c r="BQ14" s="84"/>
      <c r="BR14" s="84"/>
      <c r="BS14" s="84"/>
      <c r="BT14" s="84"/>
      <c r="BU14" s="84"/>
      <c r="BV14" s="84"/>
      <c r="BW14" s="84"/>
      <c r="BX14" s="84"/>
      <c r="BY14" s="84"/>
      <c r="BZ14" s="84">
        <v>0</v>
      </c>
      <c r="CA14" s="84">
        <v>0</v>
      </c>
      <c r="CB14" s="84"/>
      <c r="CC14" s="84"/>
      <c r="CD14" s="84"/>
      <c r="CE14" s="84"/>
      <c r="CF14" s="84"/>
      <c r="CG14" s="46"/>
      <c r="CH14" s="46"/>
      <c r="CI14" s="91"/>
      <c r="CJ14" s="104"/>
      <c r="CK14" s="84"/>
      <c r="CL14" s="84"/>
      <c r="CM14" s="84"/>
      <c r="CN14" s="84"/>
      <c r="CO14" s="84"/>
      <c r="CP14" s="84"/>
      <c r="CQ14" s="84"/>
      <c r="CR14" s="84"/>
      <c r="CS14" s="84"/>
      <c r="CT14" s="84"/>
      <c r="CU14" s="84">
        <v>0</v>
      </c>
      <c r="CV14" s="84">
        <v>0</v>
      </c>
      <c r="CW14" s="84"/>
      <c r="CX14" s="84"/>
      <c r="CY14" s="84"/>
      <c r="CZ14" s="84"/>
      <c r="DA14" s="84"/>
      <c r="DB14" s="46"/>
      <c r="DC14" s="46"/>
      <c r="DD14" s="91">
        <v>7</v>
      </c>
      <c r="DE14" s="104">
        <f t="shared" si="116"/>
        <v>56</v>
      </c>
      <c r="DF14" s="84">
        <v>105</v>
      </c>
      <c r="DG14" s="84">
        <v>142</v>
      </c>
      <c r="DH14" s="84">
        <v>148</v>
      </c>
      <c r="DI14" s="84">
        <v>128</v>
      </c>
      <c r="DJ14" s="84">
        <v>198</v>
      </c>
      <c r="DK14" s="84">
        <v>174</v>
      </c>
      <c r="DL14" s="84">
        <v>175</v>
      </c>
      <c r="DM14" s="84">
        <v>201</v>
      </c>
      <c r="DN14" s="84">
        <v>244</v>
      </c>
      <c r="DO14" s="84">
        <v>259</v>
      </c>
      <c r="DP14" s="84">
        <v>238</v>
      </c>
      <c r="DQ14" s="84">
        <v>242</v>
      </c>
      <c r="DR14" s="84">
        <v>213</v>
      </c>
      <c r="DS14" s="84">
        <v>240</v>
      </c>
      <c r="DT14" s="84">
        <v>187</v>
      </c>
      <c r="DU14" s="84"/>
      <c r="DV14" s="84">
        <v>248</v>
      </c>
      <c r="DW14" s="46">
        <v>232</v>
      </c>
      <c r="DX14" s="46">
        <v>238</v>
      </c>
      <c r="DY14" s="91"/>
      <c r="DZ14" s="104"/>
      <c r="EA14" s="84"/>
      <c r="EB14" s="84"/>
      <c r="EC14" s="84"/>
      <c r="ED14" s="84"/>
      <c r="EE14" s="84"/>
      <c r="EF14" s="84"/>
      <c r="EG14" s="84"/>
      <c r="EH14" s="84"/>
      <c r="EI14" s="84"/>
      <c r="EJ14" s="84"/>
      <c r="EK14" s="84">
        <v>0</v>
      </c>
      <c r="EL14" s="84">
        <v>0</v>
      </c>
      <c r="EM14" s="84"/>
      <c r="EN14" s="84"/>
      <c r="EO14" s="84"/>
      <c r="EP14" s="84"/>
      <c r="EQ14" s="84"/>
      <c r="ER14" s="46"/>
      <c r="ES14" s="46"/>
      <c r="ET14" s="91">
        <v>56</v>
      </c>
      <c r="EU14" s="104">
        <f>(ET14+EV14)/2</f>
        <v>63</v>
      </c>
      <c r="EV14" s="84">
        <v>70</v>
      </c>
      <c r="EW14" s="84">
        <v>74</v>
      </c>
      <c r="EX14" s="84">
        <v>71</v>
      </c>
      <c r="EY14" s="84">
        <v>76</v>
      </c>
      <c r="EZ14" s="84">
        <v>74</v>
      </c>
      <c r="FA14" s="84">
        <v>77</v>
      </c>
      <c r="FB14" s="84">
        <v>83</v>
      </c>
      <c r="FC14" s="84">
        <v>76</v>
      </c>
      <c r="FD14" s="84">
        <v>82</v>
      </c>
      <c r="FE14" s="84">
        <v>83</v>
      </c>
      <c r="FF14" s="84">
        <v>81</v>
      </c>
      <c r="FG14" s="84">
        <v>81</v>
      </c>
      <c r="FH14" s="84">
        <v>75</v>
      </c>
      <c r="FI14" s="84">
        <v>82</v>
      </c>
      <c r="FJ14" s="84">
        <v>82</v>
      </c>
      <c r="FK14" s="84"/>
      <c r="FL14" s="84">
        <v>84</v>
      </c>
      <c r="FM14" s="46">
        <v>85</v>
      </c>
      <c r="FN14" s="46">
        <v>84</v>
      </c>
      <c r="FO14" s="91">
        <v>19</v>
      </c>
      <c r="FP14" s="84">
        <v>19</v>
      </c>
      <c r="FQ14" s="84">
        <v>12</v>
      </c>
      <c r="FR14" s="84">
        <v>13</v>
      </c>
      <c r="FS14" s="84">
        <v>96</v>
      </c>
      <c r="FT14" s="84">
        <v>84</v>
      </c>
      <c r="FU14" s="84">
        <v>111</v>
      </c>
      <c r="FV14" s="84">
        <v>89</v>
      </c>
      <c r="FW14" s="84"/>
      <c r="FX14" s="84">
        <v>128</v>
      </c>
      <c r="FY14" s="46">
        <v>191</v>
      </c>
      <c r="FZ14" s="46">
        <v>199</v>
      </c>
      <c r="GA14" s="84"/>
      <c r="GB14" s="84"/>
      <c r="GD14" s="114" t="s">
        <v>168</v>
      </c>
      <c r="GE14" s="115">
        <v>1</v>
      </c>
      <c r="GH14" s="133">
        <v>1710</v>
      </c>
      <c r="GI14" s="133">
        <v>1651</v>
      </c>
      <c r="GJ14" s="133">
        <v>1646</v>
      </c>
      <c r="GK14" s="133">
        <v>1824</v>
      </c>
      <c r="GL14" s="133">
        <v>1838</v>
      </c>
      <c r="GM14" s="133">
        <v>1752</v>
      </c>
      <c r="GN14" s="204">
        <f t="shared" si="96"/>
        <v>1691</v>
      </c>
      <c r="GO14" s="133">
        <f t="shared" si="97"/>
        <v>1632</v>
      </c>
      <c r="GP14" s="133">
        <f t="shared" si="98"/>
        <v>1634</v>
      </c>
      <c r="GQ14" s="133">
        <f t="shared" si="99"/>
        <v>1604</v>
      </c>
      <c r="GR14" s="133">
        <f t="shared" si="100"/>
        <v>1615</v>
      </c>
      <c r="GS14" s="133">
        <f t="shared" si="101"/>
        <v>1604</v>
      </c>
      <c r="GT14" s="133">
        <f t="shared" si="102"/>
        <v>1674</v>
      </c>
      <c r="GU14" s="133">
        <f t="shared" si="103"/>
        <v>1606</v>
      </c>
      <c r="GV14" s="133">
        <f t="shared" si="104"/>
        <v>1771</v>
      </c>
      <c r="GW14" s="133">
        <f t="shared" si="105"/>
        <v>1754</v>
      </c>
      <c r="GX14" s="133">
        <f t="shared" si="106"/>
        <v>0</v>
      </c>
      <c r="GY14" s="133">
        <f t="shared" si="107"/>
        <v>1696</v>
      </c>
      <c r="GZ14" s="133">
        <f t="shared" si="108"/>
        <v>1647</v>
      </c>
      <c r="HA14" s="133">
        <f t="shared" si="109"/>
        <v>1553</v>
      </c>
      <c r="HB14" s="204">
        <f t="shared" si="110"/>
        <v>19</v>
      </c>
      <c r="HC14" s="133">
        <f t="shared" si="111"/>
        <v>19</v>
      </c>
      <c r="HD14" s="133">
        <f t="shared" si="112"/>
        <v>12</v>
      </c>
      <c r="HE14" s="133">
        <f t="shared" si="113"/>
        <v>128</v>
      </c>
      <c r="HF14" s="133">
        <f t="shared" si="114"/>
        <v>191</v>
      </c>
      <c r="HG14" s="133">
        <f t="shared" si="114"/>
        <v>199</v>
      </c>
      <c r="HH14"/>
    </row>
    <row r="15" spans="1:216" s="33" customFormat="1">
      <c r="A15" s="40" t="s">
        <v>7</v>
      </c>
      <c r="B15" s="46"/>
      <c r="C15" s="99">
        <v>570</v>
      </c>
      <c r="D15" s="78">
        <f t="shared" si="115"/>
        <v>560.5</v>
      </c>
      <c r="E15" s="46">
        <v>551</v>
      </c>
      <c r="F15" s="46">
        <v>548</v>
      </c>
      <c r="G15" s="46">
        <v>566</v>
      </c>
      <c r="H15" s="46">
        <v>513</v>
      </c>
      <c r="I15" s="46">
        <v>494</v>
      </c>
      <c r="J15" s="46">
        <v>605</v>
      </c>
      <c r="K15" s="46">
        <v>516</v>
      </c>
      <c r="L15" s="46">
        <v>514</v>
      </c>
      <c r="M15" s="46">
        <v>558</v>
      </c>
      <c r="N15" s="46">
        <v>560</v>
      </c>
      <c r="O15" s="46">
        <v>548</v>
      </c>
      <c r="P15" s="46">
        <v>613</v>
      </c>
      <c r="Q15" s="46">
        <v>589</v>
      </c>
      <c r="R15" s="46">
        <v>664</v>
      </c>
      <c r="S15" s="46">
        <v>597</v>
      </c>
      <c r="T15" s="46"/>
      <c r="U15" s="46">
        <v>544</v>
      </c>
      <c r="V15" s="46">
        <v>493</v>
      </c>
      <c r="W15" s="46">
        <v>411</v>
      </c>
      <c r="X15" s="91">
        <v>277</v>
      </c>
      <c r="Y15" s="104">
        <f t="shared" si="117"/>
        <v>272</v>
      </c>
      <c r="Z15" s="84">
        <v>267</v>
      </c>
      <c r="AA15" s="84">
        <v>275</v>
      </c>
      <c r="AB15" s="84">
        <v>267</v>
      </c>
      <c r="AC15" s="84">
        <v>251</v>
      </c>
      <c r="AD15" s="84">
        <v>250</v>
      </c>
      <c r="AE15" s="84">
        <v>252</v>
      </c>
      <c r="AF15" s="84">
        <v>265</v>
      </c>
      <c r="AG15" s="84">
        <v>248</v>
      </c>
      <c r="AH15" s="84">
        <v>280</v>
      </c>
      <c r="AI15" s="84">
        <v>247</v>
      </c>
      <c r="AJ15" s="84">
        <v>265</v>
      </c>
      <c r="AK15" s="84">
        <v>278</v>
      </c>
      <c r="AL15" s="84">
        <v>250</v>
      </c>
      <c r="AM15" s="84">
        <v>268</v>
      </c>
      <c r="AN15" s="84">
        <v>273</v>
      </c>
      <c r="AO15" s="84"/>
      <c r="AP15" s="84">
        <v>270</v>
      </c>
      <c r="AQ15" s="46">
        <v>270</v>
      </c>
      <c r="AR15" s="46">
        <v>274</v>
      </c>
      <c r="AS15" s="91">
        <v>99</v>
      </c>
      <c r="AT15" s="104">
        <f t="shared" si="118"/>
        <v>95</v>
      </c>
      <c r="AU15" s="84">
        <v>91</v>
      </c>
      <c r="AV15" s="84">
        <v>91</v>
      </c>
      <c r="AW15" s="84">
        <v>99</v>
      </c>
      <c r="AX15" s="84">
        <v>93</v>
      </c>
      <c r="AY15" s="84">
        <v>85</v>
      </c>
      <c r="AZ15" s="84">
        <v>85</v>
      </c>
      <c r="BA15" s="84">
        <v>97</v>
      </c>
      <c r="BB15" s="84">
        <v>106</v>
      </c>
      <c r="BC15" s="84">
        <v>103</v>
      </c>
      <c r="BD15" s="84">
        <v>100</v>
      </c>
      <c r="BE15" s="84">
        <v>115</v>
      </c>
      <c r="BF15" s="84">
        <v>117</v>
      </c>
      <c r="BG15" s="84">
        <v>128</v>
      </c>
      <c r="BH15" s="84">
        <v>123</v>
      </c>
      <c r="BI15" s="84">
        <v>127</v>
      </c>
      <c r="BJ15" s="84"/>
      <c r="BK15" s="84">
        <v>127</v>
      </c>
      <c r="BL15" s="46">
        <v>124</v>
      </c>
      <c r="BM15" s="46">
        <v>130</v>
      </c>
      <c r="BN15" s="91"/>
      <c r="BO15" s="104"/>
      <c r="BP15" s="84"/>
      <c r="BQ15" s="84"/>
      <c r="BR15" s="84"/>
      <c r="BS15" s="84"/>
      <c r="BT15" s="84"/>
      <c r="BU15" s="84"/>
      <c r="BV15" s="84"/>
      <c r="BW15" s="84"/>
      <c r="BX15" s="84"/>
      <c r="BY15" s="84"/>
      <c r="BZ15" s="84">
        <v>0</v>
      </c>
      <c r="CA15" s="84">
        <v>0</v>
      </c>
      <c r="CB15" s="84"/>
      <c r="CC15" s="84"/>
      <c r="CD15" s="84"/>
      <c r="CE15" s="84"/>
      <c r="CF15" s="84"/>
      <c r="CG15" s="46"/>
      <c r="CH15" s="46"/>
      <c r="CI15" s="91"/>
      <c r="CJ15" s="104"/>
      <c r="CK15" s="84"/>
      <c r="CL15" s="84"/>
      <c r="CM15" s="84"/>
      <c r="CN15" s="84"/>
      <c r="CO15" s="84"/>
      <c r="CP15" s="84"/>
      <c r="CQ15" s="84"/>
      <c r="CR15" s="84"/>
      <c r="CS15" s="84"/>
      <c r="CT15" s="84"/>
      <c r="CU15" s="84">
        <v>0</v>
      </c>
      <c r="CV15" s="84">
        <v>0</v>
      </c>
      <c r="CW15" s="84"/>
      <c r="CX15" s="84"/>
      <c r="CY15" s="84"/>
      <c r="CZ15" s="84"/>
      <c r="DA15" s="84"/>
      <c r="DB15" s="46"/>
      <c r="DC15" s="46"/>
      <c r="DD15" s="91">
        <v>18</v>
      </c>
      <c r="DE15" s="104">
        <f t="shared" si="116"/>
        <v>18</v>
      </c>
      <c r="DF15" s="84">
        <v>18</v>
      </c>
      <c r="DG15" s="84">
        <v>104</v>
      </c>
      <c r="DH15" s="84">
        <v>124</v>
      </c>
      <c r="DI15" s="84">
        <v>125</v>
      </c>
      <c r="DJ15" s="84">
        <v>123</v>
      </c>
      <c r="DK15" s="84">
        <v>122</v>
      </c>
      <c r="DL15" s="84">
        <v>130</v>
      </c>
      <c r="DM15" s="84">
        <v>158</v>
      </c>
      <c r="DN15" s="84">
        <v>115</v>
      </c>
      <c r="DO15" s="84">
        <v>114</v>
      </c>
      <c r="DP15" s="84">
        <v>121</v>
      </c>
      <c r="DQ15" s="84">
        <v>114</v>
      </c>
      <c r="DR15" s="84">
        <v>147</v>
      </c>
      <c r="DS15" s="84">
        <v>156</v>
      </c>
      <c r="DT15" s="84">
        <v>271</v>
      </c>
      <c r="DU15" s="84"/>
      <c r="DV15" s="84">
        <v>273</v>
      </c>
      <c r="DW15" s="46">
        <v>267</v>
      </c>
      <c r="DX15" s="46">
        <v>274</v>
      </c>
      <c r="DY15" s="91"/>
      <c r="DZ15" s="104"/>
      <c r="EA15" s="84"/>
      <c r="EB15" s="84"/>
      <c r="EC15" s="84"/>
      <c r="ED15" s="84"/>
      <c r="EE15" s="84"/>
      <c r="EF15" s="84"/>
      <c r="EG15" s="84"/>
      <c r="EH15" s="84"/>
      <c r="EI15" s="84"/>
      <c r="EJ15" s="84"/>
      <c r="EK15" s="84">
        <v>0</v>
      </c>
      <c r="EL15" s="84">
        <v>0</v>
      </c>
      <c r="EM15" s="84"/>
      <c r="EN15" s="84"/>
      <c r="EO15" s="84"/>
      <c r="EP15" s="84"/>
      <c r="EQ15" s="84"/>
      <c r="ER15" s="46"/>
      <c r="ES15" s="46"/>
      <c r="ET15" s="91"/>
      <c r="EU15" s="104"/>
      <c r="EV15" s="84"/>
      <c r="EW15" s="84"/>
      <c r="EX15" s="84"/>
      <c r="EY15" s="84"/>
      <c r="EZ15" s="84">
        <v>29</v>
      </c>
      <c r="FA15" s="84">
        <v>31</v>
      </c>
      <c r="FB15" s="84">
        <v>25</v>
      </c>
      <c r="FC15" s="84">
        <v>29</v>
      </c>
      <c r="FD15" s="84">
        <v>26</v>
      </c>
      <c r="FE15" s="84">
        <v>28</v>
      </c>
      <c r="FF15" s="84">
        <v>30</v>
      </c>
      <c r="FG15" s="84">
        <v>28</v>
      </c>
      <c r="FH15" s="84">
        <v>25</v>
      </c>
      <c r="FI15" s="84">
        <v>21</v>
      </c>
      <c r="FJ15" s="84">
        <v>25</v>
      </c>
      <c r="FK15" s="84"/>
      <c r="FL15" s="84">
        <v>31</v>
      </c>
      <c r="FM15" s="46">
        <v>29</v>
      </c>
      <c r="FN15" s="46">
        <v>28</v>
      </c>
      <c r="FO15" s="91">
        <v>45</v>
      </c>
      <c r="FP15" s="84">
        <v>47</v>
      </c>
      <c r="FQ15" s="84">
        <v>67</v>
      </c>
      <c r="FR15" s="84">
        <v>123</v>
      </c>
      <c r="FS15" s="84">
        <v>224</v>
      </c>
      <c r="FT15" s="84">
        <v>224</v>
      </c>
      <c r="FU15" s="84">
        <v>215</v>
      </c>
      <c r="FV15" s="84">
        <v>244</v>
      </c>
      <c r="FW15" s="84"/>
      <c r="FX15" s="84">
        <v>231</v>
      </c>
      <c r="FY15" s="46">
        <v>223</v>
      </c>
      <c r="FZ15" s="46">
        <v>274</v>
      </c>
      <c r="GA15" s="84"/>
      <c r="GB15" s="84"/>
      <c r="GD15" s="114" t="s">
        <v>169</v>
      </c>
      <c r="GE15" s="115">
        <v>1</v>
      </c>
      <c r="GH15" s="133">
        <v>1140</v>
      </c>
      <c r="GI15" s="133">
        <v>1080</v>
      </c>
      <c r="GJ15" s="133">
        <v>1122</v>
      </c>
      <c r="GK15" s="133">
        <v>1476</v>
      </c>
      <c r="GL15" s="133">
        <v>1406</v>
      </c>
      <c r="GM15" s="133">
        <v>1391</v>
      </c>
      <c r="GN15" s="204">
        <f t="shared" si="96"/>
        <v>1095</v>
      </c>
      <c r="GO15" s="133">
        <f t="shared" si="97"/>
        <v>1033</v>
      </c>
      <c r="GP15" s="133">
        <f t="shared" si="98"/>
        <v>1055</v>
      </c>
      <c r="GQ15" s="133">
        <f t="shared" si="99"/>
        <v>1082</v>
      </c>
      <c r="GR15" s="133">
        <f t="shared" si="100"/>
        <v>1049</v>
      </c>
      <c r="GS15" s="133">
        <f t="shared" si="101"/>
        <v>1079</v>
      </c>
      <c r="GT15" s="133">
        <f t="shared" si="102"/>
        <v>1150</v>
      </c>
      <c r="GU15" s="133">
        <f t="shared" si="103"/>
        <v>1139</v>
      </c>
      <c r="GV15" s="133">
        <f t="shared" si="104"/>
        <v>1232</v>
      </c>
      <c r="GW15" s="133">
        <f t="shared" si="105"/>
        <v>1293</v>
      </c>
      <c r="GX15" s="133">
        <f t="shared" si="106"/>
        <v>0</v>
      </c>
      <c r="GY15" s="133">
        <f t="shared" si="107"/>
        <v>1245</v>
      </c>
      <c r="GZ15" s="133">
        <f t="shared" si="108"/>
        <v>1183</v>
      </c>
      <c r="HA15" s="133">
        <f t="shared" si="109"/>
        <v>1117</v>
      </c>
      <c r="HB15" s="204">
        <f t="shared" si="110"/>
        <v>45</v>
      </c>
      <c r="HC15" s="133">
        <f t="shared" si="111"/>
        <v>47</v>
      </c>
      <c r="HD15" s="133">
        <f t="shared" si="112"/>
        <v>67</v>
      </c>
      <c r="HE15" s="133">
        <f t="shared" si="113"/>
        <v>231</v>
      </c>
      <c r="HF15" s="133">
        <f t="shared" si="114"/>
        <v>223</v>
      </c>
      <c r="HG15" s="133">
        <f t="shared" si="114"/>
        <v>274</v>
      </c>
      <c r="HH15"/>
    </row>
    <row r="16" spans="1:216" s="33" customFormat="1">
      <c r="A16" s="40" t="s">
        <v>8</v>
      </c>
      <c r="B16" s="46"/>
      <c r="C16" s="99">
        <v>242</v>
      </c>
      <c r="D16" s="78">
        <f t="shared" si="115"/>
        <v>267.5</v>
      </c>
      <c r="E16" s="46">
        <v>293</v>
      </c>
      <c r="F16" s="46">
        <v>269</v>
      </c>
      <c r="G16" s="46">
        <v>278</v>
      </c>
      <c r="H16" s="46">
        <v>267</v>
      </c>
      <c r="I16" s="46">
        <v>286</v>
      </c>
      <c r="J16" s="46">
        <v>263</v>
      </c>
      <c r="K16" s="46">
        <v>336</v>
      </c>
      <c r="L16" s="46">
        <v>337</v>
      </c>
      <c r="M16" s="46">
        <v>317</v>
      </c>
      <c r="N16" s="46">
        <v>341</v>
      </c>
      <c r="O16" s="46">
        <v>335</v>
      </c>
      <c r="P16" s="46">
        <v>334</v>
      </c>
      <c r="Q16" s="46">
        <v>315</v>
      </c>
      <c r="R16" s="46">
        <v>330</v>
      </c>
      <c r="S16" s="46">
        <v>376</v>
      </c>
      <c r="T16" s="46"/>
      <c r="U16" s="46">
        <v>274</v>
      </c>
      <c r="V16" s="46">
        <v>255</v>
      </c>
      <c r="W16" s="46">
        <v>240</v>
      </c>
      <c r="X16" s="91">
        <v>95</v>
      </c>
      <c r="Y16" s="104">
        <f t="shared" si="117"/>
        <v>92.5</v>
      </c>
      <c r="Z16" s="84">
        <v>90</v>
      </c>
      <c r="AA16" s="84">
        <v>90</v>
      </c>
      <c r="AB16" s="84">
        <v>93</v>
      </c>
      <c r="AC16" s="84">
        <v>90</v>
      </c>
      <c r="AD16" s="84">
        <v>103</v>
      </c>
      <c r="AE16" s="84">
        <v>91</v>
      </c>
      <c r="AF16" s="84">
        <v>102</v>
      </c>
      <c r="AG16" s="84">
        <v>96</v>
      </c>
      <c r="AH16" s="84">
        <v>98</v>
      </c>
      <c r="AI16" s="84">
        <v>98</v>
      </c>
      <c r="AJ16" s="84">
        <v>94</v>
      </c>
      <c r="AK16" s="84">
        <v>115</v>
      </c>
      <c r="AL16" s="84">
        <v>120</v>
      </c>
      <c r="AM16" s="84">
        <v>106</v>
      </c>
      <c r="AN16" s="84">
        <v>113</v>
      </c>
      <c r="AO16" s="84"/>
      <c r="AP16" s="84">
        <v>124</v>
      </c>
      <c r="AQ16" s="46">
        <v>124</v>
      </c>
      <c r="AR16" s="46">
        <v>139</v>
      </c>
      <c r="AS16" s="91">
        <v>29</v>
      </c>
      <c r="AT16" s="104">
        <f t="shared" si="118"/>
        <v>29.5</v>
      </c>
      <c r="AU16" s="84">
        <v>30</v>
      </c>
      <c r="AV16" s="84">
        <v>26</v>
      </c>
      <c r="AW16" s="84">
        <v>26</v>
      </c>
      <c r="AX16" s="84">
        <v>31</v>
      </c>
      <c r="AY16" s="84">
        <v>24</v>
      </c>
      <c r="AZ16" s="84">
        <v>35</v>
      </c>
      <c r="BA16" s="84">
        <v>29</v>
      </c>
      <c r="BB16" s="84">
        <v>21</v>
      </c>
      <c r="BC16" s="84">
        <v>29</v>
      </c>
      <c r="BD16" s="84">
        <v>29</v>
      </c>
      <c r="BE16" s="84">
        <v>31</v>
      </c>
      <c r="BF16" s="84">
        <v>28</v>
      </c>
      <c r="BG16" s="84">
        <v>41</v>
      </c>
      <c r="BH16" s="84">
        <v>36</v>
      </c>
      <c r="BI16" s="84">
        <v>36</v>
      </c>
      <c r="BJ16" s="84"/>
      <c r="BK16" s="84">
        <v>34</v>
      </c>
      <c r="BL16" s="46">
        <v>34</v>
      </c>
      <c r="BM16" s="46">
        <v>35</v>
      </c>
      <c r="BN16" s="91"/>
      <c r="BO16" s="104"/>
      <c r="BP16" s="84"/>
      <c r="BQ16" s="84"/>
      <c r="BR16" s="84"/>
      <c r="BS16" s="84"/>
      <c r="BT16" s="84"/>
      <c r="BU16" s="84"/>
      <c r="BV16" s="84"/>
      <c r="BW16" s="84"/>
      <c r="BX16" s="84"/>
      <c r="BY16" s="84"/>
      <c r="BZ16" s="84">
        <v>0</v>
      </c>
      <c r="CA16" s="84">
        <v>0</v>
      </c>
      <c r="CB16" s="84"/>
      <c r="CC16" s="84"/>
      <c r="CD16" s="84"/>
      <c r="CE16" s="84"/>
      <c r="CF16" s="84"/>
      <c r="CG16" s="46"/>
      <c r="CH16" s="46"/>
      <c r="CI16" s="91"/>
      <c r="CJ16" s="104"/>
      <c r="CK16" s="84"/>
      <c r="CL16" s="84"/>
      <c r="CM16" s="84"/>
      <c r="CN16" s="84"/>
      <c r="CO16" s="84"/>
      <c r="CP16" s="84"/>
      <c r="CQ16" s="84"/>
      <c r="CR16" s="84"/>
      <c r="CS16" s="84"/>
      <c r="CT16" s="84"/>
      <c r="CU16" s="84">
        <v>0</v>
      </c>
      <c r="CV16" s="84">
        <v>0</v>
      </c>
      <c r="CW16" s="84"/>
      <c r="CX16" s="84">
        <v>0</v>
      </c>
      <c r="CY16" s="84"/>
      <c r="CZ16" s="84"/>
      <c r="DA16" s="84">
        <v>92</v>
      </c>
      <c r="DB16" s="46">
        <v>95</v>
      </c>
      <c r="DC16" s="46">
        <v>94</v>
      </c>
      <c r="DD16" s="91">
        <v>5</v>
      </c>
      <c r="DE16" s="104">
        <f t="shared" si="116"/>
        <v>5</v>
      </c>
      <c r="DF16" s="84">
        <v>5</v>
      </c>
      <c r="DG16" s="84">
        <v>27</v>
      </c>
      <c r="DH16" s="84">
        <v>44</v>
      </c>
      <c r="DI16" s="84">
        <v>64</v>
      </c>
      <c r="DJ16" s="84">
        <v>52</v>
      </c>
      <c r="DK16" s="84">
        <v>76</v>
      </c>
      <c r="DL16" s="84">
        <v>82</v>
      </c>
      <c r="DM16" s="84">
        <v>67</v>
      </c>
      <c r="DN16" s="84">
        <v>80</v>
      </c>
      <c r="DO16" s="84">
        <v>70</v>
      </c>
      <c r="DP16" s="84">
        <v>75</v>
      </c>
      <c r="DQ16" s="84">
        <v>66</v>
      </c>
      <c r="DR16" s="84">
        <v>98</v>
      </c>
      <c r="DS16" s="84">
        <v>105</v>
      </c>
      <c r="DT16" s="84">
        <v>94</v>
      </c>
      <c r="DU16" s="84"/>
      <c r="DV16" s="84">
        <v>63</v>
      </c>
      <c r="DW16" s="46">
        <v>89</v>
      </c>
      <c r="DX16" s="46">
        <v>115</v>
      </c>
      <c r="DY16" s="91"/>
      <c r="DZ16" s="104"/>
      <c r="EA16" s="84"/>
      <c r="EB16" s="84"/>
      <c r="EC16" s="84"/>
      <c r="ED16" s="84"/>
      <c r="EE16" s="84"/>
      <c r="EF16" s="84"/>
      <c r="EG16" s="84"/>
      <c r="EH16" s="84"/>
      <c r="EI16" s="84"/>
      <c r="EJ16" s="84"/>
      <c r="EK16" s="84">
        <v>0</v>
      </c>
      <c r="EL16" s="84">
        <v>0</v>
      </c>
      <c r="EM16" s="84"/>
      <c r="EN16" s="84"/>
      <c r="EO16" s="84"/>
      <c r="EP16" s="84"/>
      <c r="EQ16" s="84"/>
      <c r="ER16" s="46"/>
      <c r="ES16" s="46"/>
      <c r="ET16" s="91">
        <v>47</v>
      </c>
      <c r="EU16" s="104">
        <f>(ET16+EV16)/2</f>
        <v>44</v>
      </c>
      <c r="EV16" s="84">
        <v>41</v>
      </c>
      <c r="EW16" s="84">
        <v>46</v>
      </c>
      <c r="EX16" s="84">
        <v>45</v>
      </c>
      <c r="EY16" s="84">
        <v>49</v>
      </c>
      <c r="EZ16" s="84">
        <v>47</v>
      </c>
      <c r="FA16" s="84">
        <v>51</v>
      </c>
      <c r="FB16" s="84">
        <v>48</v>
      </c>
      <c r="FC16" s="84">
        <v>59</v>
      </c>
      <c r="FD16" s="84">
        <v>54</v>
      </c>
      <c r="FE16" s="84">
        <v>65</v>
      </c>
      <c r="FF16" s="84">
        <v>67</v>
      </c>
      <c r="FG16" s="84">
        <v>72</v>
      </c>
      <c r="FH16" s="84">
        <v>73</v>
      </c>
      <c r="FI16" s="84">
        <v>77</v>
      </c>
      <c r="FJ16" s="84">
        <v>77</v>
      </c>
      <c r="FK16" s="84"/>
      <c r="FL16" s="84">
        <v>80</v>
      </c>
      <c r="FM16" s="46">
        <v>83</v>
      </c>
      <c r="FN16" s="46">
        <v>80</v>
      </c>
      <c r="FO16" s="91">
        <v>12</v>
      </c>
      <c r="FP16" s="84">
        <v>10</v>
      </c>
      <c r="FQ16" s="84">
        <v>17</v>
      </c>
      <c r="FR16" s="84">
        <v>67</v>
      </c>
      <c r="FS16" s="84">
        <v>65</v>
      </c>
      <c r="FT16" s="84">
        <v>63</v>
      </c>
      <c r="FU16" s="84">
        <v>60</v>
      </c>
      <c r="FV16" s="84">
        <v>73</v>
      </c>
      <c r="FW16" s="84"/>
      <c r="FX16" s="84">
        <v>53</v>
      </c>
      <c r="FY16" s="46">
        <v>74</v>
      </c>
      <c r="FZ16" s="46">
        <v>88</v>
      </c>
      <c r="GA16" s="84"/>
      <c r="GB16" s="84"/>
      <c r="GD16" s="114" t="s">
        <v>170</v>
      </c>
      <c r="GE16" s="115">
        <v>3</v>
      </c>
      <c r="GH16" s="133">
        <v>528</v>
      </c>
      <c r="GI16" s="133">
        <v>607</v>
      </c>
      <c r="GJ16" s="133">
        <v>597</v>
      </c>
      <c r="GK16" s="133">
        <v>720</v>
      </c>
      <c r="GL16" s="133">
        <v>754</v>
      </c>
      <c r="GM16" s="133">
        <v>791</v>
      </c>
      <c r="GN16" s="204">
        <f t="shared" si="96"/>
        <v>516</v>
      </c>
      <c r="GO16" s="133">
        <f t="shared" si="97"/>
        <v>597</v>
      </c>
      <c r="GP16" s="133">
        <f t="shared" si="98"/>
        <v>580</v>
      </c>
      <c r="GQ16" s="133">
        <f t="shared" si="99"/>
        <v>578</v>
      </c>
      <c r="GR16" s="133">
        <f t="shared" si="100"/>
        <v>603</v>
      </c>
      <c r="GS16" s="133">
        <f t="shared" si="101"/>
        <v>602</v>
      </c>
      <c r="GT16" s="133">
        <f t="shared" si="102"/>
        <v>615</v>
      </c>
      <c r="GU16" s="133">
        <f t="shared" si="103"/>
        <v>647</v>
      </c>
      <c r="GV16" s="133">
        <f t="shared" si="104"/>
        <v>654</v>
      </c>
      <c r="GW16" s="133">
        <f t="shared" si="105"/>
        <v>696</v>
      </c>
      <c r="GX16" s="133">
        <f t="shared" si="106"/>
        <v>0</v>
      </c>
      <c r="GY16" s="133">
        <f t="shared" si="107"/>
        <v>667</v>
      </c>
      <c r="GZ16" s="133">
        <f t="shared" si="108"/>
        <v>680</v>
      </c>
      <c r="HA16" s="133">
        <f t="shared" si="109"/>
        <v>703</v>
      </c>
      <c r="HB16" s="204">
        <f t="shared" si="110"/>
        <v>12</v>
      </c>
      <c r="HC16" s="133">
        <f t="shared" si="111"/>
        <v>10</v>
      </c>
      <c r="HD16" s="133">
        <f t="shared" si="112"/>
        <v>17</v>
      </c>
      <c r="HE16" s="133">
        <f t="shared" si="113"/>
        <v>53</v>
      </c>
      <c r="HF16" s="133">
        <f t="shared" si="114"/>
        <v>74</v>
      </c>
      <c r="HG16" s="133">
        <f t="shared" si="114"/>
        <v>88</v>
      </c>
      <c r="HH16"/>
    </row>
    <row r="17" spans="1:216" s="33" customFormat="1">
      <c r="A17" s="40" t="s">
        <v>9</v>
      </c>
      <c r="B17" s="46"/>
      <c r="C17" s="99">
        <v>796</v>
      </c>
      <c r="D17" s="78">
        <f t="shared" si="115"/>
        <v>792.5</v>
      </c>
      <c r="E17" s="46">
        <v>789</v>
      </c>
      <c r="F17" s="46">
        <v>810</v>
      </c>
      <c r="G17" s="46">
        <v>841</v>
      </c>
      <c r="H17" s="46">
        <v>838</v>
      </c>
      <c r="I17" s="46">
        <v>901</v>
      </c>
      <c r="J17" s="46">
        <v>867</v>
      </c>
      <c r="K17" s="46">
        <v>870</v>
      </c>
      <c r="L17" s="46">
        <v>925</v>
      </c>
      <c r="M17" s="46">
        <v>929</v>
      </c>
      <c r="N17" s="46">
        <v>913</v>
      </c>
      <c r="O17" s="46">
        <v>1053</v>
      </c>
      <c r="P17" s="46">
        <v>1163</v>
      </c>
      <c r="Q17" s="46">
        <v>1213</v>
      </c>
      <c r="R17" s="46">
        <v>1402</v>
      </c>
      <c r="S17" s="46">
        <v>1429</v>
      </c>
      <c r="T17" s="46"/>
      <c r="U17" s="46">
        <v>1419</v>
      </c>
      <c r="V17" s="46">
        <v>1006</v>
      </c>
      <c r="W17" s="46">
        <v>1006</v>
      </c>
      <c r="X17" s="91">
        <v>444</v>
      </c>
      <c r="Y17" s="104">
        <f t="shared" si="117"/>
        <v>451.5</v>
      </c>
      <c r="Z17" s="84">
        <v>459</v>
      </c>
      <c r="AA17" s="84">
        <v>442</v>
      </c>
      <c r="AB17" s="84">
        <v>416</v>
      </c>
      <c r="AC17" s="84">
        <v>419</v>
      </c>
      <c r="AD17" s="84">
        <v>368</v>
      </c>
      <c r="AE17" s="84">
        <v>445</v>
      </c>
      <c r="AF17" s="84">
        <v>404</v>
      </c>
      <c r="AG17" s="84">
        <v>314</v>
      </c>
      <c r="AH17" s="84">
        <v>423</v>
      </c>
      <c r="AI17" s="84">
        <v>430</v>
      </c>
      <c r="AJ17" s="84">
        <v>433</v>
      </c>
      <c r="AK17" s="84">
        <v>425</v>
      </c>
      <c r="AL17" s="84">
        <v>431</v>
      </c>
      <c r="AM17" s="84">
        <v>435</v>
      </c>
      <c r="AN17" s="84">
        <v>457</v>
      </c>
      <c r="AO17" s="84"/>
      <c r="AP17" s="84">
        <v>460</v>
      </c>
      <c r="AQ17" s="46">
        <v>442</v>
      </c>
      <c r="AR17" s="46">
        <v>480</v>
      </c>
      <c r="AS17" s="91">
        <v>66</v>
      </c>
      <c r="AT17" s="104">
        <f t="shared" si="118"/>
        <v>69</v>
      </c>
      <c r="AU17" s="84">
        <v>72</v>
      </c>
      <c r="AV17" s="84">
        <v>64</v>
      </c>
      <c r="AW17" s="84">
        <v>79</v>
      </c>
      <c r="AX17" s="84">
        <v>78</v>
      </c>
      <c r="AY17" s="84">
        <v>80</v>
      </c>
      <c r="AZ17" s="84">
        <v>70</v>
      </c>
      <c r="BA17" s="84">
        <v>83</v>
      </c>
      <c r="BB17" s="84">
        <v>77</v>
      </c>
      <c r="BC17" s="84">
        <v>73</v>
      </c>
      <c r="BD17" s="84">
        <v>83</v>
      </c>
      <c r="BE17" s="84">
        <v>82</v>
      </c>
      <c r="BF17" s="84">
        <v>74</v>
      </c>
      <c r="BG17" s="84">
        <v>81</v>
      </c>
      <c r="BH17" s="84">
        <v>76</v>
      </c>
      <c r="BI17" s="84">
        <v>78</v>
      </c>
      <c r="BJ17" s="84"/>
      <c r="BK17" s="84">
        <v>131</v>
      </c>
      <c r="BL17" s="46">
        <v>130</v>
      </c>
      <c r="BM17" s="46">
        <v>125</v>
      </c>
      <c r="BN17" s="91"/>
      <c r="BO17" s="104"/>
      <c r="BP17" s="84"/>
      <c r="BQ17" s="84"/>
      <c r="BR17" s="84"/>
      <c r="BS17" s="84"/>
      <c r="BT17" s="84"/>
      <c r="BU17" s="84"/>
      <c r="BV17" s="84"/>
      <c r="BW17" s="84"/>
      <c r="BX17" s="84"/>
      <c r="BY17" s="84"/>
      <c r="BZ17" s="84">
        <v>0</v>
      </c>
      <c r="CA17" s="84">
        <v>0</v>
      </c>
      <c r="CB17" s="84"/>
      <c r="CC17" s="84"/>
      <c r="CD17" s="84"/>
      <c r="CE17" s="84"/>
      <c r="CF17" s="84"/>
      <c r="CG17" s="46"/>
      <c r="CH17" s="46"/>
      <c r="CI17" s="91"/>
      <c r="CJ17" s="104"/>
      <c r="CK17" s="84"/>
      <c r="CL17" s="84"/>
      <c r="CM17" s="84"/>
      <c r="CN17" s="84"/>
      <c r="CO17" s="84"/>
      <c r="CP17" s="84"/>
      <c r="CQ17" s="84"/>
      <c r="CR17" s="84"/>
      <c r="CS17" s="84"/>
      <c r="CT17" s="84"/>
      <c r="CU17" s="84">
        <v>0</v>
      </c>
      <c r="CV17" s="84">
        <v>0</v>
      </c>
      <c r="CW17" s="84"/>
      <c r="CX17" s="84"/>
      <c r="CY17" s="84"/>
      <c r="CZ17" s="84"/>
      <c r="DA17" s="84"/>
      <c r="DB17" s="46"/>
      <c r="DC17" s="46">
        <v>150</v>
      </c>
      <c r="DD17" s="91">
        <v>84</v>
      </c>
      <c r="DE17" s="104">
        <f t="shared" si="116"/>
        <v>87.5</v>
      </c>
      <c r="DF17" s="84">
        <v>91</v>
      </c>
      <c r="DG17" s="84">
        <v>102</v>
      </c>
      <c r="DH17" s="84">
        <v>225</v>
      </c>
      <c r="DI17" s="84">
        <v>227</v>
      </c>
      <c r="DJ17" s="84">
        <v>228</v>
      </c>
      <c r="DK17" s="84">
        <v>212</v>
      </c>
      <c r="DL17" s="84">
        <v>245</v>
      </c>
      <c r="DM17" s="84">
        <v>235</v>
      </c>
      <c r="DN17" s="84">
        <v>301</v>
      </c>
      <c r="DO17" s="84">
        <v>293</v>
      </c>
      <c r="DP17" s="84">
        <v>308</v>
      </c>
      <c r="DQ17" s="84">
        <v>312</v>
      </c>
      <c r="DR17" s="84">
        <v>324</v>
      </c>
      <c r="DS17" s="84">
        <v>304</v>
      </c>
      <c r="DT17" s="84">
        <v>320</v>
      </c>
      <c r="DU17" s="84"/>
      <c r="DV17" s="84">
        <v>350</v>
      </c>
      <c r="DW17" s="46">
        <v>389</v>
      </c>
      <c r="DX17" s="46">
        <v>355</v>
      </c>
      <c r="DY17" s="91"/>
      <c r="DZ17" s="104"/>
      <c r="EA17" s="84"/>
      <c r="EB17" s="84"/>
      <c r="EC17" s="84"/>
      <c r="ED17" s="84"/>
      <c r="EE17" s="84"/>
      <c r="EF17" s="84"/>
      <c r="EG17" s="84"/>
      <c r="EH17" s="84"/>
      <c r="EI17" s="84"/>
      <c r="EJ17" s="84"/>
      <c r="EK17" s="84">
        <v>0</v>
      </c>
      <c r="EL17" s="84">
        <v>0</v>
      </c>
      <c r="EM17" s="84"/>
      <c r="EN17" s="84"/>
      <c r="EO17" s="84"/>
      <c r="EP17" s="84"/>
      <c r="EQ17" s="84"/>
      <c r="ER17" s="46"/>
      <c r="ES17" s="46"/>
      <c r="ET17" s="91">
        <v>74</v>
      </c>
      <c r="EU17" s="104">
        <f t="shared" ref="EU17:EU18" si="120">(ET17+EV17)/2</f>
        <v>72</v>
      </c>
      <c r="EV17" s="84">
        <v>70</v>
      </c>
      <c r="EW17" s="84">
        <v>68</v>
      </c>
      <c r="EX17" s="84">
        <v>67</v>
      </c>
      <c r="EY17" s="84">
        <v>73</v>
      </c>
      <c r="EZ17" s="84">
        <v>73</v>
      </c>
      <c r="FA17" s="84">
        <v>76</v>
      </c>
      <c r="FB17" s="84">
        <v>73</v>
      </c>
      <c r="FC17" s="84">
        <v>75</v>
      </c>
      <c r="FD17" s="84">
        <v>75</v>
      </c>
      <c r="FE17" s="84">
        <v>74</v>
      </c>
      <c r="FF17" s="84">
        <v>73</v>
      </c>
      <c r="FG17" s="84">
        <v>79</v>
      </c>
      <c r="FH17" s="84">
        <v>75</v>
      </c>
      <c r="FI17" s="84">
        <v>79</v>
      </c>
      <c r="FJ17" s="84">
        <v>72</v>
      </c>
      <c r="FK17" s="84"/>
      <c r="FL17" s="84">
        <v>79</v>
      </c>
      <c r="FM17" s="46">
        <v>98</v>
      </c>
      <c r="FN17" s="46">
        <v>95</v>
      </c>
      <c r="FO17" s="91">
        <v>218</v>
      </c>
      <c r="FP17" s="84">
        <v>250</v>
      </c>
      <c r="FQ17" s="84">
        <v>278</v>
      </c>
      <c r="FR17" s="84">
        <v>316</v>
      </c>
      <c r="FS17" s="84">
        <v>262</v>
      </c>
      <c r="FT17" s="84">
        <v>291</v>
      </c>
      <c r="FU17" s="84">
        <v>239</v>
      </c>
      <c r="FV17" s="84">
        <v>427</v>
      </c>
      <c r="FW17" s="84"/>
      <c r="FX17" s="84">
        <v>239</v>
      </c>
      <c r="FY17" s="46">
        <v>230</v>
      </c>
      <c r="FZ17" s="46">
        <v>326</v>
      </c>
      <c r="GA17" s="84"/>
      <c r="GB17" s="84"/>
      <c r="GD17" s="114" t="s">
        <v>171</v>
      </c>
      <c r="GE17" s="115">
        <v>22</v>
      </c>
      <c r="GH17" s="133">
        <v>1888</v>
      </c>
      <c r="GI17" s="133">
        <v>1925</v>
      </c>
      <c r="GJ17" s="133">
        <v>1904</v>
      </c>
      <c r="GK17" s="133">
        <v>2678</v>
      </c>
      <c r="GL17" s="133">
        <v>2295</v>
      </c>
      <c r="GM17" s="133">
        <v>2537</v>
      </c>
      <c r="GN17" s="204">
        <f t="shared" si="96"/>
        <v>1670</v>
      </c>
      <c r="GO17" s="133">
        <f t="shared" si="97"/>
        <v>1675</v>
      </c>
      <c r="GP17" s="133">
        <f t="shared" si="98"/>
        <v>1626</v>
      </c>
      <c r="GQ17" s="133">
        <f t="shared" si="99"/>
        <v>1801</v>
      </c>
      <c r="GR17" s="133">
        <f t="shared" si="100"/>
        <v>1793</v>
      </c>
      <c r="GS17" s="133">
        <f t="shared" si="101"/>
        <v>1949</v>
      </c>
      <c r="GT17" s="133">
        <f t="shared" si="102"/>
        <v>2053</v>
      </c>
      <c r="GU17" s="133">
        <f t="shared" si="103"/>
        <v>2124</v>
      </c>
      <c r="GV17" s="133">
        <f t="shared" si="104"/>
        <v>2296</v>
      </c>
      <c r="GW17" s="133">
        <f t="shared" si="105"/>
        <v>2356</v>
      </c>
      <c r="GX17" s="133">
        <f t="shared" si="106"/>
        <v>0</v>
      </c>
      <c r="GY17" s="133">
        <f t="shared" si="107"/>
        <v>2439</v>
      </c>
      <c r="GZ17" s="133">
        <f t="shared" si="108"/>
        <v>2065</v>
      </c>
      <c r="HA17" s="133">
        <f t="shared" si="109"/>
        <v>2211</v>
      </c>
      <c r="HB17" s="204">
        <f t="shared" si="110"/>
        <v>218</v>
      </c>
      <c r="HC17" s="133">
        <f t="shared" si="111"/>
        <v>250</v>
      </c>
      <c r="HD17" s="133">
        <f t="shared" si="112"/>
        <v>278</v>
      </c>
      <c r="HE17" s="133">
        <f t="shared" si="113"/>
        <v>239</v>
      </c>
      <c r="HF17" s="133">
        <f t="shared" si="114"/>
        <v>230</v>
      </c>
      <c r="HG17" s="133">
        <f t="shared" si="114"/>
        <v>326</v>
      </c>
      <c r="HH17"/>
    </row>
    <row r="18" spans="1:216" s="33" customFormat="1">
      <c r="A18" s="40" t="s">
        <v>10</v>
      </c>
      <c r="B18" s="46"/>
      <c r="C18" s="99">
        <v>571</v>
      </c>
      <c r="D18" s="78">
        <f t="shared" si="115"/>
        <v>581</v>
      </c>
      <c r="E18" s="46">
        <v>591</v>
      </c>
      <c r="F18" s="46">
        <v>403</v>
      </c>
      <c r="G18" s="46">
        <v>553</v>
      </c>
      <c r="H18" s="46">
        <v>516</v>
      </c>
      <c r="I18" s="46">
        <v>454</v>
      </c>
      <c r="J18" s="46">
        <v>473</v>
      </c>
      <c r="K18" s="46">
        <v>519</v>
      </c>
      <c r="L18" s="46">
        <v>596</v>
      </c>
      <c r="M18" s="46">
        <v>505</v>
      </c>
      <c r="N18" s="46">
        <v>515</v>
      </c>
      <c r="O18" s="46">
        <v>489</v>
      </c>
      <c r="P18" s="46">
        <v>470</v>
      </c>
      <c r="Q18" s="46">
        <v>464</v>
      </c>
      <c r="R18" s="46">
        <v>525</v>
      </c>
      <c r="S18" s="46">
        <v>470</v>
      </c>
      <c r="T18" s="46"/>
      <c r="U18" s="46">
        <v>376</v>
      </c>
      <c r="V18" s="46">
        <v>364</v>
      </c>
      <c r="W18" s="46">
        <v>377</v>
      </c>
      <c r="X18" s="91">
        <v>119</v>
      </c>
      <c r="Y18" s="104">
        <f t="shared" si="117"/>
        <v>130</v>
      </c>
      <c r="Z18" s="84">
        <v>141</v>
      </c>
      <c r="AA18" s="84">
        <v>145</v>
      </c>
      <c r="AB18" s="84">
        <v>143</v>
      </c>
      <c r="AC18" s="84">
        <v>140</v>
      </c>
      <c r="AD18" s="84">
        <v>140</v>
      </c>
      <c r="AE18" s="84">
        <v>140</v>
      </c>
      <c r="AF18" s="84">
        <v>140</v>
      </c>
      <c r="AG18" s="84">
        <v>135</v>
      </c>
      <c r="AH18" s="84">
        <v>141</v>
      </c>
      <c r="AI18" s="84">
        <v>132</v>
      </c>
      <c r="AJ18" s="84">
        <v>161</v>
      </c>
      <c r="AK18" s="84">
        <v>149</v>
      </c>
      <c r="AL18" s="84">
        <v>164</v>
      </c>
      <c r="AM18" s="84">
        <v>156</v>
      </c>
      <c r="AN18" s="84">
        <v>154</v>
      </c>
      <c r="AO18" s="84"/>
      <c r="AP18" s="84">
        <v>165</v>
      </c>
      <c r="AQ18" s="46">
        <v>154</v>
      </c>
      <c r="AR18" s="46">
        <v>157</v>
      </c>
      <c r="AS18" s="91">
        <v>44</v>
      </c>
      <c r="AT18" s="104">
        <f t="shared" si="118"/>
        <v>46.5</v>
      </c>
      <c r="AU18" s="84">
        <v>49</v>
      </c>
      <c r="AV18" s="84">
        <v>47</v>
      </c>
      <c r="AW18" s="84">
        <v>55</v>
      </c>
      <c r="AX18" s="84">
        <v>49</v>
      </c>
      <c r="AY18" s="84">
        <v>53</v>
      </c>
      <c r="AZ18" s="84">
        <v>46</v>
      </c>
      <c r="BA18" s="84">
        <v>53</v>
      </c>
      <c r="BB18" s="84">
        <v>50</v>
      </c>
      <c r="BC18" s="84">
        <v>61</v>
      </c>
      <c r="BD18" s="84">
        <v>58</v>
      </c>
      <c r="BE18" s="84">
        <v>55</v>
      </c>
      <c r="BF18" s="84">
        <v>60</v>
      </c>
      <c r="BG18" s="84">
        <v>62</v>
      </c>
      <c r="BH18" s="84">
        <v>58</v>
      </c>
      <c r="BI18" s="84">
        <v>58</v>
      </c>
      <c r="BJ18" s="84"/>
      <c r="BK18" s="84">
        <v>60</v>
      </c>
      <c r="BL18" s="46">
        <v>60</v>
      </c>
      <c r="BM18" s="46">
        <v>57</v>
      </c>
      <c r="BN18" s="91"/>
      <c r="BO18" s="104"/>
      <c r="BP18" s="84"/>
      <c r="BQ18" s="84"/>
      <c r="BR18" s="84"/>
      <c r="BS18" s="84"/>
      <c r="BT18" s="84"/>
      <c r="BU18" s="84"/>
      <c r="BV18" s="84"/>
      <c r="BW18" s="84"/>
      <c r="BX18" s="84"/>
      <c r="BY18" s="84"/>
      <c r="BZ18" s="84">
        <v>0</v>
      </c>
      <c r="CA18" s="84">
        <v>0</v>
      </c>
      <c r="CB18" s="84"/>
      <c r="CC18" s="84"/>
      <c r="CD18" s="84"/>
      <c r="CE18" s="84"/>
      <c r="CG18" s="46"/>
      <c r="CH18" s="46"/>
      <c r="CI18" s="91">
        <v>70</v>
      </c>
      <c r="CJ18" s="104">
        <f t="shared" ref="CJ18" si="121">(CI18+CK18)/2</f>
        <v>74</v>
      </c>
      <c r="CK18" s="84">
        <v>78</v>
      </c>
      <c r="CL18" s="84">
        <f>(2*((CN18-CK18)/5))+CK18</f>
        <v>80.400000000000006</v>
      </c>
      <c r="CM18" s="84">
        <v>85</v>
      </c>
      <c r="CN18" s="84">
        <v>84</v>
      </c>
      <c r="CO18" s="84">
        <v>82</v>
      </c>
      <c r="CP18" s="84">
        <v>84</v>
      </c>
      <c r="CQ18" s="84">
        <v>83</v>
      </c>
      <c r="CR18" s="84">
        <v>92</v>
      </c>
      <c r="CS18" s="84">
        <v>82</v>
      </c>
      <c r="CT18" s="84">
        <v>79</v>
      </c>
      <c r="CU18" s="84">
        <v>82</v>
      </c>
      <c r="CV18" s="84">
        <v>82</v>
      </c>
      <c r="CW18" s="84">
        <v>86</v>
      </c>
      <c r="CX18" s="84">
        <v>85</v>
      </c>
      <c r="CY18" s="84">
        <v>87</v>
      </c>
      <c r="CZ18" s="84"/>
      <c r="DA18" s="84">
        <v>92</v>
      </c>
      <c r="DB18" s="46">
        <v>105</v>
      </c>
      <c r="DC18" s="46">
        <v>101</v>
      </c>
      <c r="DD18" s="91">
        <v>12</v>
      </c>
      <c r="DE18" s="104">
        <f t="shared" si="116"/>
        <v>11.5</v>
      </c>
      <c r="DF18" s="84">
        <v>11</v>
      </c>
      <c r="DG18" s="84">
        <v>7</v>
      </c>
      <c r="DH18" s="84">
        <v>22</v>
      </c>
      <c r="DI18" s="84">
        <v>43</v>
      </c>
      <c r="DJ18" s="84">
        <v>197</v>
      </c>
      <c r="DK18" s="84">
        <v>201</v>
      </c>
      <c r="DL18" s="84">
        <v>167</v>
      </c>
      <c r="DM18" s="84">
        <v>192</v>
      </c>
      <c r="DN18" s="84">
        <v>206</v>
      </c>
      <c r="DO18" s="84">
        <v>201</v>
      </c>
      <c r="DP18" s="84">
        <v>210</v>
      </c>
      <c r="DQ18" s="84">
        <v>209</v>
      </c>
      <c r="DR18" s="84">
        <v>200</v>
      </c>
      <c r="DS18" s="84">
        <v>193</v>
      </c>
      <c r="DT18" s="84">
        <v>176</v>
      </c>
      <c r="DU18" s="84"/>
      <c r="DV18" s="84">
        <v>180</v>
      </c>
      <c r="DW18" s="46">
        <v>188</v>
      </c>
      <c r="DX18" s="46">
        <v>173</v>
      </c>
      <c r="DY18" s="91">
        <v>25</v>
      </c>
      <c r="DZ18" s="104">
        <f>(DY18+EA18)/2</f>
        <v>23</v>
      </c>
      <c r="EA18" s="84">
        <v>21</v>
      </c>
      <c r="EB18" s="84">
        <v>23</v>
      </c>
      <c r="EC18" s="84">
        <v>23</v>
      </c>
      <c r="ED18" s="84">
        <v>25</v>
      </c>
      <c r="EE18" s="84">
        <v>23</v>
      </c>
      <c r="EF18" s="84">
        <v>24</v>
      </c>
      <c r="EG18" s="84">
        <v>25</v>
      </c>
      <c r="EH18" s="84">
        <v>25</v>
      </c>
      <c r="EI18" s="84">
        <v>24</v>
      </c>
      <c r="EJ18" s="84">
        <v>27</v>
      </c>
      <c r="EK18" s="84">
        <v>26</v>
      </c>
      <c r="EL18" s="84">
        <v>26</v>
      </c>
      <c r="EM18" s="84">
        <v>26</v>
      </c>
      <c r="EN18" s="84">
        <v>27</v>
      </c>
      <c r="EO18" s="84">
        <v>28</v>
      </c>
      <c r="EP18" s="84"/>
      <c r="EQ18" s="84">
        <v>28</v>
      </c>
      <c r="ER18" s="46">
        <v>28</v>
      </c>
      <c r="ES18" s="46">
        <v>29</v>
      </c>
      <c r="ET18" s="91">
        <v>64</v>
      </c>
      <c r="EU18" s="104">
        <f t="shared" si="120"/>
        <v>64</v>
      </c>
      <c r="EV18" s="84">
        <v>64</v>
      </c>
      <c r="EW18" s="84">
        <v>67</v>
      </c>
      <c r="EX18" s="84">
        <v>65</v>
      </c>
      <c r="EY18" s="84">
        <v>72</v>
      </c>
      <c r="EZ18" s="84">
        <v>69</v>
      </c>
      <c r="FA18" s="84">
        <v>73</v>
      </c>
      <c r="FB18" s="84">
        <v>69</v>
      </c>
      <c r="FC18" s="84">
        <v>68</v>
      </c>
      <c r="FD18" s="84">
        <v>67</v>
      </c>
      <c r="FE18" s="84">
        <v>78</v>
      </c>
      <c r="FF18" s="84">
        <v>78</v>
      </c>
      <c r="FG18" s="84">
        <v>74</v>
      </c>
      <c r="FH18" s="84">
        <v>83</v>
      </c>
      <c r="FI18" s="84">
        <v>84</v>
      </c>
      <c r="FJ18" s="84">
        <v>89</v>
      </c>
      <c r="FK18" s="84"/>
      <c r="FL18" s="84">
        <v>87</v>
      </c>
      <c r="FM18" s="46">
        <v>91</v>
      </c>
      <c r="FN18" s="46">
        <v>74</v>
      </c>
      <c r="FO18" s="91">
        <v>57</v>
      </c>
      <c r="FP18" s="84">
        <v>38</v>
      </c>
      <c r="FQ18" s="84">
        <v>42</v>
      </c>
      <c r="FR18" s="84">
        <v>38</v>
      </c>
      <c r="FS18" s="84">
        <v>34</v>
      </c>
      <c r="FT18" s="84">
        <v>94</v>
      </c>
      <c r="FU18" s="84">
        <v>111</v>
      </c>
      <c r="FV18" s="84">
        <v>77</v>
      </c>
      <c r="FW18" s="84"/>
      <c r="FX18" s="84">
        <v>39</v>
      </c>
      <c r="FY18" s="46">
        <v>93</v>
      </c>
      <c r="FZ18" s="46">
        <v>172</v>
      </c>
      <c r="GA18" s="84"/>
      <c r="GB18" s="84"/>
      <c r="GD18" s="114" t="s">
        <v>172</v>
      </c>
      <c r="GE18" s="115">
        <v>123</v>
      </c>
      <c r="GH18" s="133">
        <v>1098</v>
      </c>
      <c r="GI18" s="133">
        <v>1094</v>
      </c>
      <c r="GJ18" s="133">
        <v>1200</v>
      </c>
      <c r="GK18" s="133">
        <v>1083</v>
      </c>
      <c r="GL18" s="133">
        <v>1083</v>
      </c>
      <c r="GM18" s="133">
        <v>1140</v>
      </c>
      <c r="GN18" s="204">
        <f t="shared" si="96"/>
        <v>1041</v>
      </c>
      <c r="GO18" s="133">
        <f t="shared" si="97"/>
        <v>1056</v>
      </c>
      <c r="GP18" s="133">
        <f t="shared" si="98"/>
        <v>1158</v>
      </c>
      <c r="GQ18" s="133">
        <f t="shared" si="99"/>
        <v>1086</v>
      </c>
      <c r="GR18" s="133">
        <f t="shared" si="100"/>
        <v>1090</v>
      </c>
      <c r="GS18" s="133">
        <f t="shared" si="101"/>
        <v>1101</v>
      </c>
      <c r="GT18" s="133">
        <f t="shared" si="102"/>
        <v>1070</v>
      </c>
      <c r="GU18" s="133">
        <f t="shared" si="103"/>
        <v>1085</v>
      </c>
      <c r="GV18" s="133">
        <f t="shared" si="104"/>
        <v>1128</v>
      </c>
      <c r="GW18" s="133">
        <f t="shared" si="105"/>
        <v>1062</v>
      </c>
      <c r="GX18" s="133">
        <f t="shared" si="106"/>
        <v>0</v>
      </c>
      <c r="GY18" s="133">
        <f t="shared" si="107"/>
        <v>988</v>
      </c>
      <c r="GZ18" s="133">
        <f t="shared" si="108"/>
        <v>990</v>
      </c>
      <c r="HA18" s="133">
        <f t="shared" si="109"/>
        <v>968</v>
      </c>
      <c r="HB18" s="204">
        <f t="shared" si="110"/>
        <v>57</v>
      </c>
      <c r="HC18" s="133">
        <f t="shared" si="111"/>
        <v>38</v>
      </c>
      <c r="HD18" s="133">
        <f t="shared" si="112"/>
        <v>42</v>
      </c>
      <c r="HE18" s="133">
        <f t="shared" si="113"/>
        <v>95</v>
      </c>
      <c r="HF18" s="133">
        <f t="shared" si="114"/>
        <v>93</v>
      </c>
      <c r="HG18" s="133">
        <f t="shared" si="114"/>
        <v>172</v>
      </c>
      <c r="HH18"/>
    </row>
    <row r="19" spans="1:216" s="33" customFormat="1">
      <c r="A19" s="40" t="s">
        <v>11</v>
      </c>
      <c r="B19" s="46"/>
      <c r="C19" s="99">
        <v>254</v>
      </c>
      <c r="D19" s="78">
        <f t="shared" si="115"/>
        <v>250.5</v>
      </c>
      <c r="E19" s="46">
        <v>247</v>
      </c>
      <c r="F19" s="46">
        <v>234</v>
      </c>
      <c r="G19" s="46">
        <v>242</v>
      </c>
      <c r="H19" s="46">
        <v>242</v>
      </c>
      <c r="I19" s="46">
        <v>216</v>
      </c>
      <c r="J19" s="46">
        <v>241</v>
      </c>
      <c r="K19" s="46">
        <v>247</v>
      </c>
      <c r="L19" s="46">
        <v>243</v>
      </c>
      <c r="M19" s="46">
        <v>240</v>
      </c>
      <c r="N19" s="46">
        <v>375</v>
      </c>
      <c r="O19" s="46">
        <v>410</v>
      </c>
      <c r="P19" s="46">
        <v>392</v>
      </c>
      <c r="Q19" s="46">
        <v>425</v>
      </c>
      <c r="R19" s="46">
        <v>448</v>
      </c>
      <c r="S19" s="46">
        <v>442</v>
      </c>
      <c r="T19" s="46"/>
      <c r="U19" s="46">
        <v>338</v>
      </c>
      <c r="V19" s="46">
        <v>336</v>
      </c>
      <c r="W19" s="46">
        <v>315</v>
      </c>
      <c r="X19" s="91">
        <v>187</v>
      </c>
      <c r="Y19" s="104">
        <f t="shared" si="117"/>
        <v>196.5</v>
      </c>
      <c r="Z19" s="84">
        <v>206</v>
      </c>
      <c r="AA19" s="84">
        <v>209</v>
      </c>
      <c r="AB19" s="84">
        <v>210</v>
      </c>
      <c r="AC19" s="84">
        <v>200</v>
      </c>
      <c r="AD19" s="84">
        <v>202</v>
      </c>
      <c r="AE19" s="84">
        <v>207</v>
      </c>
      <c r="AF19" s="84">
        <v>200</v>
      </c>
      <c r="AG19" s="84">
        <v>223</v>
      </c>
      <c r="AH19" s="84">
        <v>208</v>
      </c>
      <c r="AI19" s="84">
        <v>211</v>
      </c>
      <c r="AJ19" s="84">
        <v>201</v>
      </c>
      <c r="AK19" s="84">
        <v>214</v>
      </c>
      <c r="AL19" s="84">
        <v>243</v>
      </c>
      <c r="AM19" s="84">
        <v>217</v>
      </c>
      <c r="AN19" s="84">
        <v>240</v>
      </c>
      <c r="AO19" s="84"/>
      <c r="AP19" s="84">
        <v>244</v>
      </c>
      <c r="AQ19" s="46">
        <v>300</v>
      </c>
      <c r="AR19" s="46">
        <v>296</v>
      </c>
      <c r="AS19" s="91">
        <v>38</v>
      </c>
      <c r="AT19" s="104">
        <f t="shared" si="118"/>
        <v>40.5</v>
      </c>
      <c r="AU19" s="84">
        <v>43</v>
      </c>
      <c r="AV19" s="84">
        <v>46</v>
      </c>
      <c r="AW19" s="84">
        <v>47</v>
      </c>
      <c r="AX19" s="84">
        <v>49</v>
      </c>
      <c r="AY19" s="84">
        <v>51</v>
      </c>
      <c r="AZ19" s="84">
        <v>50</v>
      </c>
      <c r="BA19" s="84">
        <v>49</v>
      </c>
      <c r="BB19" s="84">
        <v>52</v>
      </c>
      <c r="BC19" s="84">
        <v>57</v>
      </c>
      <c r="BD19" s="84">
        <v>54</v>
      </c>
      <c r="BE19" s="84">
        <v>57</v>
      </c>
      <c r="BF19" s="84">
        <v>55</v>
      </c>
      <c r="BG19" s="84">
        <v>51</v>
      </c>
      <c r="BH19" s="84">
        <v>57</v>
      </c>
      <c r="BI19" s="84">
        <v>56</v>
      </c>
      <c r="BJ19" s="84"/>
      <c r="BK19" s="84">
        <v>69</v>
      </c>
      <c r="BL19" s="46">
        <v>71</v>
      </c>
      <c r="BM19" s="46">
        <v>73</v>
      </c>
      <c r="BN19" s="91">
        <v>48</v>
      </c>
      <c r="BO19" s="104">
        <f>(BN19+BP19)/2</f>
        <v>39</v>
      </c>
      <c r="BP19" s="84">
        <v>30</v>
      </c>
      <c r="BQ19" s="84">
        <f>(2*((BR19-BP19)/3))+BP19</f>
        <v>57.333333333333329</v>
      </c>
      <c r="BR19" s="84">
        <v>71</v>
      </c>
      <c r="BS19" s="84">
        <f>((BT19-BR19)/2)+BR19</f>
        <v>75.5</v>
      </c>
      <c r="BT19" s="84">
        <v>80</v>
      </c>
      <c r="BU19" s="84">
        <v>129</v>
      </c>
      <c r="BV19" s="84">
        <v>143</v>
      </c>
      <c r="BW19" s="84">
        <v>111</v>
      </c>
      <c r="BX19" s="84">
        <v>86</v>
      </c>
      <c r="BY19" s="84">
        <v>79</v>
      </c>
      <c r="BZ19" s="84">
        <v>74</v>
      </c>
      <c r="CA19" s="84">
        <v>75</v>
      </c>
      <c r="CB19" s="84">
        <v>67</v>
      </c>
      <c r="CC19" s="84">
        <v>37</v>
      </c>
      <c r="CD19" s="84">
        <v>48</v>
      </c>
      <c r="CE19" s="84"/>
      <c r="CF19" s="84">
        <v>56</v>
      </c>
      <c r="CG19" s="46">
        <v>89</v>
      </c>
      <c r="CH19" s="46">
        <v>72</v>
      </c>
      <c r="CI19" s="91"/>
      <c r="CJ19" s="104"/>
      <c r="CK19" s="84"/>
      <c r="CL19" s="84"/>
      <c r="CM19" s="84"/>
      <c r="CN19" s="84"/>
      <c r="CO19" s="84"/>
      <c r="CP19" s="84"/>
      <c r="CQ19" s="84"/>
      <c r="CR19" s="84"/>
      <c r="CS19" s="84"/>
      <c r="CT19" s="84"/>
      <c r="CU19" s="84"/>
      <c r="CV19" s="84">
        <v>0</v>
      </c>
      <c r="CW19" s="84"/>
      <c r="CX19" s="84"/>
      <c r="CY19" s="84"/>
      <c r="CZ19" s="84"/>
      <c r="DA19" s="84"/>
      <c r="DB19" s="46"/>
      <c r="DC19" s="46"/>
      <c r="DD19" s="91">
        <v>34</v>
      </c>
      <c r="DE19" s="104">
        <f t="shared" si="116"/>
        <v>38.5</v>
      </c>
      <c r="DF19" s="84">
        <v>43</v>
      </c>
      <c r="DG19" s="84">
        <v>70</v>
      </c>
      <c r="DH19" s="84">
        <v>65</v>
      </c>
      <c r="DI19" s="84">
        <v>102</v>
      </c>
      <c r="DJ19" s="84">
        <v>105</v>
      </c>
      <c r="DK19" s="84">
        <v>121</v>
      </c>
      <c r="DL19" s="84">
        <v>132</v>
      </c>
      <c r="DM19" s="84">
        <v>146</v>
      </c>
      <c r="DN19" s="84">
        <v>160</v>
      </c>
      <c r="DO19" s="84">
        <v>185</v>
      </c>
      <c r="DP19" s="84">
        <v>198</v>
      </c>
      <c r="DQ19" s="84">
        <v>182</v>
      </c>
      <c r="DR19" s="84">
        <v>180</v>
      </c>
      <c r="DS19" s="84">
        <v>180</v>
      </c>
      <c r="DT19" s="84">
        <v>239</v>
      </c>
      <c r="DU19" s="84"/>
      <c r="DV19" s="84">
        <v>316</v>
      </c>
      <c r="DW19" s="46">
        <v>296</v>
      </c>
      <c r="DX19" s="46">
        <v>308</v>
      </c>
      <c r="DY19" s="91"/>
      <c r="DZ19" s="104"/>
      <c r="EA19" s="84"/>
      <c r="EB19" s="84"/>
      <c r="EC19" s="84"/>
      <c r="ED19" s="84"/>
      <c r="EE19" s="84"/>
      <c r="EF19" s="84"/>
      <c r="EG19" s="84"/>
      <c r="EH19" s="84"/>
      <c r="EI19" s="84"/>
      <c r="EJ19" s="84"/>
      <c r="EK19" s="84">
        <v>0</v>
      </c>
      <c r="EL19" s="84">
        <v>0</v>
      </c>
      <c r="EM19" s="84"/>
      <c r="EN19" s="84"/>
      <c r="EO19" s="84"/>
      <c r="EP19" s="84"/>
      <c r="EQ19" s="84"/>
      <c r="ER19" s="46"/>
      <c r="ES19" s="46"/>
      <c r="ET19" s="91"/>
      <c r="EU19" s="104"/>
      <c r="EV19" s="84"/>
      <c r="EW19" s="84"/>
      <c r="EX19" s="84"/>
      <c r="EY19" s="84"/>
      <c r="EZ19" s="84"/>
      <c r="FA19" s="84"/>
      <c r="FB19" s="84"/>
      <c r="FC19" s="84"/>
      <c r="FD19" s="84"/>
      <c r="FE19" s="84"/>
      <c r="FF19" s="84">
        <v>0</v>
      </c>
      <c r="FG19" s="84">
        <v>0</v>
      </c>
      <c r="FH19" s="84"/>
      <c r="FI19" s="84"/>
      <c r="FJ19" s="84"/>
      <c r="FK19" s="84"/>
      <c r="FL19" s="84"/>
      <c r="FM19" s="46"/>
      <c r="FN19" s="46"/>
      <c r="FO19" s="91">
        <v>72</v>
      </c>
      <c r="FP19" s="84">
        <v>86</v>
      </c>
      <c r="FQ19" s="84">
        <v>75</v>
      </c>
      <c r="FR19" s="84">
        <v>89</v>
      </c>
      <c r="FS19" s="84">
        <v>0</v>
      </c>
      <c r="FT19" s="84">
        <v>0</v>
      </c>
      <c r="FU19" s="84">
        <v>0</v>
      </c>
      <c r="FV19" s="84">
        <v>0</v>
      </c>
      <c r="FW19" s="84"/>
      <c r="FX19" s="84">
        <v>56</v>
      </c>
      <c r="FY19" s="46">
        <v>0</v>
      </c>
      <c r="FZ19" s="46">
        <v>8</v>
      </c>
      <c r="GA19" s="84"/>
      <c r="GB19" s="84"/>
      <c r="GD19" s="114" t="s">
        <v>173</v>
      </c>
      <c r="GE19" s="115">
        <v>2816</v>
      </c>
      <c r="GH19" s="133">
        <v>820</v>
      </c>
      <c r="GI19" s="133">
        <v>857</v>
      </c>
      <c r="GJ19" s="133">
        <v>850</v>
      </c>
      <c r="GK19" s="133">
        <v>1023</v>
      </c>
      <c r="GL19" s="133">
        <v>1092</v>
      </c>
      <c r="GM19" s="133">
        <v>1072</v>
      </c>
      <c r="GN19" s="204">
        <f t="shared" si="96"/>
        <v>748</v>
      </c>
      <c r="GO19" s="133">
        <f t="shared" si="97"/>
        <v>771</v>
      </c>
      <c r="GP19" s="133">
        <f t="shared" si="98"/>
        <v>775</v>
      </c>
      <c r="GQ19" s="133">
        <f t="shared" si="99"/>
        <v>751</v>
      </c>
      <c r="GR19" s="133">
        <f t="shared" si="100"/>
        <v>904</v>
      </c>
      <c r="GS19" s="133">
        <f t="shared" si="101"/>
        <v>940</v>
      </c>
      <c r="GT19" s="133">
        <f t="shared" si="102"/>
        <v>918</v>
      </c>
      <c r="GU19" s="133">
        <f t="shared" si="103"/>
        <v>966</v>
      </c>
      <c r="GV19" s="133">
        <f t="shared" si="104"/>
        <v>939</v>
      </c>
      <c r="GW19" s="133">
        <f t="shared" si="105"/>
        <v>1025</v>
      </c>
      <c r="GX19" s="133">
        <f t="shared" si="106"/>
        <v>0</v>
      </c>
      <c r="GY19" s="133">
        <f t="shared" si="107"/>
        <v>1023</v>
      </c>
      <c r="GZ19" s="133">
        <f t="shared" si="108"/>
        <v>1092</v>
      </c>
      <c r="HA19" s="133">
        <f t="shared" si="109"/>
        <v>1064</v>
      </c>
      <c r="HB19" s="204">
        <f t="shared" si="110"/>
        <v>72</v>
      </c>
      <c r="HC19" s="133">
        <f t="shared" si="111"/>
        <v>86</v>
      </c>
      <c r="HD19" s="133">
        <f t="shared" si="112"/>
        <v>75</v>
      </c>
      <c r="HE19" s="133">
        <f t="shared" si="113"/>
        <v>0</v>
      </c>
      <c r="HF19" s="133">
        <f t="shared" si="114"/>
        <v>0</v>
      </c>
      <c r="HG19" s="133">
        <f t="shared" si="114"/>
        <v>8</v>
      </c>
      <c r="HH19"/>
    </row>
    <row r="20" spans="1:216" s="33" customFormat="1">
      <c r="A20" s="40" t="s">
        <v>12</v>
      </c>
      <c r="B20" s="46"/>
      <c r="C20" s="99">
        <v>442</v>
      </c>
      <c r="D20" s="78">
        <f t="shared" si="115"/>
        <v>464.5</v>
      </c>
      <c r="E20" s="46">
        <v>487</v>
      </c>
      <c r="F20" s="46">
        <v>456</v>
      </c>
      <c r="G20" s="46">
        <v>481</v>
      </c>
      <c r="H20" s="46">
        <v>505</v>
      </c>
      <c r="I20" s="46">
        <v>484</v>
      </c>
      <c r="J20" s="46">
        <v>481</v>
      </c>
      <c r="K20" s="46">
        <v>496</v>
      </c>
      <c r="L20" s="46">
        <v>474</v>
      </c>
      <c r="M20" s="46">
        <v>489</v>
      </c>
      <c r="N20" s="46">
        <v>492</v>
      </c>
      <c r="O20" s="46">
        <v>446</v>
      </c>
      <c r="P20" s="46">
        <v>497</v>
      </c>
      <c r="Q20" s="46">
        <v>473</v>
      </c>
      <c r="R20" s="46">
        <v>485</v>
      </c>
      <c r="S20" s="46">
        <v>574</v>
      </c>
      <c r="T20" s="46"/>
      <c r="U20" s="46">
        <v>535</v>
      </c>
      <c r="V20" s="46">
        <v>525</v>
      </c>
      <c r="W20" s="46">
        <v>488</v>
      </c>
      <c r="X20" s="91">
        <v>356</v>
      </c>
      <c r="Y20" s="104">
        <f t="shared" si="117"/>
        <v>369</v>
      </c>
      <c r="Z20" s="84">
        <v>382</v>
      </c>
      <c r="AA20" s="84">
        <v>382</v>
      </c>
      <c r="AB20" s="84">
        <v>427</v>
      </c>
      <c r="AC20" s="84">
        <v>412</v>
      </c>
      <c r="AD20" s="84">
        <v>377</v>
      </c>
      <c r="AE20" s="84">
        <v>382</v>
      </c>
      <c r="AF20" s="84">
        <v>353</v>
      </c>
      <c r="AG20" s="84">
        <v>377</v>
      </c>
      <c r="AH20" s="84">
        <v>382</v>
      </c>
      <c r="AI20" s="84">
        <v>390</v>
      </c>
      <c r="AJ20" s="84">
        <v>373</v>
      </c>
      <c r="AK20" s="84">
        <v>409</v>
      </c>
      <c r="AL20" s="84">
        <v>389</v>
      </c>
      <c r="AM20" s="84">
        <v>400</v>
      </c>
      <c r="AN20" s="84">
        <v>421</v>
      </c>
      <c r="AO20" s="84"/>
      <c r="AP20" s="84">
        <v>433</v>
      </c>
      <c r="AQ20" s="46">
        <v>427</v>
      </c>
      <c r="AR20" s="46">
        <v>421</v>
      </c>
      <c r="AS20" s="91">
        <v>92</v>
      </c>
      <c r="AT20" s="104">
        <f t="shared" si="118"/>
        <v>106</v>
      </c>
      <c r="AU20" s="84">
        <v>120</v>
      </c>
      <c r="AV20" s="84">
        <v>125</v>
      </c>
      <c r="AW20" s="84">
        <v>137</v>
      </c>
      <c r="AX20" s="84">
        <v>122</v>
      </c>
      <c r="AY20" s="84">
        <v>108</v>
      </c>
      <c r="AZ20" s="84">
        <v>119</v>
      </c>
      <c r="BA20" s="84">
        <v>107</v>
      </c>
      <c r="BB20" s="84">
        <v>118</v>
      </c>
      <c r="BC20" s="84">
        <v>114</v>
      </c>
      <c r="BD20" s="84">
        <v>125</v>
      </c>
      <c r="BE20" s="84">
        <v>136</v>
      </c>
      <c r="BF20" s="84">
        <v>127</v>
      </c>
      <c r="BG20" s="84">
        <v>144</v>
      </c>
      <c r="BH20" s="84">
        <v>125</v>
      </c>
      <c r="BI20" s="84">
        <v>124</v>
      </c>
      <c r="BJ20" s="84"/>
      <c r="BK20" s="84">
        <v>139</v>
      </c>
      <c r="BL20" s="46">
        <v>142</v>
      </c>
      <c r="BM20" s="46">
        <v>157</v>
      </c>
      <c r="BN20" s="91"/>
      <c r="BO20" s="104"/>
      <c r="BP20" s="84"/>
      <c r="BQ20" s="84"/>
      <c r="BR20" s="84"/>
      <c r="BS20" s="84"/>
      <c r="BT20" s="84"/>
      <c r="BU20" s="84"/>
      <c r="BV20" s="84"/>
      <c r="BW20" s="84"/>
      <c r="BX20" s="84"/>
      <c r="BY20" s="84"/>
      <c r="BZ20" s="84">
        <v>0</v>
      </c>
      <c r="CA20" s="84">
        <v>0</v>
      </c>
      <c r="CB20" s="84"/>
      <c r="CC20" s="84"/>
      <c r="CD20" s="84"/>
      <c r="CE20" s="84"/>
      <c r="CF20" s="84"/>
      <c r="CG20" s="46"/>
      <c r="CH20" s="46"/>
      <c r="CI20" s="91"/>
      <c r="CJ20" s="104"/>
      <c r="CK20" s="84"/>
      <c r="CL20" s="84"/>
      <c r="CM20" s="84"/>
      <c r="CN20" s="84"/>
      <c r="CO20" s="84"/>
      <c r="CP20" s="84"/>
      <c r="CQ20" s="84"/>
      <c r="CR20" s="84"/>
      <c r="CS20" s="84"/>
      <c r="CT20" s="84"/>
      <c r="CU20" s="84"/>
      <c r="CV20" s="84">
        <v>0</v>
      </c>
      <c r="CW20" s="84">
        <v>111</v>
      </c>
      <c r="CX20" s="84">
        <v>144</v>
      </c>
      <c r="CY20" s="84">
        <v>132</v>
      </c>
      <c r="CZ20" s="84"/>
      <c r="DA20" s="84">
        <v>160</v>
      </c>
      <c r="DB20" s="46">
        <v>171</v>
      </c>
      <c r="DC20" s="46">
        <v>213</v>
      </c>
      <c r="DD20" s="91">
        <v>72</v>
      </c>
      <c r="DE20" s="104">
        <f t="shared" si="116"/>
        <v>68.5</v>
      </c>
      <c r="DF20" s="84">
        <v>65</v>
      </c>
      <c r="DG20" s="84">
        <v>69</v>
      </c>
      <c r="DH20" s="84">
        <v>75</v>
      </c>
      <c r="DI20" s="84">
        <v>99</v>
      </c>
      <c r="DJ20" s="84">
        <v>95</v>
      </c>
      <c r="DK20" s="84">
        <v>91</v>
      </c>
      <c r="DL20" s="84">
        <v>99</v>
      </c>
      <c r="DM20" s="84">
        <v>120</v>
      </c>
      <c r="DN20" s="84">
        <v>114</v>
      </c>
      <c r="DO20" s="84">
        <v>121</v>
      </c>
      <c r="DP20" s="84">
        <v>162</v>
      </c>
      <c r="DQ20" s="84">
        <v>238</v>
      </c>
      <c r="DR20" s="84">
        <v>269</v>
      </c>
      <c r="DS20" s="84">
        <v>422</v>
      </c>
      <c r="DT20" s="84">
        <v>404</v>
      </c>
      <c r="DU20" s="84"/>
      <c r="DV20" s="84">
        <v>549</v>
      </c>
      <c r="DW20" s="46">
        <v>496</v>
      </c>
      <c r="DX20" s="46">
        <v>520</v>
      </c>
      <c r="DY20" s="91">
        <v>84</v>
      </c>
      <c r="DZ20" s="104">
        <f t="shared" ref="DZ20:DZ21" si="122">(DY20+EA20)/2</f>
        <v>92.5</v>
      </c>
      <c r="EA20" s="84">
        <v>101</v>
      </c>
      <c r="EB20" s="84">
        <f>(2*((ED20-EA20)/5))+EA20</f>
        <v>107</v>
      </c>
      <c r="EC20" s="84">
        <v>114</v>
      </c>
      <c r="ED20" s="84">
        <v>116</v>
      </c>
      <c r="EE20" s="84">
        <v>116</v>
      </c>
      <c r="EF20" s="84">
        <v>111</v>
      </c>
      <c r="EG20" s="84">
        <v>104</v>
      </c>
      <c r="EH20" s="84">
        <v>125</v>
      </c>
      <c r="EI20" s="84">
        <v>114</v>
      </c>
      <c r="EJ20" s="84">
        <v>120</v>
      </c>
      <c r="EK20" s="84">
        <v>118</v>
      </c>
      <c r="EL20" s="84">
        <v>118</v>
      </c>
      <c r="EM20" s="84">
        <v>118</v>
      </c>
      <c r="EN20" s="84">
        <v>121</v>
      </c>
      <c r="EO20" s="84">
        <v>122</v>
      </c>
      <c r="EP20" s="84"/>
      <c r="EQ20" s="84">
        <v>130</v>
      </c>
      <c r="ER20" s="46">
        <v>128</v>
      </c>
      <c r="ES20" s="46">
        <v>124</v>
      </c>
      <c r="ET20" s="91">
        <v>52</v>
      </c>
      <c r="EU20" s="104">
        <f>(ET20+EV20)/2</f>
        <v>54</v>
      </c>
      <c r="EV20" s="84">
        <v>56</v>
      </c>
      <c r="EW20" s="84">
        <v>66</v>
      </c>
      <c r="EX20" s="84">
        <v>64</v>
      </c>
      <c r="EY20" s="84">
        <v>62</v>
      </c>
      <c r="EZ20" s="84">
        <v>65</v>
      </c>
      <c r="FA20" s="84">
        <v>65</v>
      </c>
      <c r="FB20" s="84">
        <v>62</v>
      </c>
      <c r="FC20" s="84">
        <v>65</v>
      </c>
      <c r="FD20" s="84">
        <v>64</v>
      </c>
      <c r="FE20" s="84">
        <v>68</v>
      </c>
      <c r="FF20" s="84">
        <v>61</v>
      </c>
      <c r="FG20" s="84">
        <v>68</v>
      </c>
      <c r="FH20" s="84">
        <v>64</v>
      </c>
      <c r="FI20" s="84">
        <v>97</v>
      </c>
      <c r="FJ20" s="84">
        <v>79</v>
      </c>
      <c r="FK20" s="84"/>
      <c r="FL20" s="84">
        <v>91</v>
      </c>
      <c r="FM20" s="46">
        <v>80</v>
      </c>
      <c r="FN20" s="46">
        <v>81</v>
      </c>
      <c r="FO20" s="91">
        <v>182</v>
      </c>
      <c r="FP20" s="84">
        <v>181</v>
      </c>
      <c r="FQ20" s="84">
        <v>153</v>
      </c>
      <c r="FR20" s="84">
        <v>183</v>
      </c>
      <c r="FS20" s="84">
        <v>173</v>
      </c>
      <c r="FT20" s="84">
        <v>165</v>
      </c>
      <c r="FU20" s="84">
        <v>198</v>
      </c>
      <c r="FV20" s="84">
        <v>203</v>
      </c>
      <c r="FW20" s="84"/>
      <c r="FX20" s="84">
        <v>220</v>
      </c>
      <c r="FY20" s="46">
        <v>215</v>
      </c>
      <c r="FZ20" s="46">
        <v>295</v>
      </c>
      <c r="GA20" s="84"/>
      <c r="GB20" s="84"/>
      <c r="GD20" s="114" t="s">
        <v>174</v>
      </c>
      <c r="GE20" s="115">
        <v>63</v>
      </c>
      <c r="GH20" s="133">
        <v>1431</v>
      </c>
      <c r="GI20" s="133">
        <v>1402</v>
      </c>
      <c r="GJ20" s="133">
        <v>1432</v>
      </c>
      <c r="GK20" s="133">
        <v>2257</v>
      </c>
      <c r="GL20" s="133">
        <v>2184</v>
      </c>
      <c r="GM20" s="133">
        <v>2299</v>
      </c>
      <c r="GN20" s="204">
        <f t="shared" si="96"/>
        <v>1249</v>
      </c>
      <c r="GO20" s="133">
        <f t="shared" si="97"/>
        <v>1221</v>
      </c>
      <c r="GP20" s="133">
        <f t="shared" si="98"/>
        <v>1279</v>
      </c>
      <c r="GQ20" s="133">
        <f t="shared" si="99"/>
        <v>1277</v>
      </c>
      <c r="GR20" s="133">
        <f t="shared" si="100"/>
        <v>1316</v>
      </c>
      <c r="GS20" s="133">
        <f t="shared" si="101"/>
        <v>1296</v>
      </c>
      <c r="GT20" s="133">
        <f t="shared" si="102"/>
        <v>1457</v>
      </c>
      <c r="GU20" s="133">
        <f t="shared" si="103"/>
        <v>1568</v>
      </c>
      <c r="GV20" s="133">
        <f t="shared" si="104"/>
        <v>1794</v>
      </c>
      <c r="GW20" s="133">
        <f t="shared" si="105"/>
        <v>1856</v>
      </c>
      <c r="GX20" s="133">
        <f t="shared" si="106"/>
        <v>0</v>
      </c>
      <c r="GY20" s="133">
        <f t="shared" si="107"/>
        <v>2037</v>
      </c>
      <c r="GZ20" s="133">
        <f t="shared" si="108"/>
        <v>1969</v>
      </c>
      <c r="HA20" s="133">
        <f t="shared" si="109"/>
        <v>2004</v>
      </c>
      <c r="HB20" s="204">
        <f t="shared" si="110"/>
        <v>182</v>
      </c>
      <c r="HC20" s="133">
        <f t="shared" si="111"/>
        <v>181</v>
      </c>
      <c r="HD20" s="133">
        <f t="shared" si="112"/>
        <v>153</v>
      </c>
      <c r="HE20" s="133">
        <f t="shared" si="113"/>
        <v>220</v>
      </c>
      <c r="HF20" s="133">
        <f t="shared" si="114"/>
        <v>215</v>
      </c>
      <c r="HG20" s="133">
        <f t="shared" si="114"/>
        <v>295</v>
      </c>
      <c r="HH20"/>
    </row>
    <row r="21" spans="1:216" s="33" customFormat="1">
      <c r="A21" s="40" t="s">
        <v>13</v>
      </c>
      <c r="B21" s="46"/>
      <c r="C21" s="99">
        <v>2362</v>
      </c>
      <c r="D21" s="78">
        <f t="shared" si="115"/>
        <v>2254.5</v>
      </c>
      <c r="E21" s="46">
        <v>2147</v>
      </c>
      <c r="F21" s="46">
        <v>1923</v>
      </c>
      <c r="G21" s="46">
        <v>2142</v>
      </c>
      <c r="H21" s="46">
        <v>2113</v>
      </c>
      <c r="I21" s="46">
        <v>2218</v>
      </c>
      <c r="J21" s="46">
        <v>2265</v>
      </c>
      <c r="K21" s="46">
        <v>2513</v>
      </c>
      <c r="L21" s="46">
        <v>2477</v>
      </c>
      <c r="M21" s="46">
        <v>2373</v>
      </c>
      <c r="N21" s="46">
        <v>2392</v>
      </c>
      <c r="O21" s="46">
        <v>2402</v>
      </c>
      <c r="P21" s="46">
        <v>2293</v>
      </c>
      <c r="Q21" s="46">
        <v>2366</v>
      </c>
      <c r="R21" s="46">
        <v>2372</v>
      </c>
      <c r="S21" s="46">
        <v>2324</v>
      </c>
      <c r="T21" s="46"/>
      <c r="U21" s="46">
        <v>2100</v>
      </c>
      <c r="V21" s="46">
        <v>2112</v>
      </c>
      <c r="W21" s="46">
        <v>1977</v>
      </c>
      <c r="X21" s="91">
        <v>1021</v>
      </c>
      <c r="Y21" s="104">
        <f t="shared" si="117"/>
        <v>1040.5</v>
      </c>
      <c r="Z21" s="84">
        <v>1060</v>
      </c>
      <c r="AA21" s="84">
        <v>1101</v>
      </c>
      <c r="AB21" s="84">
        <v>1111</v>
      </c>
      <c r="AC21" s="84">
        <v>1101</v>
      </c>
      <c r="AD21" s="84">
        <v>1095</v>
      </c>
      <c r="AE21" s="84">
        <v>1131</v>
      </c>
      <c r="AF21" s="84">
        <v>1142</v>
      </c>
      <c r="AG21" s="84">
        <v>1144</v>
      </c>
      <c r="AH21" s="84">
        <v>1188</v>
      </c>
      <c r="AI21" s="84">
        <v>1196</v>
      </c>
      <c r="AJ21" s="84">
        <v>1179</v>
      </c>
      <c r="AK21" s="84">
        <v>1233</v>
      </c>
      <c r="AL21" s="84">
        <v>1299</v>
      </c>
      <c r="AM21" s="84">
        <v>1297</v>
      </c>
      <c r="AN21" s="84">
        <v>1428</v>
      </c>
      <c r="AO21" s="84"/>
      <c r="AP21" s="84">
        <v>1470</v>
      </c>
      <c r="AQ21" s="46">
        <v>1483</v>
      </c>
      <c r="AR21" s="46">
        <v>1428</v>
      </c>
      <c r="AS21" s="91">
        <v>230</v>
      </c>
      <c r="AT21" s="104">
        <f t="shared" si="118"/>
        <v>237.5</v>
      </c>
      <c r="AU21" s="84">
        <v>245</v>
      </c>
      <c r="AV21" s="84">
        <v>234</v>
      </c>
      <c r="AW21" s="84">
        <v>228</v>
      </c>
      <c r="AX21" s="84">
        <v>242</v>
      </c>
      <c r="AY21" s="84">
        <v>243</v>
      </c>
      <c r="AZ21" s="84">
        <v>228</v>
      </c>
      <c r="BA21" s="84">
        <v>235</v>
      </c>
      <c r="BB21" s="84">
        <v>222</v>
      </c>
      <c r="BC21" s="84">
        <v>222</v>
      </c>
      <c r="BD21" s="84">
        <v>229</v>
      </c>
      <c r="BE21" s="84">
        <v>251</v>
      </c>
      <c r="BF21" s="84">
        <v>268</v>
      </c>
      <c r="BG21" s="84">
        <v>279</v>
      </c>
      <c r="BH21" s="84">
        <v>272</v>
      </c>
      <c r="BI21" s="84">
        <v>286</v>
      </c>
      <c r="BJ21" s="84"/>
      <c r="BK21" s="84">
        <v>289</v>
      </c>
      <c r="BL21" s="46">
        <v>309</v>
      </c>
      <c r="BM21" s="46">
        <v>302</v>
      </c>
      <c r="BN21" s="91">
        <v>307</v>
      </c>
      <c r="BO21" s="104">
        <f>(BN21+BP21)/2</f>
        <v>356</v>
      </c>
      <c r="BP21" s="84">
        <v>405</v>
      </c>
      <c r="BQ21" s="84">
        <f>(2*((BR21-BP21)/5))+BP21</f>
        <v>361.8</v>
      </c>
      <c r="BR21" s="84">
        <v>297</v>
      </c>
      <c r="BS21" s="84">
        <v>488</v>
      </c>
      <c r="BT21" s="84">
        <v>300</v>
      </c>
      <c r="BU21" s="84">
        <v>378</v>
      </c>
      <c r="BV21" s="84">
        <v>345</v>
      </c>
      <c r="BW21" s="84">
        <v>364</v>
      </c>
      <c r="BX21" s="84">
        <v>364</v>
      </c>
      <c r="BY21" s="84">
        <v>353</v>
      </c>
      <c r="BZ21" s="84">
        <v>376</v>
      </c>
      <c r="CA21" s="84">
        <v>345</v>
      </c>
      <c r="CB21" s="84">
        <v>330</v>
      </c>
      <c r="CC21" s="84">
        <v>279</v>
      </c>
      <c r="CD21" s="84">
        <v>137</v>
      </c>
      <c r="CE21" s="84"/>
      <c r="CF21" s="84">
        <v>268</v>
      </c>
      <c r="CG21" s="46">
        <v>220</v>
      </c>
      <c r="CH21" s="46">
        <v>247</v>
      </c>
      <c r="CI21" s="91">
        <v>90</v>
      </c>
      <c r="CJ21" s="104">
        <f t="shared" ref="CJ21" si="123">(CI21+CK21)/2</f>
        <v>100</v>
      </c>
      <c r="CK21" s="84">
        <v>110</v>
      </c>
      <c r="CL21" s="84">
        <v>91</v>
      </c>
      <c r="CM21" s="84">
        <v>115</v>
      </c>
      <c r="CN21" s="84">
        <v>106</v>
      </c>
      <c r="CO21" s="84">
        <v>109</v>
      </c>
      <c r="CP21" s="84">
        <v>117</v>
      </c>
      <c r="CQ21" s="84">
        <v>115</v>
      </c>
      <c r="CR21" s="84">
        <v>114</v>
      </c>
      <c r="CS21" s="84">
        <v>126</v>
      </c>
      <c r="CT21" s="84">
        <v>128</v>
      </c>
      <c r="CU21" s="84">
        <v>128</v>
      </c>
      <c r="CV21" s="84">
        <v>151</v>
      </c>
      <c r="CW21" s="84">
        <v>159</v>
      </c>
      <c r="CX21" s="84">
        <v>166</v>
      </c>
      <c r="CY21" s="84">
        <v>172</v>
      </c>
      <c r="CZ21" s="84"/>
      <c r="DA21" s="84">
        <v>222</v>
      </c>
      <c r="DB21" s="46">
        <v>221</v>
      </c>
      <c r="DC21" s="46">
        <v>218</v>
      </c>
      <c r="DD21" s="91">
        <v>81</v>
      </c>
      <c r="DE21" s="104">
        <f t="shared" si="116"/>
        <v>81.5</v>
      </c>
      <c r="DF21" s="84">
        <v>82</v>
      </c>
      <c r="DG21" s="84">
        <v>130</v>
      </c>
      <c r="DH21" s="84">
        <v>129</v>
      </c>
      <c r="DI21" s="84">
        <v>320</v>
      </c>
      <c r="DJ21" s="84">
        <v>391</v>
      </c>
      <c r="DK21" s="84">
        <v>418</v>
      </c>
      <c r="DL21" s="84">
        <v>441</v>
      </c>
      <c r="DM21" s="84">
        <v>389</v>
      </c>
      <c r="DN21" s="84">
        <v>405</v>
      </c>
      <c r="DO21" s="84">
        <v>459</v>
      </c>
      <c r="DP21" s="84">
        <v>440</v>
      </c>
      <c r="DQ21" s="84">
        <v>576</v>
      </c>
      <c r="DR21" s="84">
        <v>628</v>
      </c>
      <c r="DS21" s="84">
        <v>652</v>
      </c>
      <c r="DT21" s="84">
        <v>649</v>
      </c>
      <c r="DU21" s="84"/>
      <c r="DV21" s="84">
        <v>656</v>
      </c>
      <c r="DW21" s="46">
        <v>636</v>
      </c>
      <c r="DX21" s="46">
        <v>742</v>
      </c>
      <c r="DY21" s="91">
        <v>89</v>
      </c>
      <c r="DZ21" s="104">
        <f t="shared" si="122"/>
        <v>86</v>
      </c>
      <c r="EA21" s="84">
        <v>83</v>
      </c>
      <c r="EB21" s="84">
        <v>98</v>
      </c>
      <c r="EC21" s="84">
        <v>98</v>
      </c>
      <c r="ED21" s="84">
        <v>101</v>
      </c>
      <c r="EE21" s="84">
        <v>94</v>
      </c>
      <c r="EF21" s="84">
        <v>95</v>
      </c>
      <c r="EG21" s="84">
        <v>90</v>
      </c>
      <c r="EH21" s="84">
        <v>96</v>
      </c>
      <c r="EI21" s="84">
        <v>101</v>
      </c>
      <c r="EJ21" s="84">
        <v>103</v>
      </c>
      <c r="EK21" s="84">
        <v>91</v>
      </c>
      <c r="EL21" s="84">
        <v>100</v>
      </c>
      <c r="EM21" s="84">
        <v>106</v>
      </c>
      <c r="EN21" s="84">
        <v>94</v>
      </c>
      <c r="EO21" s="84">
        <v>163</v>
      </c>
      <c r="EP21" s="84"/>
      <c r="EQ21" s="84">
        <v>150</v>
      </c>
      <c r="ER21" s="46">
        <v>169</v>
      </c>
      <c r="ES21" s="46">
        <v>152</v>
      </c>
      <c r="ET21" s="91">
        <v>120</v>
      </c>
      <c r="EU21" s="104">
        <f>(ET21+EV21)/2</f>
        <v>117.5</v>
      </c>
      <c r="EV21" s="84">
        <v>115</v>
      </c>
      <c r="EW21" s="84">
        <v>118</v>
      </c>
      <c r="EX21" s="84">
        <v>123</v>
      </c>
      <c r="EY21" s="84">
        <v>118</v>
      </c>
      <c r="EZ21" s="84">
        <v>119</v>
      </c>
      <c r="FA21" s="84">
        <v>118</v>
      </c>
      <c r="FB21" s="84">
        <v>123</v>
      </c>
      <c r="FC21" s="84">
        <v>125</v>
      </c>
      <c r="FD21" s="84">
        <v>129</v>
      </c>
      <c r="FE21" s="84">
        <v>129</v>
      </c>
      <c r="FF21" s="84">
        <v>120</v>
      </c>
      <c r="FG21" s="84">
        <v>125</v>
      </c>
      <c r="FH21" s="84">
        <v>120</v>
      </c>
      <c r="FI21" s="84">
        <v>127</v>
      </c>
      <c r="FJ21" s="84">
        <v>131</v>
      </c>
      <c r="FK21" s="84"/>
      <c r="FL21" s="84">
        <v>128</v>
      </c>
      <c r="FM21" s="46">
        <v>132</v>
      </c>
      <c r="FN21" s="46">
        <v>131</v>
      </c>
      <c r="FO21" s="91">
        <v>332</v>
      </c>
      <c r="FP21" s="84">
        <v>394</v>
      </c>
      <c r="FQ21" s="84">
        <v>431</v>
      </c>
      <c r="FR21" s="84">
        <v>413</v>
      </c>
      <c r="FS21" s="84">
        <v>568</v>
      </c>
      <c r="FT21" s="84">
        <v>556</v>
      </c>
      <c r="FU21" s="84">
        <v>626</v>
      </c>
      <c r="FV21" s="84">
        <v>669</v>
      </c>
      <c r="FW21" s="84"/>
      <c r="FX21" s="84">
        <v>808</v>
      </c>
      <c r="FY21" s="46">
        <v>785</v>
      </c>
      <c r="FZ21" s="46">
        <v>866</v>
      </c>
      <c r="GA21" s="84"/>
      <c r="GB21" s="84"/>
      <c r="GD21" s="114" t="s">
        <v>175</v>
      </c>
      <c r="GE21" s="115">
        <v>71</v>
      </c>
      <c r="GH21" s="133">
        <v>5082</v>
      </c>
      <c r="GI21" s="133">
        <v>5398</v>
      </c>
      <c r="GJ21" s="133">
        <v>5362</v>
      </c>
      <c r="GK21" s="133">
        <v>6091</v>
      </c>
      <c r="GL21" s="133">
        <v>6067</v>
      </c>
      <c r="GM21" s="133">
        <v>6063</v>
      </c>
      <c r="GN21" s="204">
        <f t="shared" si="96"/>
        <v>4750</v>
      </c>
      <c r="GO21" s="133">
        <f t="shared" si="97"/>
        <v>5004</v>
      </c>
      <c r="GP21" s="133">
        <f t="shared" si="98"/>
        <v>4931</v>
      </c>
      <c r="GQ21" s="133">
        <f t="shared" si="99"/>
        <v>4908</v>
      </c>
      <c r="GR21" s="133">
        <f t="shared" si="100"/>
        <v>4989</v>
      </c>
      <c r="GS21" s="133">
        <f t="shared" si="101"/>
        <v>4987</v>
      </c>
      <c r="GT21" s="133">
        <f t="shared" si="102"/>
        <v>5091</v>
      </c>
      <c r="GU21" s="133">
        <f t="shared" si="103"/>
        <v>5287</v>
      </c>
      <c r="GV21" s="133">
        <f t="shared" si="104"/>
        <v>5259</v>
      </c>
      <c r="GW21" s="133">
        <f t="shared" si="105"/>
        <v>5290</v>
      </c>
      <c r="GX21" s="133">
        <f t="shared" si="106"/>
        <v>0</v>
      </c>
      <c r="GY21" s="133">
        <f t="shared" si="107"/>
        <v>5283</v>
      </c>
      <c r="GZ21" s="133">
        <f t="shared" si="108"/>
        <v>5282</v>
      </c>
      <c r="HA21" s="133">
        <f t="shared" si="109"/>
        <v>5197</v>
      </c>
      <c r="HB21" s="204">
        <f t="shared" si="110"/>
        <v>332</v>
      </c>
      <c r="HC21" s="133">
        <f t="shared" si="111"/>
        <v>394</v>
      </c>
      <c r="HD21" s="133">
        <f t="shared" si="112"/>
        <v>431</v>
      </c>
      <c r="HE21" s="133">
        <f t="shared" si="113"/>
        <v>808</v>
      </c>
      <c r="HF21" s="133">
        <f t="shared" si="114"/>
        <v>785</v>
      </c>
      <c r="HG21" s="133">
        <f t="shared" si="114"/>
        <v>866</v>
      </c>
      <c r="HH21"/>
    </row>
    <row r="22" spans="1:216" s="33" customFormat="1">
      <c r="A22" s="40" t="s">
        <v>14</v>
      </c>
      <c r="B22" s="46"/>
      <c r="C22" s="99">
        <v>1149</v>
      </c>
      <c r="D22" s="78">
        <f t="shared" si="115"/>
        <v>1108.5</v>
      </c>
      <c r="E22" s="46">
        <v>1068</v>
      </c>
      <c r="F22" s="46">
        <v>1121</v>
      </c>
      <c r="G22" s="46">
        <v>1144</v>
      </c>
      <c r="H22" s="46">
        <v>1167</v>
      </c>
      <c r="I22" s="46">
        <v>1196</v>
      </c>
      <c r="J22" s="46">
        <v>1273</v>
      </c>
      <c r="K22" s="46">
        <v>1329</v>
      </c>
      <c r="L22" s="46">
        <v>1331</v>
      </c>
      <c r="M22" s="46">
        <v>1356</v>
      </c>
      <c r="N22" s="46">
        <v>1427</v>
      </c>
      <c r="O22" s="46">
        <v>1435</v>
      </c>
      <c r="P22" s="46">
        <v>1375</v>
      </c>
      <c r="Q22" s="46">
        <v>1343</v>
      </c>
      <c r="R22" s="46">
        <v>1373</v>
      </c>
      <c r="S22" s="46">
        <v>1448</v>
      </c>
      <c r="T22" s="46"/>
      <c r="U22" s="46">
        <v>1271</v>
      </c>
      <c r="V22" s="46">
        <v>1111</v>
      </c>
      <c r="W22" s="46">
        <v>1082</v>
      </c>
      <c r="X22" s="91">
        <v>381</v>
      </c>
      <c r="Y22" s="104">
        <f t="shared" si="117"/>
        <v>385.5</v>
      </c>
      <c r="Z22" s="84">
        <v>390</v>
      </c>
      <c r="AA22" s="84">
        <v>416</v>
      </c>
      <c r="AB22" s="84">
        <v>407</v>
      </c>
      <c r="AC22" s="84">
        <v>401</v>
      </c>
      <c r="AD22" s="84">
        <v>387</v>
      </c>
      <c r="AE22" s="84">
        <v>504</v>
      </c>
      <c r="AF22" s="84">
        <v>493</v>
      </c>
      <c r="AG22" s="84">
        <v>427</v>
      </c>
      <c r="AH22" s="84">
        <v>421</v>
      </c>
      <c r="AI22" s="84">
        <v>418</v>
      </c>
      <c r="AJ22" s="84">
        <v>421</v>
      </c>
      <c r="AK22" s="84">
        <v>328</v>
      </c>
      <c r="AL22" s="84">
        <v>416</v>
      </c>
      <c r="AM22" s="84">
        <v>450</v>
      </c>
      <c r="AN22" s="84">
        <v>459</v>
      </c>
      <c r="AO22" s="84"/>
      <c r="AP22" s="84">
        <v>527</v>
      </c>
      <c r="AQ22" s="46">
        <v>509</v>
      </c>
      <c r="AR22" s="46">
        <v>532</v>
      </c>
      <c r="AS22" s="91">
        <v>78</v>
      </c>
      <c r="AT22" s="104">
        <f t="shared" si="118"/>
        <v>81</v>
      </c>
      <c r="AU22" s="84">
        <v>84</v>
      </c>
      <c r="AV22" s="84">
        <v>78</v>
      </c>
      <c r="AW22" s="84">
        <v>78</v>
      </c>
      <c r="AX22" s="84">
        <v>81</v>
      </c>
      <c r="AY22" s="84">
        <v>80</v>
      </c>
      <c r="AZ22" s="84">
        <v>72</v>
      </c>
      <c r="BA22" s="84">
        <v>85</v>
      </c>
      <c r="BB22" s="84">
        <v>86</v>
      </c>
      <c r="BC22" s="84">
        <v>79</v>
      </c>
      <c r="BD22" s="84">
        <v>92</v>
      </c>
      <c r="BE22" s="84">
        <v>91</v>
      </c>
      <c r="BF22" s="84">
        <v>90</v>
      </c>
      <c r="BG22" s="84">
        <v>89</v>
      </c>
      <c r="BH22" s="84">
        <v>104</v>
      </c>
      <c r="BI22" s="84">
        <v>111</v>
      </c>
      <c r="BJ22" s="84"/>
      <c r="BK22" s="84">
        <v>104</v>
      </c>
      <c r="BL22" s="46">
        <v>96</v>
      </c>
      <c r="BM22" s="46">
        <v>105</v>
      </c>
      <c r="BN22" s="91"/>
      <c r="BO22" s="104"/>
      <c r="BP22" s="84"/>
      <c r="BQ22" s="84"/>
      <c r="BR22" s="84"/>
      <c r="BS22" s="84"/>
      <c r="BT22" s="84"/>
      <c r="BU22" s="84"/>
      <c r="BV22" s="84"/>
      <c r="BW22" s="84"/>
      <c r="BX22" s="84"/>
      <c r="BY22" s="84"/>
      <c r="BZ22" s="84">
        <v>0</v>
      </c>
      <c r="CA22" s="84">
        <v>0</v>
      </c>
      <c r="CB22" s="84"/>
      <c r="CC22" s="84"/>
      <c r="CD22" s="84"/>
      <c r="CE22" s="84"/>
      <c r="CF22" s="84"/>
      <c r="CG22" s="46"/>
      <c r="CH22" s="46"/>
      <c r="CI22" s="91"/>
      <c r="CJ22" s="104"/>
      <c r="CK22" s="84"/>
      <c r="CL22" s="84"/>
      <c r="CM22" s="84"/>
      <c r="CN22" s="84"/>
      <c r="CO22" s="84"/>
      <c r="CP22" s="84"/>
      <c r="CQ22" s="84"/>
      <c r="CR22" s="84"/>
      <c r="CS22" s="84">
        <v>120</v>
      </c>
      <c r="CT22" s="84">
        <v>137</v>
      </c>
      <c r="CU22" s="84">
        <v>148</v>
      </c>
      <c r="CV22" s="84">
        <v>143</v>
      </c>
      <c r="CW22" s="84">
        <v>167</v>
      </c>
      <c r="CX22" s="84">
        <v>170</v>
      </c>
      <c r="CY22" s="84">
        <v>192</v>
      </c>
      <c r="CZ22" s="84"/>
      <c r="DA22" s="84">
        <v>336</v>
      </c>
      <c r="DB22" s="46">
        <v>332</v>
      </c>
      <c r="DC22" s="46">
        <v>348</v>
      </c>
      <c r="DD22" s="91">
        <v>11</v>
      </c>
      <c r="DE22" s="104">
        <f t="shared" si="116"/>
        <v>13</v>
      </c>
      <c r="DF22" s="84">
        <v>15</v>
      </c>
      <c r="DG22" s="84">
        <v>30</v>
      </c>
      <c r="DH22" s="84">
        <v>43</v>
      </c>
      <c r="DI22" s="84">
        <v>155</v>
      </c>
      <c r="DJ22" s="84">
        <v>218</v>
      </c>
      <c r="DK22" s="84">
        <v>234</v>
      </c>
      <c r="DL22" s="84">
        <v>262</v>
      </c>
      <c r="DM22" s="84">
        <v>276</v>
      </c>
      <c r="DN22" s="84">
        <v>281</v>
      </c>
      <c r="DO22" s="84">
        <v>286</v>
      </c>
      <c r="DP22" s="84">
        <v>313</v>
      </c>
      <c r="DQ22" s="84">
        <v>322</v>
      </c>
      <c r="DR22" s="84">
        <v>315</v>
      </c>
      <c r="DS22" s="84">
        <v>333</v>
      </c>
      <c r="DT22" s="84">
        <v>362</v>
      </c>
      <c r="DU22" s="84"/>
      <c r="DV22" s="84">
        <v>391</v>
      </c>
      <c r="DW22" s="46">
        <v>430</v>
      </c>
      <c r="DX22" s="46">
        <v>403</v>
      </c>
      <c r="DY22" s="91"/>
      <c r="DZ22" s="104"/>
      <c r="EA22" s="84"/>
      <c r="EB22" s="84"/>
      <c r="EC22" s="84"/>
      <c r="ED22" s="84"/>
      <c r="EE22" s="84"/>
      <c r="EF22" s="84"/>
      <c r="EG22" s="84"/>
      <c r="EH22" s="84"/>
      <c r="EI22" s="84"/>
      <c r="EJ22" s="84"/>
      <c r="EK22" s="84"/>
      <c r="EL22" s="84">
        <v>0</v>
      </c>
      <c r="EM22" s="84"/>
      <c r="EN22" s="84"/>
      <c r="EO22" s="84"/>
      <c r="EP22" s="84"/>
      <c r="EQ22" s="84"/>
      <c r="ER22" s="46"/>
      <c r="ES22" s="46"/>
      <c r="ET22" s="91">
        <v>76</v>
      </c>
      <c r="EU22" s="104">
        <f>(ET22+EV22)/2</f>
        <v>76.5</v>
      </c>
      <c r="EV22" s="84">
        <v>77</v>
      </c>
      <c r="EW22" s="84">
        <v>80</v>
      </c>
      <c r="EX22" s="84">
        <v>81</v>
      </c>
      <c r="EY22" s="84">
        <v>88</v>
      </c>
      <c r="EZ22" s="84">
        <v>87</v>
      </c>
      <c r="FA22" s="84">
        <v>93</v>
      </c>
      <c r="FB22" s="84">
        <v>86</v>
      </c>
      <c r="FC22" s="84">
        <v>86</v>
      </c>
      <c r="FD22" s="84">
        <v>89</v>
      </c>
      <c r="FE22" s="84">
        <v>88</v>
      </c>
      <c r="FF22" s="84">
        <v>86</v>
      </c>
      <c r="FG22" s="84">
        <v>87</v>
      </c>
      <c r="FH22" s="84">
        <v>85</v>
      </c>
      <c r="FI22" s="84">
        <v>91</v>
      </c>
      <c r="FJ22" s="84">
        <v>93</v>
      </c>
      <c r="FK22" s="84"/>
      <c r="FL22" s="84">
        <v>105</v>
      </c>
      <c r="FM22" s="46">
        <v>116</v>
      </c>
      <c r="FN22" s="46">
        <v>119</v>
      </c>
      <c r="FO22" s="91">
        <v>231</v>
      </c>
      <c r="FP22" s="84">
        <v>241</v>
      </c>
      <c r="FQ22" s="84">
        <v>284</v>
      </c>
      <c r="FR22" s="84">
        <v>648</v>
      </c>
      <c r="FS22" s="84">
        <v>188</v>
      </c>
      <c r="FT22" s="84">
        <v>179</v>
      </c>
      <c r="FU22" s="84">
        <v>712</v>
      </c>
      <c r="FV22" s="84">
        <v>298</v>
      </c>
      <c r="FW22" s="84"/>
      <c r="FX22" s="84">
        <v>306</v>
      </c>
      <c r="FY22" s="46">
        <v>336</v>
      </c>
      <c r="FZ22" s="46">
        <v>383</v>
      </c>
      <c r="GA22" s="84"/>
      <c r="GB22" s="84"/>
      <c r="GD22" s="114" t="s">
        <v>176</v>
      </c>
      <c r="GE22" s="115">
        <v>37</v>
      </c>
      <c r="GH22" s="133">
        <v>2407</v>
      </c>
      <c r="GI22" s="133">
        <v>2496</v>
      </c>
      <c r="GJ22" s="133">
        <v>2490</v>
      </c>
      <c r="GK22" s="133">
        <v>3040</v>
      </c>
      <c r="GL22" s="133">
        <v>2930</v>
      </c>
      <c r="GM22" s="133">
        <v>2972</v>
      </c>
      <c r="GN22" s="204">
        <f t="shared" si="96"/>
        <v>2176</v>
      </c>
      <c r="GO22" s="133">
        <f t="shared" si="97"/>
        <v>2255</v>
      </c>
      <c r="GP22" s="133">
        <f t="shared" si="98"/>
        <v>2206</v>
      </c>
      <c r="GQ22" s="133">
        <f t="shared" si="99"/>
        <v>2346</v>
      </c>
      <c r="GR22" s="133">
        <f t="shared" si="100"/>
        <v>2448</v>
      </c>
      <c r="GS22" s="133">
        <f t="shared" si="101"/>
        <v>2494</v>
      </c>
      <c r="GT22" s="133">
        <f t="shared" si="102"/>
        <v>2345</v>
      </c>
      <c r="GU22" s="133">
        <f t="shared" si="103"/>
        <v>2415</v>
      </c>
      <c r="GV22" s="133">
        <f t="shared" si="104"/>
        <v>2521</v>
      </c>
      <c r="GW22" s="133">
        <f t="shared" si="105"/>
        <v>2665</v>
      </c>
      <c r="GX22" s="133">
        <f t="shared" si="106"/>
        <v>0</v>
      </c>
      <c r="GY22" s="133">
        <f t="shared" si="107"/>
        <v>2734</v>
      </c>
      <c r="GZ22" s="133">
        <f t="shared" si="108"/>
        <v>2594</v>
      </c>
      <c r="HA22" s="133">
        <f t="shared" si="109"/>
        <v>2589</v>
      </c>
      <c r="HB22" s="204">
        <f t="shared" si="110"/>
        <v>231</v>
      </c>
      <c r="HC22" s="133">
        <f t="shared" si="111"/>
        <v>241</v>
      </c>
      <c r="HD22" s="133">
        <f t="shared" si="112"/>
        <v>284</v>
      </c>
      <c r="HE22" s="133">
        <f t="shared" si="113"/>
        <v>306</v>
      </c>
      <c r="HF22" s="133">
        <f t="shared" si="114"/>
        <v>336</v>
      </c>
      <c r="HG22" s="133">
        <f t="shared" si="114"/>
        <v>383</v>
      </c>
      <c r="HH22"/>
    </row>
    <row r="23" spans="1:216" s="33" customFormat="1">
      <c r="A23" s="47" t="s">
        <v>15</v>
      </c>
      <c r="B23" s="48"/>
      <c r="C23" s="100">
        <v>116</v>
      </c>
      <c r="D23" s="79">
        <f t="shared" si="115"/>
        <v>125.5</v>
      </c>
      <c r="E23" s="48">
        <v>135</v>
      </c>
      <c r="F23" s="48">
        <v>138</v>
      </c>
      <c r="G23" s="48">
        <v>136</v>
      </c>
      <c r="H23" s="48">
        <v>133</v>
      </c>
      <c r="I23" s="48">
        <v>144</v>
      </c>
      <c r="J23" s="48">
        <v>150</v>
      </c>
      <c r="K23" s="48">
        <v>142</v>
      </c>
      <c r="L23" s="48">
        <v>138</v>
      </c>
      <c r="M23" s="48">
        <v>163</v>
      </c>
      <c r="N23" s="48">
        <v>148</v>
      </c>
      <c r="O23" s="48">
        <v>152</v>
      </c>
      <c r="P23" s="48">
        <v>130</v>
      </c>
      <c r="Q23" s="48">
        <v>124</v>
      </c>
      <c r="R23" s="48">
        <v>142</v>
      </c>
      <c r="S23" s="48">
        <v>129</v>
      </c>
      <c r="T23" s="48"/>
      <c r="U23" s="48">
        <v>126</v>
      </c>
      <c r="V23" s="46">
        <v>118</v>
      </c>
      <c r="W23" s="46">
        <v>122</v>
      </c>
      <c r="X23" s="92">
        <v>115</v>
      </c>
      <c r="Y23" s="105">
        <f t="shared" si="117"/>
        <v>123</v>
      </c>
      <c r="Z23" s="85">
        <v>131</v>
      </c>
      <c r="AA23" s="85">
        <v>128</v>
      </c>
      <c r="AB23" s="85">
        <v>138</v>
      </c>
      <c r="AC23" s="85">
        <v>125</v>
      </c>
      <c r="AD23" s="85">
        <v>137</v>
      </c>
      <c r="AE23" s="85">
        <v>119</v>
      </c>
      <c r="AF23" s="85">
        <v>120</v>
      </c>
      <c r="AG23" s="85">
        <v>145</v>
      </c>
      <c r="AH23" s="85">
        <v>152</v>
      </c>
      <c r="AI23" s="85">
        <v>129</v>
      </c>
      <c r="AJ23" s="85">
        <v>149</v>
      </c>
      <c r="AK23" s="85">
        <v>158</v>
      </c>
      <c r="AL23" s="85">
        <v>167</v>
      </c>
      <c r="AM23" s="85">
        <v>162</v>
      </c>
      <c r="AN23" s="85">
        <v>175</v>
      </c>
      <c r="AO23" s="85"/>
      <c r="AP23" s="85">
        <v>169</v>
      </c>
      <c r="AQ23" s="48">
        <v>155</v>
      </c>
      <c r="AR23" s="48">
        <v>183</v>
      </c>
      <c r="AS23" s="92">
        <v>29</v>
      </c>
      <c r="AT23" s="105">
        <f t="shared" si="118"/>
        <v>27.5</v>
      </c>
      <c r="AU23" s="85">
        <v>26</v>
      </c>
      <c r="AV23" s="85">
        <v>26</v>
      </c>
      <c r="AW23" s="85">
        <v>34</v>
      </c>
      <c r="AX23" s="85">
        <v>37</v>
      </c>
      <c r="AY23" s="85">
        <v>35</v>
      </c>
      <c r="AZ23" s="85">
        <v>40</v>
      </c>
      <c r="BA23" s="85">
        <v>44</v>
      </c>
      <c r="BB23" s="85">
        <v>40</v>
      </c>
      <c r="BC23" s="85">
        <v>47</v>
      </c>
      <c r="BD23" s="85">
        <v>46</v>
      </c>
      <c r="BE23" s="85">
        <v>43</v>
      </c>
      <c r="BF23" s="85">
        <v>53</v>
      </c>
      <c r="BG23" s="85">
        <v>48</v>
      </c>
      <c r="BH23" s="85">
        <v>43</v>
      </c>
      <c r="BI23" s="85">
        <v>42</v>
      </c>
      <c r="BJ23" s="85"/>
      <c r="BK23" s="85">
        <v>48</v>
      </c>
      <c r="BL23" s="48">
        <v>54</v>
      </c>
      <c r="BM23" s="48">
        <v>60</v>
      </c>
      <c r="BN23" s="92"/>
      <c r="BO23" s="105"/>
      <c r="BP23" s="85"/>
      <c r="BQ23" s="85"/>
      <c r="BR23" s="85"/>
      <c r="BS23" s="85"/>
      <c r="BT23" s="85"/>
      <c r="BU23" s="85"/>
      <c r="BV23" s="85"/>
      <c r="BW23" s="85"/>
      <c r="BX23" s="85"/>
      <c r="BY23" s="85"/>
      <c r="BZ23" s="85">
        <v>0</v>
      </c>
      <c r="CA23" s="85">
        <v>0</v>
      </c>
      <c r="CB23" s="85"/>
      <c r="CC23" s="85"/>
      <c r="CD23" s="85"/>
      <c r="CE23" s="85"/>
      <c r="CF23" s="85"/>
      <c r="CG23" s="48"/>
      <c r="CH23" s="48"/>
      <c r="CI23" s="92">
        <v>60</v>
      </c>
      <c r="CJ23" s="105">
        <f t="shared" ref="CJ23" si="124">(CI23+CK23)/2</f>
        <v>60.5</v>
      </c>
      <c r="CK23" s="85">
        <v>61</v>
      </c>
      <c r="CL23" s="85">
        <f>(2*((CN23-CK23)/5))+CK23</f>
        <v>61</v>
      </c>
      <c r="CM23" s="85">
        <v>60</v>
      </c>
      <c r="CN23" s="85">
        <v>61</v>
      </c>
      <c r="CO23" s="85">
        <v>78</v>
      </c>
      <c r="CP23" s="85">
        <v>72</v>
      </c>
      <c r="CQ23" s="85">
        <v>69</v>
      </c>
      <c r="CR23" s="85">
        <v>82</v>
      </c>
      <c r="CS23" s="85">
        <v>99</v>
      </c>
      <c r="CT23" s="85">
        <v>95</v>
      </c>
      <c r="CU23" s="85">
        <v>101</v>
      </c>
      <c r="CV23" s="85">
        <v>161</v>
      </c>
      <c r="CW23" s="85">
        <v>197</v>
      </c>
      <c r="CX23" s="85">
        <v>160</v>
      </c>
      <c r="CY23" s="85">
        <v>195</v>
      </c>
      <c r="CZ23" s="85"/>
      <c r="DA23" s="85">
        <v>181</v>
      </c>
      <c r="DB23" s="48">
        <v>187</v>
      </c>
      <c r="DC23" s="48">
        <v>182</v>
      </c>
      <c r="DD23" s="92"/>
      <c r="DE23" s="105"/>
      <c r="DF23" s="85">
        <v>5</v>
      </c>
      <c r="DG23" s="85">
        <v>4</v>
      </c>
      <c r="DH23" s="85">
        <v>14</v>
      </c>
      <c r="DI23" s="85">
        <v>20</v>
      </c>
      <c r="DJ23" s="85">
        <v>77</v>
      </c>
      <c r="DK23" s="85">
        <v>72</v>
      </c>
      <c r="DL23" s="85">
        <v>74</v>
      </c>
      <c r="DM23" s="85">
        <v>74</v>
      </c>
      <c r="DN23" s="85">
        <v>81</v>
      </c>
      <c r="DO23" s="85">
        <v>74</v>
      </c>
      <c r="DP23" s="85">
        <v>73</v>
      </c>
      <c r="DQ23" s="85">
        <v>144</v>
      </c>
      <c r="DR23" s="85">
        <v>168</v>
      </c>
      <c r="DS23" s="85">
        <v>152</v>
      </c>
      <c r="DT23" s="85">
        <v>153</v>
      </c>
      <c r="DU23" s="85"/>
      <c r="DV23" s="85">
        <v>154</v>
      </c>
      <c r="DW23" s="48">
        <v>233</v>
      </c>
      <c r="DX23" s="48">
        <v>236</v>
      </c>
      <c r="DY23" s="92"/>
      <c r="DZ23" s="105"/>
      <c r="EA23" s="85"/>
      <c r="EB23" s="85"/>
      <c r="EC23" s="85"/>
      <c r="ED23" s="85"/>
      <c r="EE23" s="85"/>
      <c r="EF23" s="85"/>
      <c r="EG23" s="85"/>
      <c r="EH23" s="85"/>
      <c r="EI23" s="85"/>
      <c r="EJ23" s="85"/>
      <c r="EK23" s="85"/>
      <c r="EL23" s="85">
        <v>0</v>
      </c>
      <c r="EM23" s="85"/>
      <c r="EN23" s="85"/>
      <c r="EO23" s="85"/>
      <c r="EP23" s="85"/>
      <c r="EQ23" s="85"/>
      <c r="ER23" s="48"/>
      <c r="ES23" s="48"/>
      <c r="ET23" s="92"/>
      <c r="EU23" s="105"/>
      <c r="EV23" s="85"/>
      <c r="EW23" s="85"/>
      <c r="EX23" s="85"/>
      <c r="EY23" s="85"/>
      <c r="EZ23" s="85"/>
      <c r="FA23" s="85"/>
      <c r="FB23" s="85"/>
      <c r="FC23" s="85"/>
      <c r="FD23" s="85"/>
      <c r="FE23" s="85"/>
      <c r="FF23" s="85">
        <v>0</v>
      </c>
      <c r="FG23" s="85">
        <v>0</v>
      </c>
      <c r="FH23" s="85"/>
      <c r="FI23" s="85"/>
      <c r="FJ23" s="85"/>
      <c r="FK23" s="85"/>
      <c r="FL23" s="85"/>
      <c r="FM23" s="48"/>
      <c r="FN23" s="48"/>
      <c r="FO23" s="92">
        <v>0</v>
      </c>
      <c r="FP23" s="85">
        <v>0</v>
      </c>
      <c r="FQ23" s="85">
        <v>0</v>
      </c>
      <c r="FR23" s="85">
        <v>40</v>
      </c>
      <c r="FS23" s="85">
        <v>139</v>
      </c>
      <c r="FT23" s="84">
        <v>125</v>
      </c>
      <c r="FU23" s="84">
        <v>148</v>
      </c>
      <c r="FV23" s="84">
        <v>164</v>
      </c>
      <c r="FW23" s="84"/>
      <c r="FX23" s="84">
        <v>176</v>
      </c>
      <c r="FY23" s="48">
        <v>184</v>
      </c>
      <c r="FZ23" s="48">
        <v>191</v>
      </c>
      <c r="GA23" s="84"/>
      <c r="GB23" s="84"/>
      <c r="GD23" s="114" t="s">
        <v>177</v>
      </c>
      <c r="GE23" s="115">
        <v>92</v>
      </c>
      <c r="GH23" s="133">
        <v>453</v>
      </c>
      <c r="GI23" s="133">
        <v>449</v>
      </c>
      <c r="GJ23" s="133">
        <v>479</v>
      </c>
      <c r="GK23" s="133">
        <v>854</v>
      </c>
      <c r="GL23" s="133">
        <v>931</v>
      </c>
      <c r="GM23" s="133">
        <v>974</v>
      </c>
      <c r="GN23" s="204">
        <f t="shared" si="96"/>
        <v>453</v>
      </c>
      <c r="GO23" s="133">
        <f t="shared" si="97"/>
        <v>449</v>
      </c>
      <c r="GP23" s="133">
        <f t="shared" si="98"/>
        <v>479</v>
      </c>
      <c r="GQ23" s="133">
        <f t="shared" si="99"/>
        <v>542</v>
      </c>
      <c r="GR23" s="133">
        <f t="shared" si="100"/>
        <v>492</v>
      </c>
      <c r="GS23" s="133">
        <f t="shared" si="101"/>
        <v>518</v>
      </c>
      <c r="GT23" s="133">
        <f t="shared" si="102"/>
        <v>646</v>
      </c>
      <c r="GU23" s="133">
        <f t="shared" si="103"/>
        <v>704</v>
      </c>
      <c r="GV23" s="133">
        <f t="shared" si="104"/>
        <v>659</v>
      </c>
      <c r="GW23" s="133">
        <f t="shared" si="105"/>
        <v>694</v>
      </c>
      <c r="GX23" s="133">
        <f t="shared" si="106"/>
        <v>0</v>
      </c>
      <c r="GY23" s="133">
        <f t="shared" si="107"/>
        <v>678</v>
      </c>
      <c r="GZ23" s="133">
        <f t="shared" si="108"/>
        <v>747</v>
      </c>
      <c r="HA23" s="133">
        <f t="shared" si="109"/>
        <v>783</v>
      </c>
      <c r="HB23" s="204">
        <f t="shared" si="110"/>
        <v>0</v>
      </c>
      <c r="HC23" s="133">
        <f t="shared" si="111"/>
        <v>0</v>
      </c>
      <c r="HD23" s="133">
        <f t="shared" si="112"/>
        <v>0</v>
      </c>
      <c r="HE23" s="133">
        <f t="shared" si="113"/>
        <v>176</v>
      </c>
      <c r="HF23" s="133">
        <f t="shared" si="114"/>
        <v>184</v>
      </c>
      <c r="HG23" s="133">
        <f t="shared" si="114"/>
        <v>191</v>
      </c>
      <c r="HH23"/>
    </row>
    <row r="24" spans="1:216">
      <c r="A24" s="40" t="s">
        <v>137</v>
      </c>
      <c r="B24" s="43">
        <f>SUM(B26:B38)</f>
        <v>0</v>
      </c>
      <c r="C24" s="97">
        <f t="shared" ref="C24:CT24" si="125">SUM(C26:C38)</f>
        <v>8114</v>
      </c>
      <c r="D24" s="43">
        <f t="shared" si="125"/>
        <v>7843</v>
      </c>
      <c r="E24" s="43">
        <f t="shared" si="125"/>
        <v>7572</v>
      </c>
      <c r="F24" s="43">
        <f t="shared" si="125"/>
        <v>6179</v>
      </c>
      <c r="G24" s="43">
        <f t="shared" si="125"/>
        <v>7306</v>
      </c>
      <c r="H24" s="43">
        <f t="shared" si="125"/>
        <v>6523</v>
      </c>
      <c r="I24" s="43">
        <f t="shared" si="125"/>
        <v>7534</v>
      </c>
      <c r="J24" s="43">
        <f t="shared" si="125"/>
        <v>7828</v>
      </c>
      <c r="K24" s="43">
        <f t="shared" si="125"/>
        <v>8470</v>
      </c>
      <c r="L24" s="43">
        <f t="shared" si="125"/>
        <v>8027</v>
      </c>
      <c r="M24" s="43">
        <f t="shared" si="125"/>
        <v>8150</v>
      </c>
      <c r="N24" s="43">
        <f t="shared" si="125"/>
        <v>8032</v>
      </c>
      <c r="O24" s="43">
        <f t="shared" si="125"/>
        <v>7917</v>
      </c>
      <c r="P24" s="43">
        <f t="shared" ref="P24:R24" si="126">SUM(P26:P38)</f>
        <v>7904</v>
      </c>
      <c r="Q24" s="43">
        <f t="shared" si="126"/>
        <v>8185</v>
      </c>
      <c r="R24" s="43">
        <f t="shared" si="126"/>
        <v>8500</v>
      </c>
      <c r="S24" s="43">
        <f t="shared" ref="S24:U24" si="127">SUM(S26:S38)</f>
        <v>8607</v>
      </c>
      <c r="T24" s="43">
        <f t="shared" si="127"/>
        <v>0</v>
      </c>
      <c r="U24" s="43">
        <f t="shared" si="127"/>
        <v>7625</v>
      </c>
      <c r="V24" s="43">
        <f t="shared" ref="V24:W24" si="128">SUM(V26:V38)</f>
        <v>7069</v>
      </c>
      <c r="W24" s="43">
        <f t="shared" si="128"/>
        <v>6764</v>
      </c>
      <c r="X24" s="89">
        <f t="shared" si="125"/>
        <v>1702</v>
      </c>
      <c r="Y24" s="82">
        <f t="shared" si="125"/>
        <v>1722.5</v>
      </c>
      <c r="Z24" s="82">
        <f t="shared" si="125"/>
        <v>1743</v>
      </c>
      <c r="AA24" s="82">
        <f t="shared" si="125"/>
        <v>1663</v>
      </c>
      <c r="AB24" s="82">
        <f t="shared" si="125"/>
        <v>1704</v>
      </c>
      <c r="AC24" s="82">
        <f t="shared" si="125"/>
        <v>1758</v>
      </c>
      <c r="AD24" s="82">
        <f t="shared" si="125"/>
        <v>1760</v>
      </c>
      <c r="AE24" s="82">
        <f t="shared" si="125"/>
        <v>1763</v>
      </c>
      <c r="AF24" s="82">
        <f t="shared" si="125"/>
        <v>1766</v>
      </c>
      <c r="AG24" s="82">
        <f t="shared" si="125"/>
        <v>1828</v>
      </c>
      <c r="AH24" s="82">
        <f t="shared" si="125"/>
        <v>1824</v>
      </c>
      <c r="AI24" s="82">
        <f t="shared" si="125"/>
        <v>1833</v>
      </c>
      <c r="AJ24" s="82">
        <f t="shared" si="125"/>
        <v>1793</v>
      </c>
      <c r="AK24" s="82">
        <f t="shared" ref="AK24:AL24" si="129">SUM(AK26:AK38)</f>
        <v>1878</v>
      </c>
      <c r="AL24" s="82">
        <f t="shared" si="129"/>
        <v>1917</v>
      </c>
      <c r="AM24" s="82">
        <f t="shared" ref="AM24:AN24" si="130">SUM(AM26:AM38)</f>
        <v>1994</v>
      </c>
      <c r="AN24" s="82">
        <f t="shared" si="130"/>
        <v>1991</v>
      </c>
      <c r="AO24" s="82">
        <f t="shared" ref="AO24:AR24" si="131">SUM(AO26:AO38)</f>
        <v>0</v>
      </c>
      <c r="AP24" s="82">
        <f t="shared" si="131"/>
        <v>2069</v>
      </c>
      <c r="AQ24" s="43">
        <f t="shared" si="131"/>
        <v>2063</v>
      </c>
      <c r="AR24" s="43">
        <f t="shared" si="131"/>
        <v>2136</v>
      </c>
      <c r="AS24" s="89">
        <f t="shared" si="125"/>
        <v>643</v>
      </c>
      <c r="AT24" s="82">
        <f t="shared" si="125"/>
        <v>635.5</v>
      </c>
      <c r="AU24" s="82">
        <f t="shared" si="125"/>
        <v>628</v>
      </c>
      <c r="AV24" s="82">
        <f t="shared" si="125"/>
        <v>535</v>
      </c>
      <c r="AW24" s="82">
        <f t="shared" si="125"/>
        <v>677</v>
      </c>
      <c r="AX24" s="82">
        <f t="shared" si="125"/>
        <v>710</v>
      </c>
      <c r="AY24" s="82">
        <f t="shared" si="125"/>
        <v>881</v>
      </c>
      <c r="AZ24" s="82">
        <f t="shared" si="125"/>
        <v>727</v>
      </c>
      <c r="BA24" s="82">
        <f t="shared" si="125"/>
        <v>766</v>
      </c>
      <c r="BB24" s="82">
        <f t="shared" si="125"/>
        <v>795</v>
      </c>
      <c r="BC24" s="82">
        <f t="shared" si="125"/>
        <v>865</v>
      </c>
      <c r="BD24" s="82">
        <f t="shared" si="125"/>
        <v>960</v>
      </c>
      <c r="BE24" s="82">
        <f t="shared" si="125"/>
        <v>953</v>
      </c>
      <c r="BF24" s="82">
        <f t="shared" ref="BF24:BG24" si="132">SUM(BF26:BF38)</f>
        <v>890</v>
      </c>
      <c r="BG24" s="82">
        <f t="shared" si="132"/>
        <v>945</v>
      </c>
      <c r="BH24" s="82">
        <f t="shared" ref="BH24:BI24" si="133">SUM(BH26:BH38)</f>
        <v>941</v>
      </c>
      <c r="BI24" s="82">
        <f t="shared" si="133"/>
        <v>1027</v>
      </c>
      <c r="BJ24" s="82">
        <f t="shared" ref="BJ24:BM24" si="134">SUM(BJ26:BJ38)</f>
        <v>0</v>
      </c>
      <c r="BK24" s="82">
        <f t="shared" si="134"/>
        <v>1223</v>
      </c>
      <c r="BL24" s="43">
        <f t="shared" si="134"/>
        <v>1302</v>
      </c>
      <c r="BM24" s="43">
        <f t="shared" si="134"/>
        <v>1513</v>
      </c>
      <c r="BN24" s="89">
        <f t="shared" si="125"/>
        <v>799</v>
      </c>
      <c r="BO24" s="82">
        <f t="shared" si="125"/>
        <v>775</v>
      </c>
      <c r="BP24" s="82">
        <f t="shared" si="125"/>
        <v>751</v>
      </c>
      <c r="BQ24" s="82">
        <f t="shared" si="125"/>
        <v>814.6</v>
      </c>
      <c r="BR24" s="82">
        <f t="shared" si="125"/>
        <v>910</v>
      </c>
      <c r="BS24" s="82">
        <f t="shared" si="125"/>
        <v>825</v>
      </c>
      <c r="BT24" s="82">
        <f t="shared" si="125"/>
        <v>624</v>
      </c>
      <c r="BU24" s="82">
        <f t="shared" si="125"/>
        <v>588</v>
      </c>
      <c r="BV24" s="82">
        <f t="shared" si="125"/>
        <v>580</v>
      </c>
      <c r="BW24" s="82">
        <f t="shared" si="125"/>
        <v>567</v>
      </c>
      <c r="BX24" s="82">
        <f t="shared" si="125"/>
        <v>532</v>
      </c>
      <c r="BY24" s="82">
        <f t="shared" si="125"/>
        <v>435</v>
      </c>
      <c r="BZ24" s="82">
        <f t="shared" si="125"/>
        <v>463</v>
      </c>
      <c r="CA24" s="82">
        <f t="shared" ref="CA24:CB24" si="135">SUM(CA26:CA38)</f>
        <v>453</v>
      </c>
      <c r="CB24" s="82">
        <f t="shared" si="135"/>
        <v>339</v>
      </c>
      <c r="CC24" s="82">
        <f t="shared" ref="CC24:CD24" si="136">SUM(CC26:CC38)</f>
        <v>343</v>
      </c>
      <c r="CD24" s="82">
        <f t="shared" si="136"/>
        <v>283</v>
      </c>
      <c r="CE24" s="82">
        <f t="shared" ref="CE24:CH24" si="137">SUM(CE26:CE38)</f>
        <v>0</v>
      </c>
      <c r="CF24" s="82">
        <f t="shared" si="137"/>
        <v>370</v>
      </c>
      <c r="CG24" s="43">
        <f t="shared" si="137"/>
        <v>316</v>
      </c>
      <c r="CH24" s="43">
        <f t="shared" si="137"/>
        <v>345</v>
      </c>
      <c r="CI24" s="89">
        <f t="shared" si="125"/>
        <v>101</v>
      </c>
      <c r="CJ24" s="82">
        <f t="shared" si="125"/>
        <v>117.5</v>
      </c>
      <c r="CK24" s="82">
        <f t="shared" si="125"/>
        <v>134</v>
      </c>
      <c r="CL24" s="82">
        <f t="shared" si="125"/>
        <v>175</v>
      </c>
      <c r="CM24" s="82">
        <f t="shared" si="125"/>
        <v>177</v>
      </c>
      <c r="CN24" s="82">
        <f t="shared" si="125"/>
        <v>262</v>
      </c>
      <c r="CO24" s="82">
        <f t="shared" si="125"/>
        <v>282</v>
      </c>
      <c r="CP24" s="82">
        <f t="shared" si="125"/>
        <v>301</v>
      </c>
      <c r="CQ24" s="82">
        <f t="shared" si="125"/>
        <v>309</v>
      </c>
      <c r="CR24" s="82">
        <f t="shared" si="125"/>
        <v>287</v>
      </c>
      <c r="CS24" s="82">
        <f t="shared" si="125"/>
        <v>283</v>
      </c>
      <c r="CT24" s="82">
        <f t="shared" si="125"/>
        <v>327</v>
      </c>
      <c r="CU24" s="82">
        <f t="shared" ref="CU24:FF24" si="138">SUM(CU26:CU38)</f>
        <v>343</v>
      </c>
      <c r="CV24" s="82">
        <f t="shared" ref="CV24:CW24" si="139">SUM(CV26:CV38)</f>
        <v>340</v>
      </c>
      <c r="CW24" s="82">
        <f t="shared" si="139"/>
        <v>613</v>
      </c>
      <c r="CX24" s="82">
        <f t="shared" ref="CX24:CY24" si="140">SUM(CX26:CX38)</f>
        <v>749</v>
      </c>
      <c r="CY24" s="82">
        <f t="shared" si="140"/>
        <v>943</v>
      </c>
      <c r="CZ24" s="82">
        <f t="shared" ref="CZ24:DC24" si="141">SUM(CZ26:CZ38)</f>
        <v>0</v>
      </c>
      <c r="DA24" s="82">
        <f t="shared" si="141"/>
        <v>1052</v>
      </c>
      <c r="DB24" s="43">
        <f t="shared" si="141"/>
        <v>1040</v>
      </c>
      <c r="DC24" s="43">
        <f t="shared" si="141"/>
        <v>1093</v>
      </c>
      <c r="DD24" s="89">
        <f t="shared" si="138"/>
        <v>564</v>
      </c>
      <c r="DE24" s="82">
        <f t="shared" si="138"/>
        <v>586</v>
      </c>
      <c r="DF24" s="82">
        <f t="shared" si="138"/>
        <v>608</v>
      </c>
      <c r="DG24" s="82">
        <f t="shared" si="138"/>
        <v>467</v>
      </c>
      <c r="DH24" s="82">
        <f t="shared" si="138"/>
        <v>666</v>
      </c>
      <c r="DI24" s="82">
        <f t="shared" si="138"/>
        <v>973</v>
      </c>
      <c r="DJ24" s="82">
        <f t="shared" si="138"/>
        <v>1294</v>
      </c>
      <c r="DK24" s="82">
        <f t="shared" si="138"/>
        <v>1311</v>
      </c>
      <c r="DL24" s="82">
        <f t="shared" si="138"/>
        <v>1427</v>
      </c>
      <c r="DM24" s="82">
        <f t="shared" si="138"/>
        <v>1516</v>
      </c>
      <c r="DN24" s="82">
        <f t="shared" si="138"/>
        <v>1780</v>
      </c>
      <c r="DO24" s="82">
        <f t="shared" si="138"/>
        <v>1771</v>
      </c>
      <c r="DP24" s="82">
        <f t="shared" si="138"/>
        <v>1951</v>
      </c>
      <c r="DQ24" s="82">
        <f t="shared" ref="DQ24:DR24" si="142">SUM(DQ26:DQ38)</f>
        <v>2017</v>
      </c>
      <c r="DR24" s="82">
        <f t="shared" si="142"/>
        <v>2231</v>
      </c>
      <c r="DS24" s="82">
        <f t="shared" ref="DS24:DT24" si="143">SUM(DS26:DS38)</f>
        <v>2290</v>
      </c>
      <c r="DT24" s="82">
        <f t="shared" si="143"/>
        <v>2373</v>
      </c>
      <c r="DU24" s="82">
        <f t="shared" ref="DU24:DX24" si="144">SUM(DU26:DU38)</f>
        <v>0</v>
      </c>
      <c r="DV24" s="82">
        <f t="shared" si="144"/>
        <v>2398</v>
      </c>
      <c r="DW24" s="43">
        <f t="shared" si="144"/>
        <v>2436</v>
      </c>
      <c r="DX24" s="43">
        <f t="shared" si="144"/>
        <v>2394</v>
      </c>
      <c r="DY24" s="89">
        <f t="shared" si="138"/>
        <v>244</v>
      </c>
      <c r="DZ24" s="82">
        <f t="shared" si="138"/>
        <v>240.5</v>
      </c>
      <c r="EA24" s="82">
        <f t="shared" si="138"/>
        <v>237</v>
      </c>
      <c r="EB24" s="82">
        <f t="shared" si="138"/>
        <v>147</v>
      </c>
      <c r="EC24" s="82">
        <f t="shared" si="138"/>
        <v>235</v>
      </c>
      <c r="ED24" s="82">
        <f t="shared" si="138"/>
        <v>227</v>
      </c>
      <c r="EE24" s="82">
        <f t="shared" si="138"/>
        <v>221</v>
      </c>
      <c r="EF24" s="82">
        <f t="shared" si="138"/>
        <v>248</v>
      </c>
      <c r="EG24" s="82">
        <f t="shared" si="138"/>
        <v>234</v>
      </c>
      <c r="EH24" s="82">
        <f t="shared" si="138"/>
        <v>217</v>
      </c>
      <c r="EI24" s="82">
        <f t="shared" si="138"/>
        <v>250</v>
      </c>
      <c r="EJ24" s="82">
        <f t="shared" si="138"/>
        <v>241</v>
      </c>
      <c r="EK24" s="82">
        <f t="shared" si="138"/>
        <v>238</v>
      </c>
      <c r="EL24" s="82">
        <f t="shared" ref="EL24:EM24" si="145">SUM(EL26:EL38)</f>
        <v>238</v>
      </c>
      <c r="EM24" s="82">
        <f t="shared" si="145"/>
        <v>244</v>
      </c>
      <c r="EN24" s="82">
        <f t="shared" ref="EN24:EO24" si="146">SUM(EN26:EN38)</f>
        <v>247</v>
      </c>
      <c r="EO24" s="82">
        <f t="shared" si="146"/>
        <v>352</v>
      </c>
      <c r="EP24" s="82">
        <f t="shared" ref="EP24:ES24" si="147">SUM(EP26:EP38)</f>
        <v>0</v>
      </c>
      <c r="EQ24" s="82">
        <f t="shared" si="147"/>
        <v>357</v>
      </c>
      <c r="ER24" s="43">
        <f t="shared" si="147"/>
        <v>377</v>
      </c>
      <c r="ES24" s="43">
        <f t="shared" si="147"/>
        <v>380</v>
      </c>
      <c r="ET24" s="89">
        <f t="shared" si="138"/>
        <v>353</v>
      </c>
      <c r="EU24" s="82">
        <f t="shared" si="138"/>
        <v>361.5</v>
      </c>
      <c r="EV24" s="82">
        <f t="shared" si="138"/>
        <v>370</v>
      </c>
      <c r="EW24" s="82">
        <f t="shared" si="138"/>
        <v>373</v>
      </c>
      <c r="EX24" s="82">
        <f t="shared" si="138"/>
        <v>356</v>
      </c>
      <c r="EY24" s="82">
        <f t="shared" si="138"/>
        <v>365</v>
      </c>
      <c r="EZ24" s="82">
        <f t="shared" si="138"/>
        <v>388</v>
      </c>
      <c r="FA24" s="82">
        <f t="shared" si="138"/>
        <v>361</v>
      </c>
      <c r="FB24" s="82">
        <f t="shared" si="138"/>
        <v>398</v>
      </c>
      <c r="FC24" s="82">
        <f t="shared" si="138"/>
        <v>389</v>
      </c>
      <c r="FD24" s="82">
        <f t="shared" si="138"/>
        <v>419</v>
      </c>
      <c r="FE24" s="82">
        <f t="shared" si="138"/>
        <v>461</v>
      </c>
      <c r="FF24" s="82">
        <f t="shared" si="138"/>
        <v>475</v>
      </c>
      <c r="FG24" s="82">
        <f t="shared" ref="FG24:FH24" si="148">SUM(FG26:FG38)</f>
        <v>498</v>
      </c>
      <c r="FH24" s="82">
        <f t="shared" si="148"/>
        <v>508</v>
      </c>
      <c r="FI24" s="82">
        <f t="shared" ref="FI24:FJ24" si="149">SUM(FI26:FI38)</f>
        <v>500</v>
      </c>
      <c r="FJ24" s="82">
        <f t="shared" si="149"/>
        <v>519</v>
      </c>
      <c r="FK24" s="82">
        <f t="shared" ref="FK24:FN24" si="150">SUM(FK26:FK38)</f>
        <v>0</v>
      </c>
      <c r="FL24" s="82">
        <f t="shared" si="150"/>
        <v>525</v>
      </c>
      <c r="FM24" s="43">
        <f t="shared" si="150"/>
        <v>547</v>
      </c>
      <c r="FN24" s="43">
        <f t="shared" si="150"/>
        <v>553</v>
      </c>
      <c r="FO24" s="89">
        <f t="shared" ref="FO24:FT24" si="151">SUM(FO26:FO38)</f>
        <v>932</v>
      </c>
      <c r="FP24" s="82">
        <f t="shared" si="151"/>
        <v>1009</v>
      </c>
      <c r="FQ24" s="82">
        <f t="shared" si="151"/>
        <v>1024</v>
      </c>
      <c r="FR24" s="82">
        <f t="shared" si="151"/>
        <v>1355</v>
      </c>
      <c r="FS24" s="82">
        <f t="shared" si="151"/>
        <v>1927</v>
      </c>
      <c r="FT24" s="82">
        <f t="shared" si="151"/>
        <v>2230</v>
      </c>
      <c r="FU24" s="82">
        <f t="shared" ref="FU24:FV24" si="152">SUM(FU26:FU38)</f>
        <v>2564</v>
      </c>
      <c r="FV24" s="82">
        <f t="shared" si="152"/>
        <v>3316</v>
      </c>
      <c r="FW24" s="82">
        <f t="shared" ref="FW24:FZ24" si="153">SUM(FW26:FW38)</f>
        <v>0</v>
      </c>
      <c r="FX24" s="82">
        <f t="shared" si="153"/>
        <v>3670</v>
      </c>
      <c r="FY24" s="43">
        <f t="shared" si="153"/>
        <v>3773</v>
      </c>
      <c r="FZ24" s="43">
        <f t="shared" si="153"/>
        <v>4462</v>
      </c>
      <c r="GA24" s="104"/>
      <c r="GB24" s="104"/>
      <c r="GD24" s="114" t="s">
        <v>178</v>
      </c>
      <c r="GE24" s="115">
        <v>4</v>
      </c>
      <c r="GH24" s="43">
        <f t="shared" ref="GH24:GN24" si="154">SUM(GH26:GH38)</f>
        <v>14059</v>
      </c>
      <c r="GI24" s="43">
        <f t="shared" ref="GI24:GJ24" si="155">SUM(GI26:GI38)</f>
        <v>14959</v>
      </c>
      <c r="GJ24" s="43">
        <f t="shared" si="155"/>
        <v>14650</v>
      </c>
      <c r="GK24" s="43"/>
      <c r="GL24" s="43"/>
      <c r="GM24" s="43"/>
      <c r="GN24" s="97">
        <f t="shared" si="154"/>
        <v>13127</v>
      </c>
      <c r="GO24" s="43">
        <f>SUM(GO26:GO38)</f>
        <v>13950</v>
      </c>
      <c r="GP24" s="43">
        <f>SUM(GP26:GP38)</f>
        <v>13626</v>
      </c>
      <c r="GQ24" s="43">
        <f t="shared" ref="GQ24:HA24" si="156">SUM(GQ26:GQ38)</f>
        <v>14103</v>
      </c>
      <c r="GR24" s="43">
        <f t="shared" si="156"/>
        <v>14060</v>
      </c>
      <c r="GS24" s="43">
        <f t="shared" si="156"/>
        <v>14133</v>
      </c>
      <c r="GT24" s="43">
        <f t="shared" si="156"/>
        <v>14218</v>
      </c>
      <c r="GU24" s="43">
        <f t="shared" si="156"/>
        <v>14982</v>
      </c>
      <c r="GV24" s="43">
        <f t="shared" si="156"/>
        <v>15564</v>
      </c>
      <c r="GW24" s="43">
        <f t="shared" si="156"/>
        <v>16095</v>
      </c>
      <c r="GX24" s="43">
        <f t="shared" si="156"/>
        <v>0</v>
      </c>
      <c r="GY24" s="43">
        <f t="shared" si="156"/>
        <v>15619</v>
      </c>
      <c r="GZ24" s="43">
        <f t="shared" si="156"/>
        <v>15150</v>
      </c>
      <c r="HA24" s="43">
        <f t="shared" si="156"/>
        <v>15178</v>
      </c>
      <c r="HB24" s="97">
        <f t="shared" ref="HB24:HC24" si="157">SUM(HB26:HB38)</f>
        <v>932</v>
      </c>
      <c r="HC24" s="43">
        <f t="shared" si="157"/>
        <v>1009</v>
      </c>
      <c r="HD24" s="43">
        <f t="shared" ref="HD24" si="158">SUM(HD26:HD38)</f>
        <v>1024</v>
      </c>
      <c r="HE24" s="43"/>
      <c r="HF24" s="43"/>
      <c r="HG24" s="43"/>
    </row>
    <row r="25" spans="1:216">
      <c r="A25" s="44" t="s">
        <v>136</v>
      </c>
      <c r="B25" s="45" t="e">
        <f>(B24/B5)*100</f>
        <v>#DIV/0!</v>
      </c>
      <c r="C25" s="98">
        <f t="shared" ref="C25:CT25" si="159">(C24/C5)*100</f>
        <v>20.132995881097713</v>
      </c>
      <c r="D25" s="45">
        <f t="shared" si="159"/>
        <v>19.693412512083967</v>
      </c>
      <c r="E25" s="45">
        <f t="shared" si="159"/>
        <v>19.243182800071157</v>
      </c>
      <c r="F25" s="45">
        <f t="shared" si="159"/>
        <v>17.205468771753964</v>
      </c>
      <c r="G25" s="45">
        <f t="shared" si="159"/>
        <v>18.575678218199386</v>
      </c>
      <c r="H25" s="45">
        <f t="shared" si="159"/>
        <v>17.354866173575267</v>
      </c>
      <c r="I25" s="45">
        <f t="shared" si="159"/>
        <v>19.31695810471258</v>
      </c>
      <c r="J25" s="45">
        <f t="shared" si="159"/>
        <v>19.468278246163795</v>
      </c>
      <c r="K25" s="45">
        <f t="shared" si="159"/>
        <v>19.505791861455908</v>
      </c>
      <c r="L25" s="45">
        <f t="shared" si="159"/>
        <v>18.478360957642725</v>
      </c>
      <c r="M25" s="45">
        <f t="shared" si="159"/>
        <v>18.741663983810884</v>
      </c>
      <c r="N25" s="45">
        <f t="shared" si="159"/>
        <v>18.381545221530573</v>
      </c>
      <c r="O25" s="45">
        <f t="shared" si="159"/>
        <v>17.974798501532526</v>
      </c>
      <c r="P25" s="45">
        <f t="shared" ref="P25:R25" si="160">(P24/P5)*100</f>
        <v>17.943653658425841</v>
      </c>
      <c r="Q25" s="45">
        <f t="shared" si="160"/>
        <v>18.433439182037251</v>
      </c>
      <c r="R25" s="45">
        <f t="shared" si="160"/>
        <v>18.321334655343364</v>
      </c>
      <c r="S25" s="45">
        <f t="shared" ref="S25:U25" si="161">(S24/S5)*100</f>
        <v>18.407938918236841</v>
      </c>
      <c r="T25" s="45" t="e">
        <f t="shared" si="161"/>
        <v>#DIV/0!</v>
      </c>
      <c r="U25" s="45">
        <f t="shared" si="161"/>
        <v>19.079194295008133</v>
      </c>
      <c r="V25" s="45">
        <f t="shared" ref="V25:W25" si="162">(V24/V5)*100</f>
        <v>19.243228528651148</v>
      </c>
      <c r="W25" s="45">
        <f t="shared" si="162"/>
        <v>19.423386170457153</v>
      </c>
      <c r="X25" s="90">
        <f t="shared" si="159"/>
        <v>11.069198751300728</v>
      </c>
      <c r="Y25" s="83">
        <f t="shared" si="159"/>
        <v>11.201066458577188</v>
      </c>
      <c r="Z25" s="83">
        <f t="shared" si="159"/>
        <v>11.332899869960988</v>
      </c>
      <c r="AA25" s="83">
        <f t="shared" si="159"/>
        <v>10.942229240689565</v>
      </c>
      <c r="AB25" s="83">
        <f t="shared" si="159"/>
        <v>11.047717842323651</v>
      </c>
      <c r="AC25" s="83">
        <f t="shared" si="159"/>
        <v>11.50071961271752</v>
      </c>
      <c r="AD25" s="83">
        <f t="shared" si="159"/>
        <v>11.706797924704004</v>
      </c>
      <c r="AE25" s="83">
        <f t="shared" si="159"/>
        <v>11.416914907395414</v>
      </c>
      <c r="AF25" s="83">
        <f t="shared" si="159"/>
        <v>11.422288338399845</v>
      </c>
      <c r="AG25" s="83">
        <f t="shared" si="159"/>
        <v>11.827887415076027</v>
      </c>
      <c r="AH25" s="83">
        <f t="shared" si="159"/>
        <v>11.595677050222505</v>
      </c>
      <c r="AI25" s="83">
        <f t="shared" si="159"/>
        <v>11.715454429247092</v>
      </c>
      <c r="AJ25" s="83">
        <f t="shared" si="159"/>
        <v>11.215362482016639</v>
      </c>
      <c r="AK25" s="83">
        <f t="shared" ref="AK25:AL25" si="163">(AK24/AK5)*100</f>
        <v>11.551946853663038</v>
      </c>
      <c r="AL25" s="83">
        <f t="shared" si="163"/>
        <v>11.368083970823697</v>
      </c>
      <c r="AM25" s="83">
        <f t="shared" ref="AM25:AN25" si="164">(AM24/AM5)*100</f>
        <v>11.779996455367165</v>
      </c>
      <c r="AN25" s="83">
        <f t="shared" si="164"/>
        <v>11.532669138090824</v>
      </c>
      <c r="AO25" s="83" t="e">
        <f t="shared" ref="AO25:AR25" si="165">(AO24/AO5)*100</f>
        <v>#DIV/0!</v>
      </c>
      <c r="AP25" s="83">
        <f t="shared" si="165"/>
        <v>11.306010928961749</v>
      </c>
      <c r="AQ25" s="45">
        <f t="shared" si="165"/>
        <v>11.206475093704167</v>
      </c>
      <c r="AR25" s="45">
        <f t="shared" si="165"/>
        <v>11.423681677184726</v>
      </c>
      <c r="AS25" s="90">
        <f t="shared" si="159"/>
        <v>17.836338418862692</v>
      </c>
      <c r="AT25" s="83">
        <f t="shared" si="159"/>
        <v>16.942148760330578</v>
      </c>
      <c r="AU25" s="83">
        <f t="shared" si="159"/>
        <v>16.114960225814727</v>
      </c>
      <c r="AV25" s="83">
        <f t="shared" si="159"/>
        <v>14.308638673442097</v>
      </c>
      <c r="AW25" s="83">
        <f t="shared" si="159"/>
        <v>16.790674603174601</v>
      </c>
      <c r="AX25" s="83">
        <f t="shared" si="159"/>
        <v>16.705882352941178</v>
      </c>
      <c r="AY25" s="83">
        <f t="shared" si="159"/>
        <v>20.280847145488028</v>
      </c>
      <c r="AZ25" s="83">
        <f t="shared" si="159"/>
        <v>16.770472895040371</v>
      </c>
      <c r="BA25" s="83">
        <f t="shared" si="159"/>
        <v>17.198024247867085</v>
      </c>
      <c r="BB25" s="83">
        <f t="shared" si="159"/>
        <v>18.113465481886536</v>
      </c>
      <c r="BC25" s="83">
        <f t="shared" si="159"/>
        <v>18.820713664055699</v>
      </c>
      <c r="BD25" s="83">
        <f t="shared" si="159"/>
        <v>20.020855057351408</v>
      </c>
      <c r="BE25" s="83">
        <f t="shared" si="159"/>
        <v>19.377795851972344</v>
      </c>
      <c r="BF25" s="83">
        <f t="shared" ref="BF25:BG25" si="166">(BF24/BF5)*100</f>
        <v>17.581983405768469</v>
      </c>
      <c r="BG25" s="83">
        <f t="shared" si="166"/>
        <v>18.635377637546835</v>
      </c>
      <c r="BH25" s="83">
        <f t="shared" ref="BH25:BI25" si="167">(BH24/BH5)*100</f>
        <v>18.418477197103151</v>
      </c>
      <c r="BI25" s="83">
        <f t="shared" si="167"/>
        <v>20.093915085110545</v>
      </c>
      <c r="BJ25" s="83" t="e">
        <f t="shared" ref="BJ25:BM25" si="168">(BJ24/BJ5)*100</f>
        <v>#DIV/0!</v>
      </c>
      <c r="BK25" s="83">
        <f t="shared" si="168"/>
        <v>21.028198074277853</v>
      </c>
      <c r="BL25" s="45">
        <f t="shared" si="168"/>
        <v>21.882352941176471</v>
      </c>
      <c r="BM25" s="45">
        <f t="shared" si="168"/>
        <v>23.692452239273408</v>
      </c>
      <c r="BN25" s="90">
        <f t="shared" si="159"/>
        <v>28.545909253304753</v>
      </c>
      <c r="BO25" s="83">
        <f t="shared" si="159"/>
        <v>26.877059129530085</v>
      </c>
      <c r="BP25" s="83">
        <f t="shared" si="159"/>
        <v>25.30323450134771</v>
      </c>
      <c r="BQ25" s="83">
        <f t="shared" si="159"/>
        <v>22.797917793906375</v>
      </c>
      <c r="BR25" s="83">
        <f t="shared" si="159"/>
        <v>24.364123159303883</v>
      </c>
      <c r="BS25" s="83">
        <f t="shared" si="159"/>
        <v>21.985343104596936</v>
      </c>
      <c r="BT25" s="83">
        <f t="shared" si="159"/>
        <v>22.958057395143488</v>
      </c>
      <c r="BU25" s="83">
        <f t="shared" si="159"/>
        <v>21.53846153846154</v>
      </c>
      <c r="BV25" s="83">
        <f t="shared" si="159"/>
        <v>22.65625</v>
      </c>
      <c r="BW25" s="83">
        <f t="shared" si="159"/>
        <v>22.113884555382217</v>
      </c>
      <c r="BX25" s="83">
        <f t="shared" si="159"/>
        <v>21.06930693069307</v>
      </c>
      <c r="BY25" s="83">
        <f t="shared" si="159"/>
        <v>16.483516483516482</v>
      </c>
      <c r="BZ25" s="83">
        <f t="shared" si="159"/>
        <v>18.431528662420384</v>
      </c>
      <c r="CA25" s="83">
        <f t="shared" ref="CA25:CB25" si="169">(CA24/CA5)*100</f>
        <v>17.416378316032297</v>
      </c>
      <c r="CB25" s="83">
        <f t="shared" si="169"/>
        <v>12.583518930957686</v>
      </c>
      <c r="CC25" s="83">
        <f t="shared" ref="CC25:CD25" si="170">(CC24/CC5)*100</f>
        <v>13.741987179487181</v>
      </c>
      <c r="CD25" s="83">
        <f t="shared" si="170"/>
        <v>13.175046554934825</v>
      </c>
      <c r="CE25" s="83" t="e">
        <f t="shared" ref="CE25:CH25" si="171">(CE24/CE5)*100</f>
        <v>#DIV/0!</v>
      </c>
      <c r="CF25" s="83">
        <f t="shared" si="171"/>
        <v>14.544025157232705</v>
      </c>
      <c r="CG25" s="45">
        <f t="shared" si="171"/>
        <v>13.068651778329199</v>
      </c>
      <c r="CH25" s="45">
        <f t="shared" si="171"/>
        <v>14.687100893997446</v>
      </c>
      <c r="CI25" s="90">
        <f t="shared" si="159"/>
        <v>6.207744314689613</v>
      </c>
      <c r="CJ25" s="83">
        <f t="shared" si="159"/>
        <v>6.7509336397586894</v>
      </c>
      <c r="CK25" s="83">
        <f t="shared" si="159"/>
        <v>7.2276159654800427</v>
      </c>
      <c r="CL25" s="83">
        <f t="shared" si="159"/>
        <v>9.7308718861209957</v>
      </c>
      <c r="CM25" s="83">
        <f t="shared" si="159"/>
        <v>8.3886255924170623</v>
      </c>
      <c r="CN25" s="83">
        <f t="shared" si="159"/>
        <v>11.717352415026834</v>
      </c>
      <c r="CO25" s="83">
        <f t="shared" si="159"/>
        <v>11.150652431791222</v>
      </c>
      <c r="CP25" s="83">
        <f t="shared" si="159"/>
        <v>11.058045554739163</v>
      </c>
      <c r="CQ25" s="83">
        <f t="shared" si="159"/>
        <v>11.187545257060101</v>
      </c>
      <c r="CR25" s="83">
        <f t="shared" si="159"/>
        <v>10.559234731420162</v>
      </c>
      <c r="CS25" s="83">
        <f t="shared" si="159"/>
        <v>9.4585561497326207</v>
      </c>
      <c r="CT25" s="83">
        <f t="shared" si="159"/>
        <v>10.117574257425744</v>
      </c>
      <c r="CU25" s="83">
        <f t="shared" ref="CU25:FF25" si="172">(CU24/CU5)*100</f>
        <v>9.358799454297408</v>
      </c>
      <c r="CV25" s="83">
        <f t="shared" ref="CV25:CW25" si="173">(CV24/CV5)*100</f>
        <v>9.3329673346143274</v>
      </c>
      <c r="CW25" s="83">
        <f t="shared" si="173"/>
        <v>14.803187635836753</v>
      </c>
      <c r="CX25" s="83">
        <f t="shared" ref="CX25:CY25" si="174">(CX24/CX5)*100</f>
        <v>17.273985239852401</v>
      </c>
      <c r="CY25" s="83">
        <f t="shared" si="174"/>
        <v>20.102323598379876</v>
      </c>
      <c r="CZ25" s="83" t="e">
        <f t="shared" ref="CZ25:DC25" si="175">(CZ24/CZ5)*100</f>
        <v>#DIV/0!</v>
      </c>
      <c r="DA25" s="83">
        <f t="shared" si="175"/>
        <v>19.645191409897294</v>
      </c>
      <c r="DB25" s="45">
        <f t="shared" si="175"/>
        <v>19.026710574460299</v>
      </c>
      <c r="DC25" s="45">
        <f t="shared" si="175"/>
        <v>18.078068144227586</v>
      </c>
      <c r="DD25" s="90">
        <f t="shared" si="172"/>
        <v>29.6218487394958</v>
      </c>
      <c r="DE25" s="83">
        <f t="shared" si="172"/>
        <v>28.152774441508527</v>
      </c>
      <c r="DF25" s="83">
        <f t="shared" si="172"/>
        <v>26.855123674911663</v>
      </c>
      <c r="DG25" s="83">
        <f t="shared" si="172"/>
        <v>17.245199409158047</v>
      </c>
      <c r="DH25" s="83">
        <f t="shared" si="172"/>
        <v>18.196721311475411</v>
      </c>
      <c r="DI25" s="83">
        <f t="shared" si="172"/>
        <v>17.163520903157522</v>
      </c>
      <c r="DJ25" s="83">
        <f t="shared" si="172"/>
        <v>17.334226389819158</v>
      </c>
      <c r="DK25" s="83">
        <f t="shared" si="172"/>
        <v>15.946965089405182</v>
      </c>
      <c r="DL25" s="83">
        <f t="shared" si="172"/>
        <v>16.060776589758021</v>
      </c>
      <c r="DM25" s="83">
        <f t="shared" si="172"/>
        <v>16.31510977184675</v>
      </c>
      <c r="DN25" s="83">
        <f t="shared" si="172"/>
        <v>17.051441708975958</v>
      </c>
      <c r="DO25" s="83">
        <f t="shared" si="172"/>
        <v>16.200146359312111</v>
      </c>
      <c r="DP25" s="83">
        <f t="shared" si="172"/>
        <v>17.306839350660873</v>
      </c>
      <c r="DQ25" s="83">
        <f t="shared" ref="DQ25:DR25" si="176">(DQ24/DQ5)*100</f>
        <v>17.331156556109299</v>
      </c>
      <c r="DR25" s="83">
        <f t="shared" si="176"/>
        <v>18.246503639486384</v>
      </c>
      <c r="DS25" s="83">
        <f t="shared" ref="DS25:DT25" si="177">(DS24/DS5)*100</f>
        <v>17.751937984496124</v>
      </c>
      <c r="DT25" s="83">
        <f t="shared" si="177"/>
        <v>17.804621848739497</v>
      </c>
      <c r="DU25" s="83" t="e">
        <f t="shared" ref="DU25:DX25" si="178">(DU24/DU5)*100</f>
        <v>#DIV/0!</v>
      </c>
      <c r="DV25" s="83">
        <f t="shared" si="178"/>
        <v>16.862386611349415</v>
      </c>
      <c r="DW25" s="45">
        <f t="shared" si="178"/>
        <v>16.663246460086189</v>
      </c>
      <c r="DX25" s="45">
        <f t="shared" si="178"/>
        <v>16.21731472700176</v>
      </c>
      <c r="DY25" s="90">
        <f t="shared" si="172"/>
        <v>21.254355400696863</v>
      </c>
      <c r="DZ25" s="83">
        <f t="shared" si="172"/>
        <v>20.617231033004714</v>
      </c>
      <c r="EA25" s="83">
        <f t="shared" si="172"/>
        <v>20</v>
      </c>
      <c r="EB25" s="83">
        <f t="shared" si="172"/>
        <v>12.648425400103253</v>
      </c>
      <c r="EC25" s="83">
        <f t="shared" si="172"/>
        <v>18.445839874411302</v>
      </c>
      <c r="ED25" s="83">
        <f t="shared" si="172"/>
        <v>17.556071152358854</v>
      </c>
      <c r="EE25" s="83">
        <f t="shared" si="172"/>
        <v>17.252146760343482</v>
      </c>
      <c r="EF25" s="83">
        <f t="shared" si="172"/>
        <v>19.450980392156865</v>
      </c>
      <c r="EG25" s="83">
        <f t="shared" si="172"/>
        <v>18.69009584664537</v>
      </c>
      <c r="EH25" s="83">
        <f t="shared" si="172"/>
        <v>18.113522537562606</v>
      </c>
      <c r="EI25" s="83">
        <f t="shared" si="172"/>
        <v>19.069412662090006</v>
      </c>
      <c r="EJ25" s="83">
        <f t="shared" si="172"/>
        <v>18.481595092024538</v>
      </c>
      <c r="EK25" s="83">
        <f t="shared" si="172"/>
        <v>17.787742899850521</v>
      </c>
      <c r="EL25" s="83">
        <f t="shared" ref="EL25:EM25" si="179">(EL24/EL5)*100</f>
        <v>17.827715355805243</v>
      </c>
      <c r="EM25" s="83">
        <f t="shared" si="179"/>
        <v>18.456883509833585</v>
      </c>
      <c r="EN25" s="83">
        <f t="shared" ref="EN25:EO25" si="180">(EN24/EN5)*100</f>
        <v>18.148420279206466</v>
      </c>
      <c r="EO25" s="83">
        <f t="shared" si="180"/>
        <v>23.14266929651545</v>
      </c>
      <c r="EP25" s="83" t="e">
        <f t="shared" ref="EP25:ES25" si="181">(EP24/EP5)*100</f>
        <v>#DIV/0!</v>
      </c>
      <c r="EQ25" s="83">
        <f t="shared" si="181"/>
        <v>23.626737260092654</v>
      </c>
      <c r="ER25" s="45">
        <f t="shared" si="181"/>
        <v>23.128834355828221</v>
      </c>
      <c r="ES25" s="45">
        <f t="shared" si="181"/>
        <v>23.312883435582819</v>
      </c>
      <c r="ET25" s="90">
        <f t="shared" si="172"/>
        <v>17.160913952357802</v>
      </c>
      <c r="EU25" s="83">
        <f t="shared" si="172"/>
        <v>17.193816884661118</v>
      </c>
      <c r="EV25" s="83">
        <f t="shared" si="172"/>
        <v>17.225325884543764</v>
      </c>
      <c r="EW25" s="83">
        <f t="shared" si="172"/>
        <v>17.047531992687386</v>
      </c>
      <c r="EX25" s="83">
        <f t="shared" si="172"/>
        <v>16.233470132238942</v>
      </c>
      <c r="EY25" s="83">
        <f t="shared" si="172"/>
        <v>16.215015548645045</v>
      </c>
      <c r="EZ25" s="83">
        <f t="shared" si="172"/>
        <v>16.482582837723026</v>
      </c>
      <c r="FA25" s="83">
        <f t="shared" si="172"/>
        <v>16.202872531418315</v>
      </c>
      <c r="FB25" s="83">
        <f t="shared" si="172"/>
        <v>16.907391673746812</v>
      </c>
      <c r="FC25" s="83">
        <f t="shared" si="172"/>
        <v>16.413502109704641</v>
      </c>
      <c r="FD25" s="83">
        <f t="shared" si="172"/>
        <v>17.151043798608267</v>
      </c>
      <c r="FE25" s="83">
        <f t="shared" si="172"/>
        <v>18.410543130990416</v>
      </c>
      <c r="FF25" s="83">
        <f t="shared" si="172"/>
        <v>19.983172065628942</v>
      </c>
      <c r="FG25" s="83">
        <f t="shared" ref="FG25:FH25" si="182">(FG24/FG5)*100</f>
        <v>20.09685230024213</v>
      </c>
      <c r="FH25" s="83">
        <f t="shared" si="182"/>
        <v>19.812792511700469</v>
      </c>
      <c r="FI25" s="83">
        <f t="shared" ref="FI25:FJ25" si="183">(FI24/FI5)*100</f>
        <v>19.113149847094803</v>
      </c>
      <c r="FJ25" s="83">
        <f t="shared" si="183"/>
        <v>19.885057471264368</v>
      </c>
      <c r="FK25" s="83" t="e">
        <f t="shared" ref="FK25:FN25" si="184">(FK24/FK5)*100</f>
        <v>#DIV/0!</v>
      </c>
      <c r="FL25" s="83">
        <f t="shared" si="184"/>
        <v>18.650088809946713</v>
      </c>
      <c r="FM25" s="45">
        <f t="shared" si="184"/>
        <v>19.132563833508222</v>
      </c>
      <c r="FN25" s="45">
        <f t="shared" si="184"/>
        <v>18.488799732530925</v>
      </c>
      <c r="FO25" s="90">
        <f t="shared" ref="FO25:FT25" si="185">(FO24/FO5)*100</f>
        <v>15.853036230651471</v>
      </c>
      <c r="FP25" s="83">
        <f t="shared" si="185"/>
        <v>16.438579341805148</v>
      </c>
      <c r="FQ25" s="83">
        <f t="shared" si="185"/>
        <v>16.439235832396854</v>
      </c>
      <c r="FR25" s="83">
        <f t="shared" si="185"/>
        <v>15.36978221415608</v>
      </c>
      <c r="FS25" s="83">
        <f t="shared" si="185"/>
        <v>15.608294184351207</v>
      </c>
      <c r="FT25" s="83">
        <f t="shared" si="185"/>
        <v>16.484328799526907</v>
      </c>
      <c r="FU25" s="83">
        <f t="shared" ref="FU25:FV25" si="186">(FU24/FU5)*100</f>
        <v>17.577294851580174</v>
      </c>
      <c r="FV25" s="83">
        <f t="shared" si="186"/>
        <v>21.423956583537926</v>
      </c>
      <c r="FW25" s="83" t="e">
        <f t="shared" ref="FW25:FZ25" si="187">(FW24/FW5)*100</f>
        <v>#DIV/0!</v>
      </c>
      <c r="FX25" s="83">
        <f t="shared" si="187"/>
        <v>21.095591193884005</v>
      </c>
      <c r="FY25" s="45">
        <f t="shared" si="187"/>
        <v>20.615233307835208</v>
      </c>
      <c r="FZ25" s="45">
        <f t="shared" si="187"/>
        <v>21.611934515160321</v>
      </c>
      <c r="GA25" s="83"/>
      <c r="GB25" s="83"/>
      <c r="GD25" s="114" t="s">
        <v>179</v>
      </c>
      <c r="GE25" s="115">
        <v>776</v>
      </c>
      <c r="GH25" s="135">
        <f t="shared" ref="GH25:GN25" si="188">(GH24/GH5)*100</f>
        <v>16.930191110415336</v>
      </c>
      <c r="GI25" s="135">
        <f t="shared" ref="GI25:GJ25" si="189">(GI24/GI5)*100</f>
        <v>17.137325436194708</v>
      </c>
      <c r="GJ25" s="135">
        <f t="shared" si="189"/>
        <v>16.713250812845814</v>
      </c>
      <c r="GK25" s="135"/>
      <c r="GL25" s="135"/>
      <c r="GM25" s="135"/>
      <c r="GN25" s="203">
        <f t="shared" si="188"/>
        <v>17.012259920686347</v>
      </c>
      <c r="GO25" s="135">
        <f>(GO24/GO5)*100</f>
        <v>17.190176337937917</v>
      </c>
      <c r="GP25" s="135">
        <f>(GP24/GP5)*100</f>
        <v>16.734212659347136</v>
      </c>
      <c r="GQ25" s="135">
        <f t="shared" ref="GQ25:HA25" si="190">(GQ24/GQ5)*100</f>
        <v>16.885371518881254</v>
      </c>
      <c r="GR25" s="135">
        <f t="shared" si="190"/>
        <v>16.590362014442821</v>
      </c>
      <c r="GS25" s="135">
        <f t="shared" si="190"/>
        <v>16.411774952098938</v>
      </c>
      <c r="GT25" s="135">
        <f t="shared" si="190"/>
        <v>16.330703054110245</v>
      </c>
      <c r="GU25" s="135">
        <f t="shared" si="190"/>
        <v>16.779974239793919</v>
      </c>
      <c r="GV25" s="135">
        <f t="shared" si="190"/>
        <v>16.891869892228048</v>
      </c>
      <c r="GW25" s="135">
        <f t="shared" si="190"/>
        <v>17.226800813443219</v>
      </c>
      <c r="GX25" s="135" t="e">
        <f t="shared" si="190"/>
        <v>#DIV/0!</v>
      </c>
      <c r="GY25" s="135">
        <f t="shared" si="190"/>
        <v>17.253416107901508</v>
      </c>
      <c r="GZ25" s="135">
        <f t="shared" si="190"/>
        <v>17.199100878686739</v>
      </c>
      <c r="HA25" s="135">
        <f t="shared" si="190"/>
        <v>17.309490682663139</v>
      </c>
      <c r="HB25" s="203">
        <f t="shared" ref="HB25:HC25" si="191">(HB24/HB5)*100</f>
        <v>15.853036230651471</v>
      </c>
      <c r="HC25" s="135">
        <f t="shared" si="191"/>
        <v>16.438579341805148</v>
      </c>
      <c r="HD25" s="135">
        <f t="shared" ref="HD25" si="192">(HD24/HD5)*100</f>
        <v>16.439235832396854</v>
      </c>
      <c r="HE25" s="135"/>
      <c r="HF25" s="135"/>
      <c r="HG25" s="135"/>
    </row>
    <row r="26" spans="1:216">
      <c r="A26" s="40" t="s">
        <v>47</v>
      </c>
      <c r="B26" s="46"/>
      <c r="C26" s="99">
        <v>0</v>
      </c>
      <c r="D26" s="78">
        <v>0</v>
      </c>
      <c r="E26" s="46"/>
      <c r="F26" s="46"/>
      <c r="G26" s="46">
        <v>0</v>
      </c>
      <c r="H26" s="46"/>
      <c r="I26" s="46"/>
      <c r="J26" s="46"/>
      <c r="K26" s="46"/>
      <c r="L26" s="46"/>
      <c r="M26" s="46"/>
      <c r="N26" s="46"/>
      <c r="O26" s="46"/>
      <c r="P26" s="46"/>
      <c r="Q26" s="46"/>
      <c r="R26" s="46"/>
      <c r="S26" s="46"/>
      <c r="T26" s="46"/>
      <c r="U26" s="46"/>
      <c r="V26" s="46"/>
      <c r="W26" s="46"/>
      <c r="X26" s="91">
        <v>0</v>
      </c>
      <c r="Y26" s="104">
        <f t="shared" ref="Y26:Y38" si="193">(X26+Z26)/2</f>
        <v>0</v>
      </c>
      <c r="Z26" s="84"/>
      <c r="AA26" s="84"/>
      <c r="AB26" s="84">
        <v>0</v>
      </c>
      <c r="AC26" s="84"/>
      <c r="AD26" s="84"/>
      <c r="AE26" s="84"/>
      <c r="AF26" s="84"/>
      <c r="AG26" s="84"/>
      <c r="AH26" s="84"/>
      <c r="AI26" s="84"/>
      <c r="AJ26" s="84"/>
      <c r="AK26" s="84">
        <v>0</v>
      </c>
      <c r="AL26" s="84"/>
      <c r="AM26" s="84"/>
      <c r="AN26" s="84"/>
      <c r="AO26" s="84"/>
      <c r="AP26" s="84"/>
      <c r="AQ26" s="46"/>
      <c r="AR26" s="46"/>
      <c r="AS26" s="91"/>
      <c r="AT26" s="104">
        <f t="shared" ref="AT26:AT38" si="194">(AS26+AU26)/2</f>
        <v>0</v>
      </c>
      <c r="AU26" s="84"/>
      <c r="AV26" s="84"/>
      <c r="AW26" s="84">
        <v>0</v>
      </c>
      <c r="AX26" s="84"/>
      <c r="AY26" s="84"/>
      <c r="AZ26" s="84"/>
      <c r="BA26" s="84"/>
      <c r="BB26" s="84"/>
      <c r="BC26" s="84"/>
      <c r="BD26" s="84"/>
      <c r="BE26" s="84">
        <v>0</v>
      </c>
      <c r="BF26" s="84">
        <v>0</v>
      </c>
      <c r="BG26" s="84"/>
      <c r="BH26" s="84"/>
      <c r="BI26" s="84"/>
      <c r="BJ26" s="84"/>
      <c r="BK26" s="84"/>
      <c r="BL26" s="46"/>
      <c r="BM26" s="46"/>
      <c r="BN26" s="91"/>
      <c r="BO26" s="104">
        <f t="shared" ref="BO26:BO27" si="195">(BN26+BP26)/2</f>
        <v>0</v>
      </c>
      <c r="BP26" s="84"/>
      <c r="BQ26" s="84"/>
      <c r="BR26" s="84">
        <v>0</v>
      </c>
      <c r="BS26" s="84"/>
      <c r="BT26" s="84"/>
      <c r="BU26" s="84"/>
      <c r="BV26" s="84"/>
      <c r="BW26" s="84"/>
      <c r="BX26" s="84"/>
      <c r="BY26" s="84"/>
      <c r="BZ26" s="84">
        <v>0</v>
      </c>
      <c r="CA26" s="84">
        <v>0</v>
      </c>
      <c r="CB26" s="84"/>
      <c r="CC26" s="84"/>
      <c r="CD26" s="84"/>
      <c r="CE26" s="84"/>
      <c r="CF26" s="84"/>
      <c r="CG26" s="46"/>
      <c r="CH26" s="46"/>
      <c r="CI26" s="91"/>
      <c r="CJ26" s="104">
        <f t="shared" ref="CJ26:CJ38" si="196">(CI26+CK26)/2</f>
        <v>0</v>
      </c>
      <c r="CK26" s="84"/>
      <c r="CL26" s="84"/>
      <c r="CM26" s="84"/>
      <c r="CN26" s="84"/>
      <c r="CO26" s="84"/>
      <c r="CP26" s="84"/>
      <c r="CQ26" s="84"/>
      <c r="CR26" s="84"/>
      <c r="CS26" s="84"/>
      <c r="CT26" s="84"/>
      <c r="CU26" s="84">
        <v>0</v>
      </c>
      <c r="CV26" s="84">
        <v>0</v>
      </c>
      <c r="CW26" s="84"/>
      <c r="CX26" s="84"/>
      <c r="CY26" s="84"/>
      <c r="CZ26" s="84"/>
      <c r="DA26" s="84"/>
      <c r="DB26" s="46"/>
      <c r="DC26" s="46"/>
      <c r="DD26" s="91"/>
      <c r="DE26" s="104">
        <f t="shared" ref="DE26:DE38" si="197">(DD26+DF26)/2</f>
        <v>0</v>
      </c>
      <c r="DF26" s="84"/>
      <c r="DG26" s="84"/>
      <c r="DH26" s="84">
        <v>0</v>
      </c>
      <c r="DI26" s="84"/>
      <c r="DJ26" s="84"/>
      <c r="DK26" s="84"/>
      <c r="DL26" s="84"/>
      <c r="DM26" s="84"/>
      <c r="DN26" s="84"/>
      <c r="DO26" s="84"/>
      <c r="DP26" s="84">
        <v>0</v>
      </c>
      <c r="DQ26" s="84">
        <v>0</v>
      </c>
      <c r="DR26" s="84"/>
      <c r="DS26" s="84"/>
      <c r="DT26" s="84"/>
      <c r="DU26" s="84"/>
      <c r="DV26" s="84"/>
      <c r="DW26" s="46"/>
      <c r="DX26" s="46"/>
      <c r="DY26" s="91"/>
      <c r="DZ26" s="104">
        <f t="shared" ref="DZ26:DZ38" si="198">(DY26+EA26)/2</f>
        <v>0</v>
      </c>
      <c r="EA26" s="84"/>
      <c r="EB26" s="84"/>
      <c r="EC26" s="84"/>
      <c r="ED26" s="84"/>
      <c r="EE26" s="84"/>
      <c r="EF26" s="84"/>
      <c r="EG26" s="84"/>
      <c r="EH26" s="84"/>
      <c r="EI26" s="84"/>
      <c r="EJ26" s="84"/>
      <c r="EK26" s="84">
        <v>0</v>
      </c>
      <c r="EL26" s="84">
        <v>0</v>
      </c>
      <c r="EM26" s="84"/>
      <c r="EN26" s="84"/>
      <c r="EO26" s="84"/>
      <c r="EP26" s="84"/>
      <c r="EQ26" s="84"/>
      <c r="ER26" s="46"/>
      <c r="ES26" s="46"/>
      <c r="ET26" s="91"/>
      <c r="EU26" s="104">
        <f t="shared" ref="EU26:EU38" si="199">(ET26+EV26)/2</f>
        <v>0</v>
      </c>
      <c r="EV26" s="84"/>
      <c r="EW26" s="84"/>
      <c r="EX26" s="84"/>
      <c r="EY26" s="84"/>
      <c r="EZ26" s="84"/>
      <c r="FA26" s="84"/>
      <c r="FB26" s="84"/>
      <c r="FC26" s="84"/>
      <c r="FD26" s="84"/>
      <c r="FE26" s="84"/>
      <c r="FF26" s="84">
        <v>0</v>
      </c>
      <c r="FG26" s="84">
        <v>0</v>
      </c>
      <c r="FH26" s="84"/>
      <c r="FI26" s="84"/>
      <c r="FJ26" s="84"/>
      <c r="FK26" s="84"/>
      <c r="FL26" s="84"/>
      <c r="FM26" s="46"/>
      <c r="FN26" s="46"/>
      <c r="FO26" s="91">
        <v>0</v>
      </c>
      <c r="FP26" s="84">
        <v>0</v>
      </c>
      <c r="FQ26" s="84">
        <v>0</v>
      </c>
      <c r="FR26" s="84">
        <v>0</v>
      </c>
      <c r="FS26" s="84">
        <v>0</v>
      </c>
      <c r="FT26" s="84">
        <v>0</v>
      </c>
      <c r="FU26" s="84">
        <v>0</v>
      </c>
      <c r="FV26" s="84">
        <v>0</v>
      </c>
      <c r="FW26" s="84"/>
      <c r="FX26" s="84">
        <v>8</v>
      </c>
      <c r="FY26" s="46">
        <v>5</v>
      </c>
      <c r="FZ26" s="46">
        <v>3</v>
      </c>
      <c r="GA26" s="84"/>
      <c r="GB26" s="84"/>
      <c r="GD26" s="114" t="s">
        <v>180</v>
      </c>
      <c r="GE26" s="115">
        <v>4</v>
      </c>
      <c r="GH26" s="133">
        <v>0</v>
      </c>
      <c r="GI26" s="133">
        <v>0</v>
      </c>
      <c r="GJ26" s="133"/>
      <c r="GK26" s="133">
        <v>8</v>
      </c>
      <c r="GL26" s="133">
        <v>5</v>
      </c>
      <c r="GM26" s="133">
        <v>3</v>
      </c>
      <c r="GN26" s="204">
        <f t="shared" ref="GN26:GN38" si="200">J26+AE26+AZ26+BU26+CP26+DK26+EF26+FA26</f>
        <v>0</v>
      </c>
      <c r="GO26" s="133">
        <f t="shared" ref="GO26:GO38" si="201">K26+AF26+BA26+BV26+CQ26+DL26+EG26+FB26</f>
        <v>0</v>
      </c>
      <c r="GP26" s="133">
        <f t="shared" ref="GP26:GP38" si="202">L26+AG26+BB26+BW26+CR26+DM26+EH26+FC26</f>
        <v>0</v>
      </c>
      <c r="GQ26" s="133">
        <f t="shared" ref="GQ26:GQ38" si="203">M26+AH26+BC26+BX26+CS26+DN26+EI26+FD26</f>
        <v>0</v>
      </c>
      <c r="GR26" s="133">
        <f t="shared" ref="GR26:GR38" si="204">N26+AI26+BD26+BY26+CT26+DO26+EJ26+FE26</f>
        <v>0</v>
      </c>
      <c r="GS26" s="133">
        <f t="shared" ref="GS26:GS38" si="205">O26+AJ26+BE26+BZ26+CU26+DP26+EK26+FF26</f>
        <v>0</v>
      </c>
      <c r="GT26" s="133">
        <f t="shared" ref="GT26:GT38" si="206">P26+AK26+BF26+CA26+CV26+DQ26+EL26+FG26</f>
        <v>0</v>
      </c>
      <c r="GU26" s="133">
        <f t="shared" ref="GU26:GU38" si="207">Q26+AL26+BG26+CB26+CW26+DR26+EM26+FH26</f>
        <v>0</v>
      </c>
      <c r="GV26" s="133">
        <f t="shared" ref="GV26:GV38" si="208">R26+AM26+BH26+CC26+CX26+DS26+EN26+FI26</f>
        <v>0</v>
      </c>
      <c r="GW26" s="133">
        <f t="shared" ref="GW26:GW38" si="209">S26+AN26+BI26+CD26+CY26+DT26+EO26+FJ26</f>
        <v>0</v>
      </c>
      <c r="GX26" s="133">
        <f t="shared" ref="GX26:GX38" si="210">T26+AO26+BJ26+CE26+CZ26+DU26+EP26+FK26</f>
        <v>0</v>
      </c>
      <c r="GY26" s="133">
        <f t="shared" ref="GY26:GY38" si="211">U26+AP26+BK26+CF26+DA26+DV26+EQ26+FL26</f>
        <v>0</v>
      </c>
      <c r="GZ26" s="133">
        <f t="shared" ref="GZ26:GZ38" si="212">V26+AQ26+BL26+CG26+DB26+DW26+ER26+FM26</f>
        <v>0</v>
      </c>
      <c r="HA26" s="133">
        <f t="shared" ref="HA26:HA38" si="213">W26+AR26+BM26+CH26+DC26+DX26+ES26+FN26</f>
        <v>0</v>
      </c>
      <c r="HB26" s="204">
        <f t="shared" ref="HB26:HB38" si="214">GH26-GN26</f>
        <v>0</v>
      </c>
      <c r="HC26" s="133">
        <f t="shared" ref="HC26:HC38" si="215">GI26-GO26</f>
        <v>0</v>
      </c>
      <c r="HD26" s="133">
        <f t="shared" ref="HD26:HD38" si="216">GJ26-GP26</f>
        <v>0</v>
      </c>
      <c r="HE26" s="133">
        <f t="shared" ref="HE26:HE38" si="217">GK26-GY26</f>
        <v>8</v>
      </c>
      <c r="HF26" s="133">
        <f t="shared" ref="HF26:HG38" si="218">GL26-GZ26</f>
        <v>5</v>
      </c>
      <c r="HG26" s="133">
        <f t="shared" si="218"/>
        <v>3</v>
      </c>
      <c r="HH26"/>
    </row>
    <row r="27" spans="1:216">
      <c r="A27" s="40" t="s">
        <v>48</v>
      </c>
      <c r="B27" s="46"/>
      <c r="C27" s="99">
        <v>300</v>
      </c>
      <c r="D27" s="78">
        <f t="shared" ref="D27:D38" si="219">(C27+E27)/2</f>
        <v>308</v>
      </c>
      <c r="E27" s="46">
        <v>316</v>
      </c>
      <c r="F27" s="46">
        <v>318</v>
      </c>
      <c r="G27" s="46">
        <v>276</v>
      </c>
      <c r="H27" s="46">
        <v>310</v>
      </c>
      <c r="I27" s="46">
        <v>347</v>
      </c>
      <c r="J27" s="46">
        <v>326</v>
      </c>
      <c r="K27" s="46">
        <v>318</v>
      </c>
      <c r="L27" s="46">
        <v>326</v>
      </c>
      <c r="M27" s="46">
        <v>359</v>
      </c>
      <c r="N27" s="46">
        <v>416</v>
      </c>
      <c r="O27" s="46">
        <v>378</v>
      </c>
      <c r="P27" s="46">
        <v>396</v>
      </c>
      <c r="Q27" s="46">
        <v>486</v>
      </c>
      <c r="R27" s="46">
        <v>553</v>
      </c>
      <c r="S27" s="46">
        <v>630</v>
      </c>
      <c r="T27" s="46"/>
      <c r="U27" s="46">
        <v>697</v>
      </c>
      <c r="V27" s="46">
        <v>541</v>
      </c>
      <c r="W27" s="46">
        <v>465</v>
      </c>
      <c r="X27" s="91">
        <v>82</v>
      </c>
      <c r="Y27" s="104">
        <f t="shared" si="193"/>
        <v>81</v>
      </c>
      <c r="Z27" s="84">
        <v>80</v>
      </c>
      <c r="AA27" s="84">
        <v>93</v>
      </c>
      <c r="AB27" s="84">
        <v>104</v>
      </c>
      <c r="AC27" s="84">
        <v>100</v>
      </c>
      <c r="AD27" s="84">
        <v>92</v>
      </c>
      <c r="AE27" s="84">
        <v>104</v>
      </c>
      <c r="AF27" s="84">
        <v>91</v>
      </c>
      <c r="AG27" s="84">
        <v>91</v>
      </c>
      <c r="AH27" s="84">
        <v>119</v>
      </c>
      <c r="AI27" s="84">
        <v>104</v>
      </c>
      <c r="AJ27" s="84">
        <v>123</v>
      </c>
      <c r="AK27" s="84">
        <v>108</v>
      </c>
      <c r="AL27" s="84">
        <v>125</v>
      </c>
      <c r="AM27" s="84">
        <v>149</v>
      </c>
      <c r="AN27" s="84">
        <v>163</v>
      </c>
      <c r="AO27" s="84"/>
      <c r="AP27" s="84">
        <v>171</v>
      </c>
      <c r="AQ27" s="46">
        <v>165</v>
      </c>
      <c r="AR27" s="46">
        <v>181</v>
      </c>
      <c r="AS27" s="91"/>
      <c r="AT27" s="104">
        <f t="shared" si="194"/>
        <v>0</v>
      </c>
      <c r="AU27" s="84"/>
      <c r="AV27" s="84"/>
      <c r="AW27" s="84">
        <v>0</v>
      </c>
      <c r="AX27" s="84"/>
      <c r="AY27" s="84"/>
      <c r="AZ27" s="84"/>
      <c r="BA27" s="84"/>
      <c r="BB27" s="84"/>
      <c r="BC27" s="84"/>
      <c r="BD27" s="84"/>
      <c r="BE27" s="84">
        <v>0</v>
      </c>
      <c r="BF27" s="84">
        <v>0</v>
      </c>
      <c r="BG27" s="84"/>
      <c r="BH27" s="84"/>
      <c r="BI27" s="84"/>
      <c r="BJ27" s="84"/>
      <c r="BK27" s="84">
        <v>112</v>
      </c>
      <c r="BL27" s="46">
        <v>109</v>
      </c>
      <c r="BM27" s="46">
        <v>140</v>
      </c>
      <c r="BN27" s="91"/>
      <c r="BO27" s="104">
        <f t="shared" si="195"/>
        <v>0</v>
      </c>
      <c r="BP27" s="84"/>
      <c r="BQ27" s="84"/>
      <c r="BR27" s="84">
        <v>0</v>
      </c>
      <c r="BS27" s="84"/>
      <c r="BT27" s="84"/>
      <c r="BU27" s="84"/>
      <c r="BV27" s="84"/>
      <c r="BW27" s="84"/>
      <c r="BX27" s="84"/>
      <c r="BY27" s="84"/>
      <c r="BZ27" s="84">
        <v>0</v>
      </c>
      <c r="CA27" s="84">
        <v>0</v>
      </c>
      <c r="CB27" s="84"/>
      <c r="CC27" s="84"/>
      <c r="CD27" s="84"/>
      <c r="CE27" s="84"/>
      <c r="CF27" s="84"/>
      <c r="CG27" s="46"/>
      <c r="CH27" s="46"/>
      <c r="CI27" s="91"/>
      <c r="CJ27" s="104">
        <f t="shared" si="196"/>
        <v>0</v>
      </c>
      <c r="CK27" s="84"/>
      <c r="CL27" s="84"/>
      <c r="CM27" s="84"/>
      <c r="CN27" s="84">
        <v>97</v>
      </c>
      <c r="CO27" s="84">
        <v>122</v>
      </c>
      <c r="CP27" s="84">
        <v>127</v>
      </c>
      <c r="CQ27" s="84">
        <v>130</v>
      </c>
      <c r="CR27" s="84">
        <v>136</v>
      </c>
      <c r="CS27" s="84">
        <v>135</v>
      </c>
      <c r="CT27" s="84">
        <v>132</v>
      </c>
      <c r="CU27" s="84">
        <v>149</v>
      </c>
      <c r="CV27" s="84">
        <v>137</v>
      </c>
      <c r="CW27" s="84">
        <v>149</v>
      </c>
      <c r="CX27" s="84">
        <v>226</v>
      </c>
      <c r="CY27" s="84">
        <v>249</v>
      </c>
      <c r="CZ27" s="84"/>
      <c r="DA27" s="84">
        <v>259</v>
      </c>
      <c r="DB27" s="46">
        <v>241</v>
      </c>
      <c r="DC27" s="46">
        <v>225</v>
      </c>
      <c r="DD27" s="91">
        <v>54</v>
      </c>
      <c r="DE27" s="104">
        <f t="shared" si="197"/>
        <v>51.5</v>
      </c>
      <c r="DF27" s="84">
        <v>49</v>
      </c>
      <c r="DG27" s="84">
        <v>51</v>
      </c>
      <c r="DH27" s="84">
        <v>58</v>
      </c>
      <c r="DI27" s="84">
        <v>56</v>
      </c>
      <c r="DJ27" s="84">
        <v>143</v>
      </c>
      <c r="DK27" s="84">
        <v>156</v>
      </c>
      <c r="DL27" s="84">
        <v>190</v>
      </c>
      <c r="DM27" s="84">
        <v>194</v>
      </c>
      <c r="DN27" s="84">
        <v>207</v>
      </c>
      <c r="DO27" s="84">
        <v>201</v>
      </c>
      <c r="DP27" s="84">
        <v>209</v>
      </c>
      <c r="DQ27" s="84">
        <v>214</v>
      </c>
      <c r="DR27" s="84">
        <v>203</v>
      </c>
      <c r="DS27" s="84">
        <v>225</v>
      </c>
      <c r="DT27" s="84">
        <v>244</v>
      </c>
      <c r="DU27" s="84"/>
      <c r="DV27" s="84">
        <v>237</v>
      </c>
      <c r="DW27" s="46">
        <v>244</v>
      </c>
      <c r="DX27" s="46">
        <v>246</v>
      </c>
      <c r="DY27" s="91"/>
      <c r="DZ27" s="104">
        <f t="shared" si="198"/>
        <v>0</v>
      </c>
      <c r="EA27" s="84"/>
      <c r="EB27" s="84"/>
      <c r="EC27" s="84"/>
      <c r="ED27" s="84"/>
      <c r="EE27" s="84"/>
      <c r="EF27" s="84"/>
      <c r="EG27" s="84"/>
      <c r="EH27" s="84"/>
      <c r="EI27" s="84"/>
      <c r="EJ27" s="84"/>
      <c r="EK27" s="84">
        <v>0</v>
      </c>
      <c r="EL27" s="84">
        <v>0</v>
      </c>
      <c r="EM27" s="84"/>
      <c r="EN27" s="84"/>
      <c r="EO27" s="84">
        <v>32</v>
      </c>
      <c r="EP27" s="84"/>
      <c r="EQ27" s="84">
        <v>43</v>
      </c>
      <c r="ER27" s="46">
        <v>53</v>
      </c>
      <c r="ES27" s="46">
        <v>41</v>
      </c>
      <c r="ET27" s="91"/>
      <c r="EU27" s="104">
        <f t="shared" si="199"/>
        <v>0</v>
      </c>
      <c r="EV27" s="84"/>
      <c r="EW27" s="84"/>
      <c r="EX27" s="84"/>
      <c r="EY27" s="84"/>
      <c r="EZ27" s="84"/>
      <c r="FA27" s="84"/>
      <c r="FB27" s="84"/>
      <c r="FC27" s="84"/>
      <c r="FD27" s="84"/>
      <c r="FE27" s="84"/>
      <c r="FF27" s="84">
        <v>0</v>
      </c>
      <c r="FG27" s="84">
        <v>0</v>
      </c>
      <c r="FH27" s="84"/>
      <c r="FI27" s="84"/>
      <c r="FJ27" s="84"/>
      <c r="FK27" s="84"/>
      <c r="FL27" s="84"/>
      <c r="FM27" s="46"/>
      <c r="FN27" s="46"/>
      <c r="FO27" s="91">
        <v>57</v>
      </c>
      <c r="FP27" s="84">
        <v>59</v>
      </c>
      <c r="FQ27" s="84">
        <v>69</v>
      </c>
      <c r="FR27" s="84">
        <v>133</v>
      </c>
      <c r="FS27" s="84">
        <v>188</v>
      </c>
      <c r="FT27" s="84">
        <v>168</v>
      </c>
      <c r="FU27" s="84">
        <v>314</v>
      </c>
      <c r="FV27" s="84">
        <v>349</v>
      </c>
      <c r="FW27" s="84"/>
      <c r="FX27" s="84">
        <v>362</v>
      </c>
      <c r="FY27" s="46">
        <v>300</v>
      </c>
      <c r="FZ27" s="46">
        <v>399</v>
      </c>
      <c r="GA27" s="84"/>
      <c r="GB27" s="84"/>
      <c r="GD27" s="114" t="s">
        <v>181</v>
      </c>
      <c r="GE27" s="115">
        <v>22</v>
      </c>
      <c r="GH27" s="133">
        <v>770</v>
      </c>
      <c r="GI27" s="133">
        <v>788</v>
      </c>
      <c r="GJ27" s="133">
        <v>816</v>
      </c>
      <c r="GK27" s="133">
        <v>1881</v>
      </c>
      <c r="GL27" s="133">
        <v>1653</v>
      </c>
      <c r="GM27" s="133">
        <v>1697</v>
      </c>
      <c r="GN27" s="204">
        <f t="shared" si="200"/>
        <v>713</v>
      </c>
      <c r="GO27" s="133">
        <f t="shared" si="201"/>
        <v>729</v>
      </c>
      <c r="GP27" s="133">
        <f t="shared" si="202"/>
        <v>747</v>
      </c>
      <c r="GQ27" s="133">
        <f t="shared" si="203"/>
        <v>820</v>
      </c>
      <c r="GR27" s="133">
        <f t="shared" si="204"/>
        <v>853</v>
      </c>
      <c r="GS27" s="133">
        <f t="shared" si="205"/>
        <v>859</v>
      </c>
      <c r="GT27" s="133">
        <f t="shared" si="206"/>
        <v>855</v>
      </c>
      <c r="GU27" s="133">
        <f t="shared" si="207"/>
        <v>963</v>
      </c>
      <c r="GV27" s="133">
        <f t="shared" si="208"/>
        <v>1153</v>
      </c>
      <c r="GW27" s="133">
        <f t="shared" si="209"/>
        <v>1318</v>
      </c>
      <c r="GX27" s="133">
        <f t="shared" si="210"/>
        <v>0</v>
      </c>
      <c r="GY27" s="133">
        <f t="shared" si="211"/>
        <v>1519</v>
      </c>
      <c r="GZ27" s="133">
        <f t="shared" si="212"/>
        <v>1353</v>
      </c>
      <c r="HA27" s="133">
        <f t="shared" si="213"/>
        <v>1298</v>
      </c>
      <c r="HB27" s="204">
        <f t="shared" si="214"/>
        <v>57</v>
      </c>
      <c r="HC27" s="133">
        <f t="shared" si="215"/>
        <v>59</v>
      </c>
      <c r="HD27" s="133">
        <f t="shared" si="216"/>
        <v>69</v>
      </c>
      <c r="HE27" s="133">
        <f t="shared" si="217"/>
        <v>362</v>
      </c>
      <c r="HF27" s="133">
        <f t="shared" si="218"/>
        <v>300</v>
      </c>
      <c r="HG27" s="133">
        <f t="shared" si="218"/>
        <v>399</v>
      </c>
      <c r="HH27"/>
    </row>
    <row r="28" spans="1:216">
      <c r="A28" s="40" t="s">
        <v>49</v>
      </c>
      <c r="B28" s="46"/>
      <c r="C28" s="99">
        <v>5505</v>
      </c>
      <c r="D28" s="78">
        <f t="shared" si="219"/>
        <v>5294.5</v>
      </c>
      <c r="E28" s="46">
        <v>5084</v>
      </c>
      <c r="F28" s="46">
        <v>3527</v>
      </c>
      <c r="G28" s="46">
        <v>4762</v>
      </c>
      <c r="H28" s="46">
        <v>4019</v>
      </c>
      <c r="I28" s="46">
        <v>4719</v>
      </c>
      <c r="J28" s="46">
        <v>4987</v>
      </c>
      <c r="K28" s="46">
        <v>5516</v>
      </c>
      <c r="L28" s="46">
        <v>5011</v>
      </c>
      <c r="M28" s="46">
        <v>5136</v>
      </c>
      <c r="N28" s="46">
        <v>5032</v>
      </c>
      <c r="O28" s="46">
        <v>4953</v>
      </c>
      <c r="P28" s="46">
        <v>4956</v>
      </c>
      <c r="Q28" s="46">
        <v>5167</v>
      </c>
      <c r="R28" s="46">
        <v>5352</v>
      </c>
      <c r="S28" s="46">
        <v>5450</v>
      </c>
      <c r="T28" s="46"/>
      <c r="U28" s="46">
        <v>4628</v>
      </c>
      <c r="V28" s="46">
        <v>4284</v>
      </c>
      <c r="W28" s="46">
        <v>4122</v>
      </c>
      <c r="X28" s="91">
        <v>993</v>
      </c>
      <c r="Y28" s="104">
        <f t="shared" si="193"/>
        <v>997</v>
      </c>
      <c r="Z28" s="84">
        <v>1001</v>
      </c>
      <c r="AA28" s="84">
        <v>945</v>
      </c>
      <c r="AB28" s="84">
        <v>976</v>
      </c>
      <c r="AC28" s="84">
        <v>1013</v>
      </c>
      <c r="AD28" s="84">
        <v>1032</v>
      </c>
      <c r="AE28" s="84">
        <v>1013</v>
      </c>
      <c r="AF28" s="84">
        <v>1012</v>
      </c>
      <c r="AG28" s="84">
        <v>1049</v>
      </c>
      <c r="AH28" s="84">
        <v>999</v>
      </c>
      <c r="AI28" s="84">
        <v>1050</v>
      </c>
      <c r="AJ28" s="84">
        <v>974</v>
      </c>
      <c r="AK28" s="84">
        <v>1044</v>
      </c>
      <c r="AL28" s="84">
        <v>1057</v>
      </c>
      <c r="AM28" s="84">
        <v>1078</v>
      </c>
      <c r="AN28" s="84">
        <v>1071</v>
      </c>
      <c r="AO28" s="84"/>
      <c r="AP28" s="84">
        <v>1080</v>
      </c>
      <c r="AQ28" s="46">
        <v>1116</v>
      </c>
      <c r="AR28" s="46">
        <v>1128</v>
      </c>
      <c r="AS28" s="91">
        <v>500</v>
      </c>
      <c r="AT28" s="104">
        <f t="shared" si="194"/>
        <v>488.5</v>
      </c>
      <c r="AU28" s="84">
        <v>477</v>
      </c>
      <c r="AV28" s="84">
        <v>394</v>
      </c>
      <c r="AW28" s="84">
        <v>525</v>
      </c>
      <c r="AX28" s="84">
        <v>551</v>
      </c>
      <c r="AY28" s="84">
        <v>723</v>
      </c>
      <c r="AZ28" s="84">
        <v>566</v>
      </c>
      <c r="BA28" s="84">
        <v>608</v>
      </c>
      <c r="BB28" s="84">
        <v>557</v>
      </c>
      <c r="BC28" s="84">
        <v>600</v>
      </c>
      <c r="BD28" s="84">
        <v>717</v>
      </c>
      <c r="BE28" s="84">
        <v>680</v>
      </c>
      <c r="BF28" s="84">
        <v>614</v>
      </c>
      <c r="BG28" s="84">
        <v>669</v>
      </c>
      <c r="BH28" s="84">
        <v>640</v>
      </c>
      <c r="BI28" s="84">
        <v>720</v>
      </c>
      <c r="BJ28" s="84"/>
      <c r="BK28" s="84">
        <v>710</v>
      </c>
      <c r="BL28" s="46">
        <v>781</v>
      </c>
      <c r="BM28" s="46">
        <v>945</v>
      </c>
      <c r="BN28" s="91">
        <v>705</v>
      </c>
      <c r="BO28" s="104">
        <f>(BN28+BP28)/2</f>
        <v>691</v>
      </c>
      <c r="BP28" s="84">
        <v>677</v>
      </c>
      <c r="BQ28" s="84">
        <f>(2*((BR28-BP28)/5))+BP28</f>
        <v>703</v>
      </c>
      <c r="BR28" s="84">
        <v>742</v>
      </c>
      <c r="BS28" s="84">
        <v>726</v>
      </c>
      <c r="BT28" s="84">
        <v>529</v>
      </c>
      <c r="BU28" s="84">
        <v>508</v>
      </c>
      <c r="BV28" s="84">
        <v>449</v>
      </c>
      <c r="BW28" s="84">
        <v>443</v>
      </c>
      <c r="BX28" s="84">
        <v>405</v>
      </c>
      <c r="BY28" s="84">
        <v>307</v>
      </c>
      <c r="BZ28" s="84">
        <v>364</v>
      </c>
      <c r="CA28" s="84">
        <v>327</v>
      </c>
      <c r="CB28" s="84">
        <v>227</v>
      </c>
      <c r="CC28" s="84">
        <v>218</v>
      </c>
      <c r="CD28" s="84">
        <v>152</v>
      </c>
      <c r="CE28" s="84"/>
      <c r="CF28" s="84">
        <v>238</v>
      </c>
      <c r="CG28" s="46">
        <v>196</v>
      </c>
      <c r="CH28" s="46">
        <v>242</v>
      </c>
      <c r="CI28" s="91">
        <v>101</v>
      </c>
      <c r="CJ28" s="104">
        <f t="shared" si="196"/>
        <v>117.5</v>
      </c>
      <c r="CK28" s="84">
        <v>134</v>
      </c>
      <c r="CL28" s="84">
        <v>175</v>
      </c>
      <c r="CM28" s="84">
        <v>177</v>
      </c>
      <c r="CN28" s="84">
        <v>165</v>
      </c>
      <c r="CO28" s="84">
        <v>160</v>
      </c>
      <c r="CP28" s="84">
        <v>174</v>
      </c>
      <c r="CQ28" s="84">
        <v>179</v>
      </c>
      <c r="CR28" s="84">
        <v>151</v>
      </c>
      <c r="CS28" s="84">
        <v>148</v>
      </c>
      <c r="CT28" s="84">
        <v>195</v>
      </c>
      <c r="CU28" s="84">
        <v>194</v>
      </c>
      <c r="CV28" s="84">
        <v>203</v>
      </c>
      <c r="CW28" s="84">
        <v>349</v>
      </c>
      <c r="CX28" s="84">
        <v>330</v>
      </c>
      <c r="CY28" s="84">
        <v>347</v>
      </c>
      <c r="CZ28" s="84"/>
      <c r="DA28" s="84">
        <v>448</v>
      </c>
      <c r="DB28" s="46">
        <v>452</v>
      </c>
      <c r="DC28" s="46">
        <v>450</v>
      </c>
      <c r="DD28" s="91">
        <v>450</v>
      </c>
      <c r="DE28" s="104">
        <f t="shared" si="197"/>
        <v>456.5</v>
      </c>
      <c r="DF28" s="84">
        <v>463</v>
      </c>
      <c r="DG28" s="84">
        <v>303</v>
      </c>
      <c r="DH28" s="84">
        <v>471</v>
      </c>
      <c r="DI28" s="84">
        <v>533</v>
      </c>
      <c r="DJ28" s="84">
        <v>603</v>
      </c>
      <c r="DK28" s="84">
        <v>576</v>
      </c>
      <c r="DL28" s="84">
        <v>574</v>
      </c>
      <c r="DM28" s="84">
        <v>638</v>
      </c>
      <c r="DN28" s="84">
        <v>707</v>
      </c>
      <c r="DO28" s="84">
        <v>704</v>
      </c>
      <c r="DP28" s="84">
        <v>737</v>
      </c>
      <c r="DQ28" s="84">
        <v>740</v>
      </c>
      <c r="DR28" s="84">
        <v>875</v>
      </c>
      <c r="DS28" s="84">
        <v>863</v>
      </c>
      <c r="DT28" s="84">
        <v>880</v>
      </c>
      <c r="DU28" s="84"/>
      <c r="DV28" s="84">
        <v>878</v>
      </c>
      <c r="DW28" s="46">
        <v>849</v>
      </c>
      <c r="DX28" s="46">
        <v>881</v>
      </c>
      <c r="DY28" s="91">
        <v>157</v>
      </c>
      <c r="DZ28" s="104">
        <f t="shared" si="198"/>
        <v>155</v>
      </c>
      <c r="EA28" s="84">
        <v>153</v>
      </c>
      <c r="EB28" s="84">
        <v>61</v>
      </c>
      <c r="EC28" s="84">
        <v>177</v>
      </c>
      <c r="ED28" s="84">
        <v>147</v>
      </c>
      <c r="EE28" s="84">
        <v>134</v>
      </c>
      <c r="EF28" s="84">
        <v>160</v>
      </c>
      <c r="EG28" s="84">
        <v>146</v>
      </c>
      <c r="EH28" s="84">
        <v>133</v>
      </c>
      <c r="EI28" s="84">
        <v>167</v>
      </c>
      <c r="EJ28" s="84">
        <v>146</v>
      </c>
      <c r="EK28" s="84">
        <v>145</v>
      </c>
      <c r="EL28" s="84">
        <v>152</v>
      </c>
      <c r="EM28" s="84">
        <v>158</v>
      </c>
      <c r="EN28" s="84">
        <v>158</v>
      </c>
      <c r="EO28" s="84">
        <v>233</v>
      </c>
      <c r="EP28" s="84"/>
      <c r="EQ28" s="84">
        <v>230</v>
      </c>
      <c r="ER28" s="46">
        <v>240</v>
      </c>
      <c r="ES28" s="46">
        <v>243</v>
      </c>
      <c r="ET28" s="91">
        <v>116</v>
      </c>
      <c r="EU28" s="104">
        <f t="shared" si="199"/>
        <v>119.5</v>
      </c>
      <c r="EV28" s="84">
        <v>123</v>
      </c>
      <c r="EW28" s="84">
        <v>120</v>
      </c>
      <c r="EX28" s="84">
        <v>109</v>
      </c>
      <c r="EY28" s="84">
        <v>111</v>
      </c>
      <c r="EZ28" s="84">
        <v>122</v>
      </c>
      <c r="FA28" s="84">
        <v>115</v>
      </c>
      <c r="FB28" s="84">
        <v>124</v>
      </c>
      <c r="FC28" s="84">
        <v>123</v>
      </c>
      <c r="FD28" s="84">
        <v>121</v>
      </c>
      <c r="FE28" s="84">
        <v>183</v>
      </c>
      <c r="FF28" s="84">
        <v>208</v>
      </c>
      <c r="FG28" s="84">
        <v>227</v>
      </c>
      <c r="FH28" s="84">
        <v>220</v>
      </c>
      <c r="FI28" s="84">
        <v>221</v>
      </c>
      <c r="FJ28" s="84">
        <v>231</v>
      </c>
      <c r="FK28" s="84"/>
      <c r="FL28" s="84">
        <v>244</v>
      </c>
      <c r="FM28" s="46">
        <v>234</v>
      </c>
      <c r="FN28" s="46">
        <v>244</v>
      </c>
      <c r="FO28" s="91">
        <v>604</v>
      </c>
      <c r="FP28" s="84">
        <v>580</v>
      </c>
      <c r="FQ28" s="84">
        <v>616</v>
      </c>
      <c r="FR28" s="84">
        <v>742</v>
      </c>
      <c r="FS28" s="84">
        <v>865</v>
      </c>
      <c r="FT28" s="84">
        <v>1105</v>
      </c>
      <c r="FU28" s="84">
        <v>1157</v>
      </c>
      <c r="FV28" s="84">
        <v>1776</v>
      </c>
      <c r="FW28" s="84"/>
      <c r="FX28" s="84">
        <v>1947</v>
      </c>
      <c r="FY28" s="46">
        <v>2140</v>
      </c>
      <c r="FZ28" s="46">
        <v>2469</v>
      </c>
      <c r="GA28" s="84"/>
      <c r="GB28" s="84"/>
      <c r="GD28" s="114" t="s">
        <v>182</v>
      </c>
      <c r="GE28" s="115">
        <v>11</v>
      </c>
      <c r="GH28" s="133">
        <v>8703</v>
      </c>
      <c r="GI28" s="133">
        <v>9188</v>
      </c>
      <c r="GJ28" s="133">
        <v>8721</v>
      </c>
      <c r="GK28" s="133">
        <v>10403</v>
      </c>
      <c r="GL28" s="133">
        <v>10292</v>
      </c>
      <c r="GM28" s="133">
        <v>10724</v>
      </c>
      <c r="GN28" s="204">
        <f t="shared" si="200"/>
        <v>8099</v>
      </c>
      <c r="GO28" s="133">
        <f t="shared" si="201"/>
        <v>8608</v>
      </c>
      <c r="GP28" s="133">
        <f t="shared" si="202"/>
        <v>8105</v>
      </c>
      <c r="GQ28" s="133">
        <f t="shared" si="203"/>
        <v>8283</v>
      </c>
      <c r="GR28" s="133">
        <f t="shared" si="204"/>
        <v>8334</v>
      </c>
      <c r="GS28" s="133">
        <f t="shared" si="205"/>
        <v>8255</v>
      </c>
      <c r="GT28" s="133">
        <f t="shared" si="206"/>
        <v>8263</v>
      </c>
      <c r="GU28" s="133">
        <f t="shared" si="207"/>
        <v>8722</v>
      </c>
      <c r="GV28" s="133">
        <f t="shared" si="208"/>
        <v>8860</v>
      </c>
      <c r="GW28" s="133">
        <f t="shared" si="209"/>
        <v>9084</v>
      </c>
      <c r="GX28" s="133">
        <f t="shared" si="210"/>
        <v>0</v>
      </c>
      <c r="GY28" s="133">
        <f t="shared" si="211"/>
        <v>8456</v>
      </c>
      <c r="GZ28" s="133">
        <f t="shared" si="212"/>
        <v>8152</v>
      </c>
      <c r="HA28" s="133">
        <f t="shared" si="213"/>
        <v>8255</v>
      </c>
      <c r="HB28" s="204">
        <f t="shared" si="214"/>
        <v>604</v>
      </c>
      <c r="HC28" s="133">
        <f t="shared" si="215"/>
        <v>580</v>
      </c>
      <c r="HD28" s="133">
        <f t="shared" si="216"/>
        <v>616</v>
      </c>
      <c r="HE28" s="133">
        <f t="shared" si="217"/>
        <v>1947</v>
      </c>
      <c r="HF28" s="133">
        <f t="shared" si="218"/>
        <v>2140</v>
      </c>
      <c r="HG28" s="133">
        <f t="shared" si="218"/>
        <v>2469</v>
      </c>
      <c r="HH28"/>
    </row>
    <row r="29" spans="1:216">
      <c r="A29" s="40" t="s">
        <v>50</v>
      </c>
      <c r="B29" s="46"/>
      <c r="C29" s="99">
        <v>465</v>
      </c>
      <c r="D29" s="78">
        <f t="shared" si="219"/>
        <v>462.5</v>
      </c>
      <c r="E29" s="46">
        <v>460</v>
      </c>
      <c r="F29" s="46">
        <v>478</v>
      </c>
      <c r="G29" s="46">
        <v>487</v>
      </c>
      <c r="H29" s="46">
        <v>464</v>
      </c>
      <c r="I29" s="46">
        <v>539</v>
      </c>
      <c r="J29" s="46">
        <v>521</v>
      </c>
      <c r="K29" s="46">
        <v>529</v>
      </c>
      <c r="L29" s="46">
        <v>531</v>
      </c>
      <c r="M29" s="46">
        <v>517</v>
      </c>
      <c r="N29" s="46">
        <v>490</v>
      </c>
      <c r="O29" s="46">
        <v>509</v>
      </c>
      <c r="P29" s="46">
        <v>524</v>
      </c>
      <c r="Q29" s="46">
        <v>458</v>
      </c>
      <c r="R29" s="46">
        <v>498</v>
      </c>
      <c r="S29" s="46">
        <v>439</v>
      </c>
      <c r="T29" s="46"/>
      <c r="U29" s="46">
        <v>437</v>
      </c>
      <c r="V29" s="46">
        <v>451</v>
      </c>
      <c r="W29" s="46">
        <v>420</v>
      </c>
      <c r="X29" s="91">
        <v>133</v>
      </c>
      <c r="Y29" s="104">
        <f t="shared" si="193"/>
        <v>133</v>
      </c>
      <c r="Z29" s="84">
        <v>133</v>
      </c>
      <c r="AA29" s="84">
        <v>127</v>
      </c>
      <c r="AB29" s="84">
        <v>120</v>
      </c>
      <c r="AC29" s="84">
        <v>125</v>
      </c>
      <c r="AD29" s="84">
        <v>132</v>
      </c>
      <c r="AE29" s="84">
        <v>113</v>
      </c>
      <c r="AF29" s="84">
        <v>126</v>
      </c>
      <c r="AG29" s="84">
        <v>125</v>
      </c>
      <c r="AH29" s="84">
        <v>137</v>
      </c>
      <c r="AI29" s="84">
        <v>132</v>
      </c>
      <c r="AJ29" s="84">
        <v>133</v>
      </c>
      <c r="AK29" s="84">
        <v>146</v>
      </c>
      <c r="AL29" s="84">
        <v>143</v>
      </c>
      <c r="AM29" s="84">
        <v>149</v>
      </c>
      <c r="AN29" s="84">
        <v>164</v>
      </c>
      <c r="AO29" s="84"/>
      <c r="AP29" s="84">
        <v>159</v>
      </c>
      <c r="AQ29" s="46">
        <v>142</v>
      </c>
      <c r="AR29" s="46">
        <v>155</v>
      </c>
      <c r="AS29" s="91">
        <v>29</v>
      </c>
      <c r="AT29" s="104">
        <f t="shared" si="194"/>
        <v>30</v>
      </c>
      <c r="AU29" s="84">
        <v>31</v>
      </c>
      <c r="AV29" s="84">
        <v>30</v>
      </c>
      <c r="AW29" s="84">
        <v>33</v>
      </c>
      <c r="AX29" s="84">
        <v>35</v>
      </c>
      <c r="AY29" s="84">
        <v>35</v>
      </c>
      <c r="AZ29" s="84">
        <v>40</v>
      </c>
      <c r="BA29" s="84">
        <v>37</v>
      </c>
      <c r="BB29" s="84">
        <v>46</v>
      </c>
      <c r="BC29" s="84">
        <v>59</v>
      </c>
      <c r="BD29" s="84">
        <v>67</v>
      </c>
      <c r="BE29" s="84">
        <v>70</v>
      </c>
      <c r="BF29" s="84">
        <v>71</v>
      </c>
      <c r="BG29" s="84">
        <v>73</v>
      </c>
      <c r="BH29" s="84">
        <v>87</v>
      </c>
      <c r="BI29" s="84">
        <v>88</v>
      </c>
      <c r="BJ29" s="84"/>
      <c r="BK29" s="84">
        <v>116</v>
      </c>
      <c r="BL29" s="46">
        <v>117</v>
      </c>
      <c r="BM29" s="46">
        <v>118</v>
      </c>
      <c r="BN29" s="91"/>
      <c r="BO29" s="104">
        <f t="shared" ref="BO29:BO34" si="220">(BN29+BP29)/2</f>
        <v>0</v>
      </c>
      <c r="BP29" s="84"/>
      <c r="BQ29" s="84"/>
      <c r="BR29" s="84">
        <v>0</v>
      </c>
      <c r="BS29" s="84"/>
      <c r="BT29" s="84"/>
      <c r="BU29" s="84"/>
      <c r="BV29" s="84"/>
      <c r="BW29" s="84"/>
      <c r="BX29" s="84"/>
      <c r="BY29" s="84"/>
      <c r="BZ29" s="84">
        <v>0</v>
      </c>
      <c r="CA29" s="84">
        <v>0</v>
      </c>
      <c r="CB29" s="84"/>
      <c r="CC29" s="84"/>
      <c r="CD29" s="84"/>
      <c r="CE29" s="84"/>
      <c r="CF29" s="84"/>
      <c r="CG29" s="46"/>
      <c r="CH29" s="46"/>
      <c r="CI29" s="91"/>
      <c r="CJ29" s="104">
        <f t="shared" si="196"/>
        <v>0</v>
      </c>
      <c r="CK29" s="84"/>
      <c r="CL29" s="84"/>
      <c r="CM29" s="84"/>
      <c r="CN29" s="84"/>
      <c r="CO29" s="84"/>
      <c r="CP29" s="84"/>
      <c r="CQ29" s="84"/>
      <c r="CR29" s="84"/>
      <c r="CS29" s="84"/>
      <c r="CT29" s="84"/>
      <c r="CU29" s="84">
        <v>0</v>
      </c>
      <c r="CV29" s="84">
        <v>0</v>
      </c>
      <c r="CW29" s="84"/>
      <c r="CX29" s="84"/>
      <c r="CY29" s="84">
        <v>145</v>
      </c>
      <c r="CZ29" s="84"/>
      <c r="DA29" s="84">
        <v>144</v>
      </c>
      <c r="DB29" s="46">
        <v>152</v>
      </c>
      <c r="DC29" s="46">
        <v>146</v>
      </c>
      <c r="DD29" s="91"/>
      <c r="DE29" s="104">
        <f t="shared" si="197"/>
        <v>4</v>
      </c>
      <c r="DF29" s="84">
        <v>8</v>
      </c>
      <c r="DG29" s="84">
        <v>14</v>
      </c>
      <c r="DH29" s="84">
        <v>17</v>
      </c>
      <c r="DI29" s="84">
        <v>52</v>
      </c>
      <c r="DJ29" s="84">
        <v>80</v>
      </c>
      <c r="DK29" s="84">
        <v>82</v>
      </c>
      <c r="DL29" s="84">
        <v>151</v>
      </c>
      <c r="DM29" s="84">
        <v>143</v>
      </c>
      <c r="DN29" s="84">
        <v>157</v>
      </c>
      <c r="DO29" s="84">
        <v>170</v>
      </c>
      <c r="DP29" s="84">
        <v>163</v>
      </c>
      <c r="DQ29" s="84">
        <v>163</v>
      </c>
      <c r="DR29" s="84">
        <v>156</v>
      </c>
      <c r="DS29" s="84">
        <v>193</v>
      </c>
      <c r="DT29" s="84">
        <v>246</v>
      </c>
      <c r="DU29" s="84"/>
      <c r="DV29" s="84">
        <v>250</v>
      </c>
      <c r="DW29" s="46">
        <v>290</v>
      </c>
      <c r="DX29" s="46">
        <v>256</v>
      </c>
      <c r="DY29" s="91"/>
      <c r="DZ29" s="104">
        <f t="shared" si="198"/>
        <v>0</v>
      </c>
      <c r="EA29" s="84"/>
      <c r="EB29" s="84"/>
      <c r="EC29" s="84"/>
      <c r="ED29" s="84"/>
      <c r="EE29" s="84"/>
      <c r="EF29" s="84"/>
      <c r="EG29" s="84"/>
      <c r="EH29" s="84"/>
      <c r="EI29" s="84"/>
      <c r="EJ29" s="84"/>
      <c r="EK29" s="84">
        <v>0</v>
      </c>
      <c r="EL29" s="84">
        <v>0</v>
      </c>
      <c r="EM29" s="84"/>
      <c r="EN29" s="84"/>
      <c r="EO29" s="84"/>
      <c r="EP29" s="84"/>
      <c r="EQ29" s="84"/>
      <c r="ER29" s="46"/>
      <c r="ES29" s="46"/>
      <c r="ET29" s="91">
        <v>116</v>
      </c>
      <c r="EU29" s="104">
        <f t="shared" si="199"/>
        <v>123.5</v>
      </c>
      <c r="EV29" s="84">
        <v>131</v>
      </c>
      <c r="EW29" s="84">
        <v>128</v>
      </c>
      <c r="EX29" s="84">
        <v>124</v>
      </c>
      <c r="EY29" s="84">
        <v>129</v>
      </c>
      <c r="EZ29" s="84">
        <v>132</v>
      </c>
      <c r="FA29" s="84">
        <v>126</v>
      </c>
      <c r="FB29" s="84">
        <v>138</v>
      </c>
      <c r="FC29" s="84">
        <v>135</v>
      </c>
      <c r="FD29" s="84">
        <v>129</v>
      </c>
      <c r="FE29" s="84">
        <v>136</v>
      </c>
      <c r="FF29" s="84">
        <v>125</v>
      </c>
      <c r="FG29" s="84">
        <v>131</v>
      </c>
      <c r="FH29" s="84">
        <v>137</v>
      </c>
      <c r="FI29" s="84">
        <v>127</v>
      </c>
      <c r="FJ29" s="84">
        <v>140</v>
      </c>
      <c r="FK29" s="84"/>
      <c r="FL29" s="84">
        <v>126</v>
      </c>
      <c r="FM29" s="46">
        <v>130</v>
      </c>
      <c r="FN29" s="46">
        <v>136</v>
      </c>
      <c r="FO29" s="91">
        <v>65</v>
      </c>
      <c r="FP29" s="84">
        <v>73</v>
      </c>
      <c r="FQ29" s="84">
        <v>98</v>
      </c>
      <c r="FR29" s="84">
        <v>66</v>
      </c>
      <c r="FS29" s="84">
        <v>212</v>
      </c>
      <c r="FT29" s="84">
        <v>206</v>
      </c>
      <c r="FU29" s="84">
        <v>245</v>
      </c>
      <c r="FV29" s="84">
        <v>263</v>
      </c>
      <c r="FW29" s="84"/>
      <c r="FX29" s="84">
        <v>202</v>
      </c>
      <c r="FY29" s="46">
        <v>239</v>
      </c>
      <c r="FZ29" s="46">
        <v>221</v>
      </c>
      <c r="GA29" s="84"/>
      <c r="GB29" s="84"/>
      <c r="GD29" s="114" t="s">
        <v>183</v>
      </c>
      <c r="GE29" s="115">
        <v>26</v>
      </c>
      <c r="GH29" s="133">
        <v>947</v>
      </c>
      <c r="GI29" s="133">
        <v>1054</v>
      </c>
      <c r="GJ29" s="133">
        <v>1078</v>
      </c>
      <c r="GK29" s="133">
        <v>1434</v>
      </c>
      <c r="GL29" s="133">
        <v>1521</v>
      </c>
      <c r="GM29" s="133">
        <v>1452</v>
      </c>
      <c r="GN29" s="204">
        <f t="shared" si="200"/>
        <v>882</v>
      </c>
      <c r="GO29" s="133">
        <f t="shared" si="201"/>
        <v>981</v>
      </c>
      <c r="GP29" s="133">
        <f t="shared" si="202"/>
        <v>980</v>
      </c>
      <c r="GQ29" s="133">
        <f t="shared" si="203"/>
        <v>999</v>
      </c>
      <c r="GR29" s="133">
        <f t="shared" si="204"/>
        <v>995</v>
      </c>
      <c r="GS29" s="133">
        <f t="shared" si="205"/>
        <v>1000</v>
      </c>
      <c r="GT29" s="133">
        <f t="shared" si="206"/>
        <v>1035</v>
      </c>
      <c r="GU29" s="133">
        <f t="shared" si="207"/>
        <v>967</v>
      </c>
      <c r="GV29" s="133">
        <f t="shared" si="208"/>
        <v>1054</v>
      </c>
      <c r="GW29" s="133">
        <f t="shared" si="209"/>
        <v>1222</v>
      </c>
      <c r="GX29" s="133">
        <f t="shared" si="210"/>
        <v>0</v>
      </c>
      <c r="GY29" s="133">
        <f t="shared" si="211"/>
        <v>1232</v>
      </c>
      <c r="GZ29" s="133">
        <f t="shared" si="212"/>
        <v>1282</v>
      </c>
      <c r="HA29" s="133">
        <f t="shared" si="213"/>
        <v>1231</v>
      </c>
      <c r="HB29" s="204">
        <f t="shared" si="214"/>
        <v>65</v>
      </c>
      <c r="HC29" s="133">
        <f t="shared" si="215"/>
        <v>73</v>
      </c>
      <c r="HD29" s="133">
        <f t="shared" si="216"/>
        <v>98</v>
      </c>
      <c r="HE29" s="133">
        <f t="shared" si="217"/>
        <v>202</v>
      </c>
      <c r="HF29" s="133">
        <f t="shared" si="218"/>
        <v>239</v>
      </c>
      <c r="HG29" s="133">
        <f t="shared" si="218"/>
        <v>221</v>
      </c>
      <c r="HH29"/>
    </row>
    <row r="30" spans="1:216">
      <c r="A30" s="40" t="s">
        <v>53</v>
      </c>
      <c r="B30" s="46"/>
      <c r="C30" s="99">
        <v>63</v>
      </c>
      <c r="D30" s="78">
        <f t="shared" si="219"/>
        <v>65</v>
      </c>
      <c r="E30" s="46">
        <v>67</v>
      </c>
      <c r="F30" s="46">
        <v>75</v>
      </c>
      <c r="G30" s="46">
        <v>71</v>
      </c>
      <c r="H30" s="46">
        <v>75</v>
      </c>
      <c r="I30" s="46">
        <v>72</v>
      </c>
      <c r="J30" s="46">
        <v>77</v>
      </c>
      <c r="K30" s="46">
        <v>98</v>
      </c>
      <c r="L30" s="46">
        <v>101</v>
      </c>
      <c r="M30" s="46">
        <v>111</v>
      </c>
      <c r="N30" s="46">
        <v>96</v>
      </c>
      <c r="O30" s="46">
        <v>88</v>
      </c>
      <c r="P30" s="46">
        <v>82</v>
      </c>
      <c r="Q30" s="46">
        <v>99</v>
      </c>
      <c r="R30" s="46">
        <v>105</v>
      </c>
      <c r="S30" s="46">
        <v>104</v>
      </c>
      <c r="T30" s="46"/>
      <c r="U30" s="46">
        <v>114</v>
      </c>
      <c r="V30" s="46">
        <v>76</v>
      </c>
      <c r="W30" s="46">
        <v>108</v>
      </c>
      <c r="X30" s="91">
        <v>52</v>
      </c>
      <c r="Y30" s="104">
        <f t="shared" si="193"/>
        <v>53</v>
      </c>
      <c r="Z30" s="84">
        <v>54</v>
      </c>
      <c r="AA30" s="84">
        <v>54</v>
      </c>
      <c r="AB30" s="84">
        <v>57</v>
      </c>
      <c r="AC30" s="84">
        <v>53</v>
      </c>
      <c r="AD30" s="84">
        <v>53</v>
      </c>
      <c r="AE30" s="84">
        <v>66</v>
      </c>
      <c r="AF30" s="84">
        <v>56</v>
      </c>
      <c r="AG30" s="84">
        <v>64</v>
      </c>
      <c r="AH30" s="84">
        <v>60</v>
      </c>
      <c r="AI30" s="84">
        <v>58</v>
      </c>
      <c r="AJ30" s="84">
        <v>60</v>
      </c>
      <c r="AK30" s="84">
        <v>58</v>
      </c>
      <c r="AL30" s="84">
        <v>61</v>
      </c>
      <c r="AM30" s="84">
        <v>66</v>
      </c>
      <c r="AN30" s="84">
        <v>54</v>
      </c>
      <c r="AO30" s="84"/>
      <c r="AP30" s="84">
        <v>66</v>
      </c>
      <c r="AQ30" s="46">
        <v>64</v>
      </c>
      <c r="AR30" s="46">
        <v>57</v>
      </c>
      <c r="AS30" s="91"/>
      <c r="AT30" s="104">
        <f t="shared" si="194"/>
        <v>0</v>
      </c>
      <c r="AU30" s="84"/>
      <c r="AV30" s="84"/>
      <c r="AW30" s="84">
        <v>0</v>
      </c>
      <c r="AX30" s="84"/>
      <c r="AY30" s="84"/>
      <c r="AZ30" s="84"/>
      <c r="BA30" s="84"/>
      <c r="BB30" s="84"/>
      <c r="BC30" s="84"/>
      <c r="BD30" s="84"/>
      <c r="BE30" s="84">
        <v>0</v>
      </c>
      <c r="BF30" s="84">
        <v>0</v>
      </c>
      <c r="BG30" s="84"/>
      <c r="BH30" s="84"/>
      <c r="BI30" s="84"/>
      <c r="BJ30" s="84"/>
      <c r="BK30" s="84"/>
      <c r="BL30" s="46"/>
      <c r="BM30" s="46"/>
      <c r="BN30" s="91"/>
      <c r="BO30" s="104">
        <f t="shared" si="220"/>
        <v>0</v>
      </c>
      <c r="BP30" s="84"/>
      <c r="BQ30" s="84"/>
      <c r="BR30" s="84">
        <v>0</v>
      </c>
      <c r="BS30" s="84"/>
      <c r="BT30" s="84"/>
      <c r="BU30" s="84"/>
      <c r="BV30" s="84"/>
      <c r="BW30" s="84"/>
      <c r="BX30" s="84"/>
      <c r="BY30" s="84"/>
      <c r="BZ30" s="84">
        <v>0</v>
      </c>
      <c r="CA30" s="84">
        <v>0</v>
      </c>
      <c r="CB30" s="84"/>
      <c r="CC30" s="84"/>
      <c r="CD30" s="84"/>
      <c r="CE30" s="84"/>
      <c r="CF30" s="84"/>
      <c r="CG30" s="46"/>
      <c r="CH30" s="46"/>
      <c r="CI30" s="91"/>
      <c r="CJ30" s="104">
        <f t="shared" si="196"/>
        <v>0</v>
      </c>
      <c r="CK30" s="84"/>
      <c r="CL30" s="84"/>
      <c r="CM30" s="84"/>
      <c r="CN30" s="84"/>
      <c r="CO30" s="84"/>
      <c r="CP30" s="84"/>
      <c r="CQ30" s="84"/>
      <c r="CR30" s="84"/>
      <c r="CS30" s="84"/>
      <c r="CT30" s="84"/>
      <c r="CU30" s="84">
        <v>0</v>
      </c>
      <c r="CV30" s="84">
        <v>0</v>
      </c>
      <c r="CW30" s="84"/>
      <c r="CX30" s="84"/>
      <c r="CY30" s="84"/>
      <c r="CZ30" s="84"/>
      <c r="DA30" s="84"/>
      <c r="DB30" s="46"/>
      <c r="DC30" s="46"/>
      <c r="DD30" s="91"/>
      <c r="DE30" s="104">
        <f t="shared" si="197"/>
        <v>0</v>
      </c>
      <c r="DF30" s="84"/>
      <c r="DG30" s="84"/>
      <c r="DH30" s="84">
        <v>0</v>
      </c>
      <c r="DI30" s="84"/>
      <c r="DJ30" s="84"/>
      <c r="DK30" s="84"/>
      <c r="DL30" s="84"/>
      <c r="DM30" s="84"/>
      <c r="DN30" s="84">
        <v>0</v>
      </c>
      <c r="DO30" s="84">
        <v>0</v>
      </c>
      <c r="DP30" s="84">
        <v>0</v>
      </c>
      <c r="DQ30" s="84">
        <v>0</v>
      </c>
      <c r="DR30" s="84">
        <v>84</v>
      </c>
      <c r="DS30" s="84">
        <v>87</v>
      </c>
      <c r="DT30" s="84">
        <v>86</v>
      </c>
      <c r="DU30" s="84"/>
      <c r="DV30" s="84">
        <v>91</v>
      </c>
      <c r="DW30" s="46">
        <v>86</v>
      </c>
      <c r="DX30" s="46">
        <v>78</v>
      </c>
      <c r="DY30" s="91"/>
      <c r="DZ30" s="104">
        <f t="shared" si="198"/>
        <v>0</v>
      </c>
      <c r="EA30" s="84"/>
      <c r="EB30" s="84"/>
      <c r="EC30" s="84"/>
      <c r="ED30" s="84"/>
      <c r="EE30" s="84"/>
      <c r="EF30" s="84"/>
      <c r="EG30" s="84"/>
      <c r="EH30" s="84"/>
      <c r="EI30" s="84"/>
      <c r="EJ30" s="84"/>
      <c r="EK30" s="84">
        <v>0</v>
      </c>
      <c r="EL30" s="84">
        <v>0</v>
      </c>
      <c r="EM30" s="84"/>
      <c r="EN30" s="84"/>
      <c r="EO30" s="84"/>
      <c r="EP30" s="84"/>
      <c r="EQ30" s="84"/>
      <c r="ER30" s="46"/>
      <c r="ES30" s="46"/>
      <c r="ET30" s="91"/>
      <c r="EU30" s="104">
        <f t="shared" si="199"/>
        <v>0</v>
      </c>
      <c r="EV30" s="84"/>
      <c r="EW30" s="84"/>
      <c r="EX30" s="84"/>
      <c r="EY30" s="84"/>
      <c r="EZ30" s="84"/>
      <c r="FA30" s="84"/>
      <c r="FB30" s="84"/>
      <c r="FC30" s="84"/>
      <c r="FD30" s="84"/>
      <c r="FE30" s="84"/>
      <c r="FF30" s="84">
        <v>0</v>
      </c>
      <c r="FG30" s="84">
        <v>0</v>
      </c>
      <c r="FH30" s="84"/>
      <c r="FI30" s="84"/>
      <c r="FJ30" s="84"/>
      <c r="FK30" s="84"/>
      <c r="FL30" s="84"/>
      <c r="FM30" s="46"/>
      <c r="FN30" s="46"/>
      <c r="FO30" s="91">
        <v>2</v>
      </c>
      <c r="FP30" s="84">
        <v>1</v>
      </c>
      <c r="FQ30" s="84">
        <v>0</v>
      </c>
      <c r="FR30" s="84">
        <v>26</v>
      </c>
      <c r="FS30" s="84">
        <v>54</v>
      </c>
      <c r="FT30" s="84">
        <v>24</v>
      </c>
      <c r="FU30" s="84">
        <v>65</v>
      </c>
      <c r="FV30" s="84">
        <v>58</v>
      </c>
      <c r="FW30" s="84"/>
      <c r="FX30" s="84">
        <v>93</v>
      </c>
      <c r="FY30" s="46">
        <v>70</v>
      </c>
      <c r="FZ30" s="46">
        <v>82</v>
      </c>
      <c r="GA30" s="84"/>
      <c r="GB30" s="84"/>
      <c r="GD30" s="114" t="s">
        <v>184</v>
      </c>
      <c r="GE30" s="115">
        <v>130</v>
      </c>
      <c r="GH30" s="133">
        <v>145</v>
      </c>
      <c r="GI30" s="133">
        <v>155</v>
      </c>
      <c r="GJ30" s="133">
        <v>165</v>
      </c>
      <c r="GK30" s="133">
        <v>364</v>
      </c>
      <c r="GL30" s="133">
        <v>296</v>
      </c>
      <c r="GM30" s="133">
        <v>325</v>
      </c>
      <c r="GN30" s="204">
        <f t="shared" si="200"/>
        <v>143</v>
      </c>
      <c r="GO30" s="133">
        <f t="shared" si="201"/>
        <v>154</v>
      </c>
      <c r="GP30" s="133">
        <f t="shared" si="202"/>
        <v>165</v>
      </c>
      <c r="GQ30" s="133">
        <f t="shared" si="203"/>
        <v>171</v>
      </c>
      <c r="GR30" s="133">
        <f t="shared" si="204"/>
        <v>154</v>
      </c>
      <c r="GS30" s="133">
        <f t="shared" si="205"/>
        <v>148</v>
      </c>
      <c r="GT30" s="133">
        <f t="shared" si="206"/>
        <v>140</v>
      </c>
      <c r="GU30" s="133">
        <f t="shared" si="207"/>
        <v>244</v>
      </c>
      <c r="GV30" s="133">
        <f t="shared" si="208"/>
        <v>258</v>
      </c>
      <c r="GW30" s="133">
        <f t="shared" si="209"/>
        <v>244</v>
      </c>
      <c r="GX30" s="133">
        <f t="shared" si="210"/>
        <v>0</v>
      </c>
      <c r="GY30" s="133">
        <f t="shared" si="211"/>
        <v>271</v>
      </c>
      <c r="GZ30" s="133">
        <f t="shared" si="212"/>
        <v>226</v>
      </c>
      <c r="HA30" s="133">
        <f t="shared" si="213"/>
        <v>243</v>
      </c>
      <c r="HB30" s="204">
        <f t="shared" si="214"/>
        <v>2</v>
      </c>
      <c r="HC30" s="133">
        <f t="shared" si="215"/>
        <v>1</v>
      </c>
      <c r="HD30" s="133">
        <f t="shared" si="216"/>
        <v>0</v>
      </c>
      <c r="HE30" s="133">
        <f t="shared" si="217"/>
        <v>93</v>
      </c>
      <c r="HF30" s="133">
        <f t="shared" si="218"/>
        <v>70</v>
      </c>
      <c r="HG30" s="133">
        <f t="shared" si="218"/>
        <v>82</v>
      </c>
      <c r="HH30"/>
    </row>
    <row r="31" spans="1:216">
      <c r="A31" s="40" t="s">
        <v>55</v>
      </c>
      <c r="B31" s="46"/>
      <c r="C31" s="99">
        <v>103</v>
      </c>
      <c r="D31" s="78">
        <f t="shared" si="219"/>
        <v>99.5</v>
      </c>
      <c r="E31" s="46">
        <v>96</v>
      </c>
      <c r="F31" s="46">
        <v>95</v>
      </c>
      <c r="G31" s="46">
        <v>86</v>
      </c>
      <c r="H31" s="46">
        <v>100</v>
      </c>
      <c r="I31" s="46">
        <v>97</v>
      </c>
      <c r="J31" s="46">
        <v>103</v>
      </c>
      <c r="K31" s="46">
        <v>98</v>
      </c>
      <c r="L31" s="46">
        <v>89</v>
      </c>
      <c r="M31" s="46">
        <v>105</v>
      </c>
      <c r="N31" s="46">
        <v>102</v>
      </c>
      <c r="O31" s="46">
        <v>96</v>
      </c>
      <c r="P31" s="46">
        <v>95</v>
      </c>
      <c r="Q31" s="46">
        <v>102</v>
      </c>
      <c r="R31" s="46">
        <v>103</v>
      </c>
      <c r="S31" s="46">
        <v>118</v>
      </c>
      <c r="T31" s="46"/>
      <c r="U31" s="46">
        <v>93</v>
      </c>
      <c r="V31" s="46">
        <v>130</v>
      </c>
      <c r="W31" s="46">
        <v>96</v>
      </c>
      <c r="X31" s="91"/>
      <c r="Y31" s="104">
        <f t="shared" si="193"/>
        <v>0</v>
      </c>
      <c r="Z31" s="84"/>
      <c r="AA31" s="84"/>
      <c r="AB31" s="84">
        <v>0</v>
      </c>
      <c r="AC31" s="84"/>
      <c r="AD31" s="84"/>
      <c r="AE31" s="84"/>
      <c r="AF31" s="84"/>
      <c r="AG31" s="84"/>
      <c r="AH31" s="84"/>
      <c r="AI31" s="84"/>
      <c r="AJ31" s="84"/>
      <c r="AK31" s="84">
        <v>0</v>
      </c>
      <c r="AL31" s="84"/>
      <c r="AM31" s="84">
        <v>0</v>
      </c>
      <c r="AN31" s="84">
        <v>0</v>
      </c>
      <c r="AO31" s="84"/>
      <c r="AP31" s="84">
        <v>0</v>
      </c>
      <c r="AQ31" s="46"/>
      <c r="AR31" s="46">
        <v>0</v>
      </c>
      <c r="AS31" s="91"/>
      <c r="AT31" s="104">
        <f t="shared" si="194"/>
        <v>0</v>
      </c>
      <c r="AU31" s="84"/>
      <c r="AV31" s="84"/>
      <c r="AW31" s="84">
        <v>0</v>
      </c>
      <c r="AX31" s="84"/>
      <c r="AY31" s="84"/>
      <c r="AZ31" s="84"/>
      <c r="BA31" s="84"/>
      <c r="BB31" s="84"/>
      <c r="BC31" s="84"/>
      <c r="BD31" s="84"/>
      <c r="BE31" s="84">
        <v>0</v>
      </c>
      <c r="BF31" s="84">
        <v>0</v>
      </c>
      <c r="BG31" s="84"/>
      <c r="BH31" s="84"/>
      <c r="BI31" s="84"/>
      <c r="BJ31" s="84"/>
      <c r="BK31" s="84"/>
      <c r="BL31" s="46"/>
      <c r="BM31" s="46"/>
      <c r="BN31" s="91"/>
      <c r="BO31" s="104">
        <f t="shared" si="220"/>
        <v>0</v>
      </c>
      <c r="BP31" s="84"/>
      <c r="BQ31" s="84"/>
      <c r="BR31" s="84">
        <v>0</v>
      </c>
      <c r="BS31" s="84"/>
      <c r="BT31" s="84"/>
      <c r="BU31" s="84"/>
      <c r="BV31" s="84"/>
      <c r="BW31" s="84"/>
      <c r="BX31" s="84"/>
      <c r="BY31" s="84"/>
      <c r="BZ31" s="84">
        <v>0</v>
      </c>
      <c r="CA31" s="84">
        <v>0</v>
      </c>
      <c r="CB31" s="84"/>
      <c r="CC31" s="84"/>
      <c r="CD31" s="84"/>
      <c r="CE31" s="84"/>
      <c r="CF31" s="84"/>
      <c r="CG31" s="46"/>
      <c r="CH31" s="46"/>
      <c r="CI31" s="91"/>
      <c r="CJ31" s="104">
        <f t="shared" si="196"/>
        <v>0</v>
      </c>
      <c r="CK31" s="84"/>
      <c r="CL31" s="84"/>
      <c r="CM31" s="84"/>
      <c r="CN31" s="84"/>
      <c r="CO31" s="84"/>
      <c r="CP31" s="84"/>
      <c r="CQ31" s="84"/>
      <c r="CR31" s="84"/>
      <c r="CS31" s="84"/>
      <c r="CT31" s="84"/>
      <c r="CU31" s="84">
        <v>0</v>
      </c>
      <c r="CV31" s="84">
        <v>0</v>
      </c>
      <c r="CW31" s="84"/>
      <c r="CX31" s="84"/>
      <c r="CY31" s="84"/>
      <c r="CZ31" s="84"/>
      <c r="DA31" s="84"/>
      <c r="DB31" s="46"/>
      <c r="DC31" s="46"/>
      <c r="DD31" s="91">
        <v>43</v>
      </c>
      <c r="DE31" s="104">
        <f t="shared" si="197"/>
        <v>57</v>
      </c>
      <c r="DF31" s="84">
        <v>71</v>
      </c>
      <c r="DG31" s="84">
        <v>73</v>
      </c>
      <c r="DH31" s="84">
        <v>67</v>
      </c>
      <c r="DI31" s="84">
        <v>74</v>
      </c>
      <c r="DJ31" s="84">
        <v>57</v>
      </c>
      <c r="DK31" s="84">
        <v>58</v>
      </c>
      <c r="DL31" s="84">
        <v>65</v>
      </c>
      <c r="DM31" s="84">
        <v>63</v>
      </c>
      <c r="DN31" s="84">
        <v>66</v>
      </c>
      <c r="DO31" s="84">
        <v>63</v>
      </c>
      <c r="DP31" s="84">
        <v>67</v>
      </c>
      <c r="DQ31" s="84">
        <v>71</v>
      </c>
      <c r="DR31" s="84">
        <v>68</v>
      </c>
      <c r="DS31" s="84">
        <v>77</v>
      </c>
      <c r="DT31" s="84">
        <v>74</v>
      </c>
      <c r="DU31" s="84"/>
      <c r="DV31" s="84">
        <v>88</v>
      </c>
      <c r="DW31" s="46">
        <v>88</v>
      </c>
      <c r="DX31" s="46">
        <v>87</v>
      </c>
      <c r="DY31" s="91"/>
      <c r="DZ31" s="104">
        <f t="shared" si="198"/>
        <v>0</v>
      </c>
      <c r="EA31" s="84"/>
      <c r="EB31" s="84"/>
      <c r="EC31" s="84"/>
      <c r="ED31" s="84"/>
      <c r="EE31" s="84"/>
      <c r="EF31" s="84"/>
      <c r="EG31" s="84"/>
      <c r="EH31" s="84"/>
      <c r="EI31" s="84"/>
      <c r="EJ31" s="84"/>
      <c r="EK31" s="84">
        <v>0</v>
      </c>
      <c r="EL31" s="84">
        <v>0</v>
      </c>
      <c r="EM31" s="84"/>
      <c r="EN31" s="84"/>
      <c r="EO31" s="84"/>
      <c r="EP31" s="84"/>
      <c r="EQ31" s="84"/>
      <c r="ER31" s="46"/>
      <c r="ES31" s="46"/>
      <c r="ET31" s="91"/>
      <c r="EU31" s="104">
        <f t="shared" si="199"/>
        <v>0</v>
      </c>
      <c r="EV31" s="84"/>
      <c r="EW31" s="84"/>
      <c r="EX31" s="84"/>
      <c r="EY31" s="84"/>
      <c r="EZ31" s="84"/>
      <c r="FA31" s="84"/>
      <c r="FB31" s="84"/>
      <c r="FC31" s="84"/>
      <c r="FD31" s="84"/>
      <c r="FE31" s="84"/>
      <c r="FF31" s="84">
        <v>0</v>
      </c>
      <c r="FG31" s="84">
        <v>0</v>
      </c>
      <c r="FH31" s="84"/>
      <c r="FI31" s="84"/>
      <c r="FJ31" s="84"/>
      <c r="FK31" s="84"/>
      <c r="FL31" s="84"/>
      <c r="FM31" s="46"/>
      <c r="FN31" s="46"/>
      <c r="FO31" s="91">
        <v>0</v>
      </c>
      <c r="FP31" s="84">
        <v>0</v>
      </c>
      <c r="FQ31" s="84">
        <v>0</v>
      </c>
      <c r="FR31" s="84">
        <v>0</v>
      </c>
      <c r="FS31" s="84">
        <v>31</v>
      </c>
      <c r="FT31" s="84">
        <v>36</v>
      </c>
      <c r="FU31" s="84">
        <v>40</v>
      </c>
      <c r="FV31" s="84">
        <v>44</v>
      </c>
      <c r="FW31" s="84"/>
      <c r="FX31" s="84">
        <v>56</v>
      </c>
      <c r="FY31" s="46">
        <v>50</v>
      </c>
      <c r="FZ31" s="46">
        <v>52</v>
      </c>
      <c r="GA31" s="84"/>
      <c r="GB31" s="84"/>
      <c r="GD31" s="114" t="s">
        <v>185</v>
      </c>
      <c r="GE31" s="115">
        <v>10</v>
      </c>
      <c r="GH31" s="133">
        <v>161</v>
      </c>
      <c r="GI31" s="133">
        <v>163</v>
      </c>
      <c r="GJ31" s="133">
        <v>152</v>
      </c>
      <c r="GK31" s="133">
        <v>237</v>
      </c>
      <c r="GL31" s="133">
        <v>268</v>
      </c>
      <c r="GM31" s="133">
        <v>235</v>
      </c>
      <c r="GN31" s="204">
        <f t="shared" si="200"/>
        <v>161</v>
      </c>
      <c r="GO31" s="133">
        <f t="shared" si="201"/>
        <v>163</v>
      </c>
      <c r="GP31" s="133">
        <f t="shared" si="202"/>
        <v>152</v>
      </c>
      <c r="GQ31" s="133">
        <f t="shared" si="203"/>
        <v>171</v>
      </c>
      <c r="GR31" s="133">
        <f t="shared" si="204"/>
        <v>165</v>
      </c>
      <c r="GS31" s="133">
        <f t="shared" si="205"/>
        <v>163</v>
      </c>
      <c r="GT31" s="133">
        <f t="shared" si="206"/>
        <v>166</v>
      </c>
      <c r="GU31" s="133">
        <f t="shared" si="207"/>
        <v>170</v>
      </c>
      <c r="GV31" s="133">
        <f t="shared" si="208"/>
        <v>180</v>
      </c>
      <c r="GW31" s="133">
        <f t="shared" si="209"/>
        <v>192</v>
      </c>
      <c r="GX31" s="133">
        <f t="shared" si="210"/>
        <v>0</v>
      </c>
      <c r="GY31" s="133">
        <f t="shared" si="211"/>
        <v>181</v>
      </c>
      <c r="GZ31" s="133">
        <f t="shared" si="212"/>
        <v>218</v>
      </c>
      <c r="HA31" s="133">
        <f t="shared" si="213"/>
        <v>183</v>
      </c>
      <c r="HB31" s="204">
        <f t="shared" si="214"/>
        <v>0</v>
      </c>
      <c r="HC31" s="133">
        <f t="shared" si="215"/>
        <v>0</v>
      </c>
      <c r="HD31" s="133">
        <f t="shared" si="216"/>
        <v>0</v>
      </c>
      <c r="HE31" s="133">
        <f t="shared" si="217"/>
        <v>56</v>
      </c>
      <c r="HF31" s="133">
        <f t="shared" si="218"/>
        <v>50</v>
      </c>
      <c r="HG31" s="133">
        <f t="shared" si="218"/>
        <v>52</v>
      </c>
      <c r="HH31"/>
    </row>
    <row r="32" spans="1:216">
      <c r="A32" s="40" t="s">
        <v>64</v>
      </c>
      <c r="B32" s="46"/>
      <c r="C32" s="99">
        <v>68</v>
      </c>
      <c r="D32" s="78">
        <f t="shared" si="219"/>
        <v>73</v>
      </c>
      <c r="E32" s="46">
        <v>78</v>
      </c>
      <c r="F32" s="46">
        <v>75</v>
      </c>
      <c r="G32" s="46">
        <v>68</v>
      </c>
      <c r="H32" s="46">
        <v>70</v>
      </c>
      <c r="I32" s="46">
        <v>84</v>
      </c>
      <c r="J32" s="46">
        <v>79</v>
      </c>
      <c r="K32" s="46">
        <v>80</v>
      </c>
      <c r="L32" s="46">
        <v>74</v>
      </c>
      <c r="M32" s="46">
        <v>74</v>
      </c>
      <c r="N32" s="46">
        <v>80</v>
      </c>
      <c r="O32" s="46">
        <v>76</v>
      </c>
      <c r="P32" s="46">
        <v>78</v>
      </c>
      <c r="Q32" s="46">
        <v>84</v>
      </c>
      <c r="R32" s="46">
        <v>86</v>
      </c>
      <c r="S32" s="46">
        <v>84</v>
      </c>
      <c r="T32" s="46"/>
      <c r="U32" s="46">
        <v>84</v>
      </c>
      <c r="V32" s="46">
        <v>78</v>
      </c>
      <c r="W32" s="46">
        <v>84</v>
      </c>
      <c r="X32" s="91"/>
      <c r="Y32" s="104">
        <f t="shared" si="193"/>
        <v>0</v>
      </c>
      <c r="Z32" s="84"/>
      <c r="AA32" s="84"/>
      <c r="AB32" s="84">
        <v>0</v>
      </c>
      <c r="AC32" s="84"/>
      <c r="AD32" s="84"/>
      <c r="AE32" s="84"/>
      <c r="AF32" s="84"/>
      <c r="AG32" s="84"/>
      <c r="AH32" s="84"/>
      <c r="AI32" s="84"/>
      <c r="AJ32" s="84"/>
      <c r="AK32" s="84">
        <v>0</v>
      </c>
      <c r="AL32" s="84"/>
      <c r="AM32" s="84"/>
      <c r="AN32" s="84"/>
      <c r="AO32" s="84"/>
      <c r="AP32" s="84"/>
      <c r="AQ32" s="46"/>
      <c r="AR32" s="46"/>
      <c r="AS32" s="91"/>
      <c r="AT32" s="104">
        <f t="shared" si="194"/>
        <v>0</v>
      </c>
      <c r="AU32" s="84"/>
      <c r="AV32" s="84"/>
      <c r="AW32" s="84">
        <v>0</v>
      </c>
      <c r="AX32" s="84"/>
      <c r="AY32" s="84"/>
      <c r="AZ32" s="84"/>
      <c r="BA32" s="84"/>
      <c r="BB32" s="84"/>
      <c r="BC32" s="84"/>
      <c r="BD32" s="84"/>
      <c r="BE32" s="84">
        <v>0</v>
      </c>
      <c r="BF32" s="84">
        <v>0</v>
      </c>
      <c r="BG32" s="84"/>
      <c r="BH32" s="84"/>
      <c r="BI32" s="84"/>
      <c r="BJ32" s="84"/>
      <c r="BK32" s="84"/>
      <c r="BL32" s="46"/>
      <c r="BM32" s="46"/>
      <c r="BN32" s="91"/>
      <c r="BO32" s="104">
        <f t="shared" si="220"/>
        <v>0</v>
      </c>
      <c r="BP32" s="84"/>
      <c r="BQ32" s="84"/>
      <c r="BR32" s="84">
        <v>0</v>
      </c>
      <c r="BS32" s="84"/>
      <c r="BT32" s="84"/>
      <c r="BU32" s="84"/>
      <c r="BV32" s="84"/>
      <c r="BW32" s="84"/>
      <c r="BX32" s="84"/>
      <c r="BY32" s="84"/>
      <c r="BZ32" s="84">
        <v>0</v>
      </c>
      <c r="CA32" s="84">
        <v>0</v>
      </c>
      <c r="CB32" s="84"/>
      <c r="CC32" s="84"/>
      <c r="CD32" s="84"/>
      <c r="CE32" s="84"/>
      <c r="CF32" s="84"/>
      <c r="CG32" s="46"/>
      <c r="CH32" s="46"/>
      <c r="CI32" s="91"/>
      <c r="CJ32" s="104">
        <f t="shared" si="196"/>
        <v>0</v>
      </c>
      <c r="CK32" s="84"/>
      <c r="CL32" s="84"/>
      <c r="CM32" s="84"/>
      <c r="CN32" s="84"/>
      <c r="CO32" s="84"/>
      <c r="CP32" s="84"/>
      <c r="CQ32" s="84"/>
      <c r="CR32" s="84"/>
      <c r="CS32" s="84"/>
      <c r="CT32" s="84"/>
      <c r="CU32" s="84">
        <v>0</v>
      </c>
      <c r="CV32" s="84">
        <v>0</v>
      </c>
      <c r="CW32" s="84"/>
      <c r="CX32" s="84"/>
      <c r="CY32" s="84"/>
      <c r="CZ32" s="84"/>
      <c r="DA32" s="84"/>
      <c r="DB32" s="46"/>
      <c r="DC32" s="46"/>
      <c r="DD32" s="91"/>
      <c r="DE32" s="104">
        <f>(DD32+DF32)/2</f>
        <v>0</v>
      </c>
      <c r="DF32" s="84"/>
      <c r="DG32" s="84"/>
      <c r="DH32" s="84">
        <v>0</v>
      </c>
      <c r="DI32" s="84"/>
      <c r="DJ32" s="84">
        <v>34</v>
      </c>
      <c r="DK32" s="84">
        <v>55</v>
      </c>
      <c r="DL32" s="84">
        <v>49</v>
      </c>
      <c r="DM32" s="84">
        <v>62</v>
      </c>
      <c r="DN32" s="84">
        <v>62</v>
      </c>
      <c r="DO32" s="84">
        <v>61</v>
      </c>
      <c r="DP32" s="84">
        <v>64</v>
      </c>
      <c r="DQ32" s="84">
        <v>70</v>
      </c>
      <c r="DR32" s="84">
        <v>71</v>
      </c>
      <c r="DS32" s="84">
        <v>64</v>
      </c>
      <c r="DT32" s="84">
        <v>64</v>
      </c>
      <c r="DU32" s="84"/>
      <c r="DV32" s="84">
        <v>62</v>
      </c>
      <c r="DW32" s="46">
        <v>65</v>
      </c>
      <c r="DX32" s="46">
        <v>65</v>
      </c>
      <c r="DY32" s="91"/>
      <c r="DZ32" s="104">
        <f t="shared" si="198"/>
        <v>0</v>
      </c>
      <c r="EA32" s="84"/>
      <c r="EB32" s="84"/>
      <c r="EC32" s="84"/>
      <c r="ED32" s="84"/>
      <c r="EE32" s="84"/>
      <c r="EF32" s="84"/>
      <c r="EG32" s="84"/>
      <c r="EH32" s="84"/>
      <c r="EI32" s="84"/>
      <c r="EJ32" s="84"/>
      <c r="EK32" s="84">
        <v>0</v>
      </c>
      <c r="EL32" s="84">
        <v>0</v>
      </c>
      <c r="EM32" s="84"/>
      <c r="EN32" s="84"/>
      <c r="EO32" s="84"/>
      <c r="EP32" s="84"/>
      <c r="EQ32" s="84"/>
      <c r="ER32" s="46"/>
      <c r="ES32" s="46"/>
      <c r="ET32" s="91"/>
      <c r="EU32" s="104">
        <f t="shared" si="199"/>
        <v>0</v>
      </c>
      <c r="EV32" s="84"/>
      <c r="EW32" s="84"/>
      <c r="EX32" s="84"/>
      <c r="EY32" s="84"/>
      <c r="EZ32" s="84"/>
      <c r="FA32" s="84"/>
      <c r="FB32" s="84"/>
      <c r="FC32" s="84"/>
      <c r="FD32" s="84"/>
      <c r="FE32" s="84"/>
      <c r="FF32" s="84">
        <v>0</v>
      </c>
      <c r="FG32" s="84">
        <v>0</v>
      </c>
      <c r="FH32" s="84"/>
      <c r="FI32" s="84"/>
      <c r="FJ32" s="84"/>
      <c r="FK32" s="84"/>
      <c r="FL32" s="84"/>
      <c r="FM32" s="46"/>
      <c r="FN32" s="46"/>
      <c r="FO32" s="91">
        <v>0</v>
      </c>
      <c r="FP32" s="84">
        <v>0</v>
      </c>
      <c r="FQ32" s="84">
        <v>0</v>
      </c>
      <c r="FR32" s="84">
        <v>0</v>
      </c>
      <c r="FS32" s="84">
        <v>68</v>
      </c>
      <c r="FT32" s="84">
        <v>101</v>
      </c>
      <c r="FU32" s="84">
        <v>125</v>
      </c>
      <c r="FV32" s="84">
        <v>149</v>
      </c>
      <c r="FW32" s="84"/>
      <c r="FX32" s="84">
        <v>183</v>
      </c>
      <c r="FY32" s="46">
        <v>169</v>
      </c>
      <c r="FZ32" s="46">
        <v>218</v>
      </c>
      <c r="GA32" s="84"/>
      <c r="GB32" s="84"/>
      <c r="GD32" s="114" t="s">
        <v>186</v>
      </c>
      <c r="GE32" s="115">
        <v>37</v>
      </c>
      <c r="GH32" s="133">
        <v>134</v>
      </c>
      <c r="GI32" s="133">
        <v>129</v>
      </c>
      <c r="GJ32" s="133">
        <v>136</v>
      </c>
      <c r="GK32" s="133">
        <v>329</v>
      </c>
      <c r="GL32" s="133">
        <v>312</v>
      </c>
      <c r="GM32" s="133">
        <v>367</v>
      </c>
      <c r="GN32" s="204">
        <f t="shared" si="200"/>
        <v>134</v>
      </c>
      <c r="GO32" s="133">
        <f t="shared" si="201"/>
        <v>129</v>
      </c>
      <c r="GP32" s="133">
        <f t="shared" si="202"/>
        <v>136</v>
      </c>
      <c r="GQ32" s="133">
        <f t="shared" si="203"/>
        <v>136</v>
      </c>
      <c r="GR32" s="133">
        <f t="shared" si="204"/>
        <v>141</v>
      </c>
      <c r="GS32" s="133">
        <f t="shared" si="205"/>
        <v>140</v>
      </c>
      <c r="GT32" s="133">
        <f t="shared" si="206"/>
        <v>148</v>
      </c>
      <c r="GU32" s="133">
        <f t="shared" si="207"/>
        <v>155</v>
      </c>
      <c r="GV32" s="133">
        <f t="shared" si="208"/>
        <v>150</v>
      </c>
      <c r="GW32" s="133">
        <f t="shared" si="209"/>
        <v>148</v>
      </c>
      <c r="GX32" s="133">
        <f t="shared" si="210"/>
        <v>0</v>
      </c>
      <c r="GY32" s="133">
        <f t="shared" si="211"/>
        <v>146</v>
      </c>
      <c r="GZ32" s="133">
        <f t="shared" si="212"/>
        <v>143</v>
      </c>
      <c r="HA32" s="133">
        <f t="shared" si="213"/>
        <v>149</v>
      </c>
      <c r="HB32" s="204">
        <f t="shared" si="214"/>
        <v>0</v>
      </c>
      <c r="HC32" s="133">
        <f t="shared" si="215"/>
        <v>0</v>
      </c>
      <c r="HD32" s="133">
        <f t="shared" si="216"/>
        <v>0</v>
      </c>
      <c r="HE32" s="133">
        <f t="shared" si="217"/>
        <v>183</v>
      </c>
      <c r="HF32" s="133">
        <f t="shared" si="218"/>
        <v>169</v>
      </c>
      <c r="HG32" s="133">
        <f t="shared" si="218"/>
        <v>218</v>
      </c>
      <c r="HH32"/>
    </row>
    <row r="33" spans="1:216">
      <c r="A33" s="40" t="s">
        <v>70</v>
      </c>
      <c r="B33" s="46"/>
      <c r="C33" s="99"/>
      <c r="D33" s="78">
        <f t="shared" si="219"/>
        <v>0</v>
      </c>
      <c r="E33" s="46"/>
      <c r="F33" s="46"/>
      <c r="G33" s="46">
        <v>0</v>
      </c>
      <c r="H33" s="46"/>
      <c r="I33" s="46">
        <v>130</v>
      </c>
      <c r="J33" s="46">
        <v>119</v>
      </c>
      <c r="K33" s="46">
        <v>127</v>
      </c>
      <c r="L33" s="46">
        <v>142</v>
      </c>
      <c r="M33" s="46">
        <v>148</v>
      </c>
      <c r="N33" s="46">
        <v>135</v>
      </c>
      <c r="O33" s="46">
        <v>143</v>
      </c>
      <c r="P33" s="46">
        <v>145</v>
      </c>
      <c r="Q33" s="46">
        <v>131</v>
      </c>
      <c r="R33" s="46">
        <v>162</v>
      </c>
      <c r="S33" s="46">
        <v>130</v>
      </c>
      <c r="T33" s="46"/>
      <c r="U33" s="46">
        <v>133</v>
      </c>
      <c r="V33" s="46">
        <v>113</v>
      </c>
      <c r="W33" s="46">
        <v>130</v>
      </c>
      <c r="X33" s="91">
        <v>54</v>
      </c>
      <c r="Y33" s="104">
        <f t="shared" si="193"/>
        <v>54</v>
      </c>
      <c r="Z33" s="84">
        <v>54</v>
      </c>
      <c r="AA33" s="84">
        <v>47</v>
      </c>
      <c r="AB33" s="84">
        <v>48</v>
      </c>
      <c r="AC33" s="84">
        <v>53</v>
      </c>
      <c r="AD33" s="84">
        <v>48</v>
      </c>
      <c r="AE33" s="84">
        <v>50</v>
      </c>
      <c r="AF33" s="84">
        <v>53</v>
      </c>
      <c r="AG33" s="84">
        <v>54</v>
      </c>
      <c r="AH33" s="84">
        <v>53</v>
      </c>
      <c r="AI33" s="84">
        <v>49</v>
      </c>
      <c r="AJ33" s="84">
        <v>51</v>
      </c>
      <c r="AK33" s="84">
        <v>55</v>
      </c>
      <c r="AL33" s="84">
        <v>55</v>
      </c>
      <c r="AM33" s="84">
        <v>56</v>
      </c>
      <c r="AN33" s="84">
        <v>60</v>
      </c>
      <c r="AO33" s="84"/>
      <c r="AP33" s="84">
        <v>70</v>
      </c>
      <c r="AQ33" s="46">
        <v>65</v>
      </c>
      <c r="AR33" s="46">
        <v>61</v>
      </c>
      <c r="AS33" s="91"/>
      <c r="AT33" s="104">
        <f t="shared" si="194"/>
        <v>0</v>
      </c>
      <c r="AU33" s="84"/>
      <c r="AV33" s="84"/>
      <c r="AW33" s="84">
        <v>0</v>
      </c>
      <c r="AX33" s="84"/>
      <c r="AY33" s="84"/>
      <c r="AZ33" s="84"/>
      <c r="BA33" s="84"/>
      <c r="BB33" s="84">
        <v>69</v>
      </c>
      <c r="BC33" s="84">
        <v>75</v>
      </c>
      <c r="BD33" s="84">
        <v>64</v>
      </c>
      <c r="BE33" s="84">
        <v>71</v>
      </c>
      <c r="BF33" s="84">
        <v>78</v>
      </c>
      <c r="BG33" s="84">
        <v>74</v>
      </c>
      <c r="BH33" s="84">
        <v>82</v>
      </c>
      <c r="BI33" s="84">
        <v>74</v>
      </c>
      <c r="BJ33" s="84"/>
      <c r="BK33" s="84">
        <v>139</v>
      </c>
      <c r="BL33" s="46">
        <v>153</v>
      </c>
      <c r="BM33" s="46">
        <v>154</v>
      </c>
      <c r="BN33" s="91"/>
      <c r="BO33" s="104">
        <f t="shared" si="220"/>
        <v>0</v>
      </c>
      <c r="BP33" s="84"/>
      <c r="BQ33" s="84"/>
      <c r="BR33" s="84">
        <v>0</v>
      </c>
      <c r="BS33" s="84"/>
      <c r="BT33" s="84"/>
      <c r="BU33" s="84"/>
      <c r="BV33" s="84"/>
      <c r="BW33" s="84"/>
      <c r="BX33" s="84"/>
      <c r="BY33" s="84"/>
      <c r="BZ33" s="84">
        <v>0</v>
      </c>
      <c r="CA33" s="84">
        <v>0</v>
      </c>
      <c r="CB33" s="84"/>
      <c r="CC33" s="84"/>
      <c r="CD33" s="84"/>
      <c r="CE33" s="84"/>
      <c r="CF33" s="84"/>
      <c r="CG33" s="46"/>
      <c r="CH33" s="46"/>
      <c r="CI33" s="91"/>
      <c r="CJ33" s="104">
        <f t="shared" si="196"/>
        <v>0</v>
      </c>
      <c r="CK33" s="84"/>
      <c r="CL33" s="84"/>
      <c r="CM33" s="84"/>
      <c r="CN33" s="84"/>
      <c r="CO33" s="84"/>
      <c r="CP33" s="84"/>
      <c r="CQ33" s="84"/>
      <c r="CR33" s="84"/>
      <c r="CS33" s="84"/>
      <c r="CT33" s="84"/>
      <c r="CU33" s="84">
        <v>0</v>
      </c>
      <c r="CV33" s="84">
        <v>0</v>
      </c>
      <c r="CW33" s="84">
        <v>115</v>
      </c>
      <c r="CX33" s="84">
        <v>125</v>
      </c>
      <c r="CY33" s="84">
        <v>128</v>
      </c>
      <c r="CZ33" s="84"/>
      <c r="DA33" s="84">
        <v>129</v>
      </c>
      <c r="DB33" s="46">
        <v>124</v>
      </c>
      <c r="DC33" s="46">
        <v>139</v>
      </c>
      <c r="DD33" s="91"/>
      <c r="DE33" s="104">
        <f t="shared" si="197"/>
        <v>0</v>
      </c>
      <c r="DF33" s="84"/>
      <c r="DG33" s="84"/>
      <c r="DH33" s="84">
        <v>0</v>
      </c>
      <c r="DI33" s="84"/>
      <c r="DJ33" s="84"/>
      <c r="DK33" s="84"/>
      <c r="DL33" s="84"/>
      <c r="DM33" s="84"/>
      <c r="DN33" s="84">
        <v>123</v>
      </c>
      <c r="DO33" s="84">
        <v>123</v>
      </c>
      <c r="DP33" s="84">
        <v>182</v>
      </c>
      <c r="DQ33" s="84">
        <v>193</v>
      </c>
      <c r="DR33" s="84">
        <v>204</v>
      </c>
      <c r="DS33" s="84">
        <v>227</v>
      </c>
      <c r="DT33" s="84">
        <v>226</v>
      </c>
      <c r="DU33" s="84"/>
      <c r="DV33" s="84">
        <v>260</v>
      </c>
      <c r="DW33" s="46">
        <v>239</v>
      </c>
      <c r="DX33" s="46">
        <v>251</v>
      </c>
      <c r="DY33" s="91"/>
      <c r="DZ33" s="104">
        <f t="shared" si="198"/>
        <v>0</v>
      </c>
      <c r="EA33" s="84"/>
      <c r="EB33" s="84"/>
      <c r="EC33" s="84"/>
      <c r="ED33" s="84"/>
      <c r="EE33" s="84"/>
      <c r="EF33" s="84"/>
      <c r="EG33" s="84"/>
      <c r="EH33" s="84"/>
      <c r="EI33" s="84"/>
      <c r="EJ33" s="84"/>
      <c r="EK33" s="84">
        <v>0</v>
      </c>
      <c r="EL33" s="84">
        <v>0</v>
      </c>
      <c r="EM33" s="84"/>
      <c r="EN33" s="84"/>
      <c r="EO33" s="84"/>
      <c r="EP33" s="84"/>
      <c r="EQ33" s="84"/>
      <c r="ER33" s="46"/>
      <c r="ES33" s="46"/>
      <c r="ET33" s="91"/>
      <c r="EU33" s="104">
        <f t="shared" si="199"/>
        <v>0</v>
      </c>
      <c r="EV33" s="84"/>
      <c r="EW33" s="84"/>
      <c r="EX33" s="84"/>
      <c r="EY33" s="84"/>
      <c r="EZ33" s="84"/>
      <c r="FA33" s="84"/>
      <c r="FB33" s="84"/>
      <c r="FC33" s="84"/>
      <c r="FD33" s="84"/>
      <c r="FE33" s="84"/>
      <c r="FF33" s="84">
        <v>0</v>
      </c>
      <c r="FG33" s="84">
        <v>0</v>
      </c>
      <c r="FH33" s="84"/>
      <c r="FI33" s="84"/>
      <c r="FJ33" s="84"/>
      <c r="FK33" s="84"/>
      <c r="FL33" s="84"/>
      <c r="FM33" s="46"/>
      <c r="FN33" s="46"/>
      <c r="FO33" s="91">
        <v>0</v>
      </c>
      <c r="FP33" s="84">
        <v>0</v>
      </c>
      <c r="FQ33" s="84">
        <v>0</v>
      </c>
      <c r="FR33" s="84">
        <v>0</v>
      </c>
      <c r="FS33" s="84">
        <v>0</v>
      </c>
      <c r="FT33" s="84">
        <v>4</v>
      </c>
      <c r="FU33" s="84">
        <v>34</v>
      </c>
      <c r="FV33" s="84">
        <v>46</v>
      </c>
      <c r="FW33" s="84"/>
      <c r="FX33" s="84">
        <v>63</v>
      </c>
      <c r="FY33" s="46">
        <v>26</v>
      </c>
      <c r="FZ33" s="46">
        <v>84</v>
      </c>
      <c r="GA33" s="84"/>
      <c r="GB33" s="84"/>
      <c r="GD33" s="114" t="s">
        <v>187</v>
      </c>
      <c r="GE33" s="115">
        <v>2</v>
      </c>
      <c r="GH33" s="133">
        <v>169</v>
      </c>
      <c r="GI33" s="133">
        <v>180</v>
      </c>
      <c r="GJ33" s="133">
        <v>265</v>
      </c>
      <c r="GK33" s="133">
        <v>794</v>
      </c>
      <c r="GL33" s="133">
        <v>720</v>
      </c>
      <c r="GM33" s="133">
        <v>819</v>
      </c>
      <c r="GN33" s="204">
        <f t="shared" si="200"/>
        <v>169</v>
      </c>
      <c r="GO33" s="133">
        <f t="shared" si="201"/>
        <v>180</v>
      </c>
      <c r="GP33" s="133">
        <f t="shared" si="202"/>
        <v>265</v>
      </c>
      <c r="GQ33" s="133">
        <f t="shared" si="203"/>
        <v>399</v>
      </c>
      <c r="GR33" s="133">
        <f t="shared" si="204"/>
        <v>371</v>
      </c>
      <c r="GS33" s="133">
        <f t="shared" si="205"/>
        <v>447</v>
      </c>
      <c r="GT33" s="133">
        <f t="shared" si="206"/>
        <v>471</v>
      </c>
      <c r="GU33" s="133">
        <f t="shared" si="207"/>
        <v>579</v>
      </c>
      <c r="GV33" s="133">
        <f t="shared" si="208"/>
        <v>652</v>
      </c>
      <c r="GW33" s="133">
        <f t="shared" si="209"/>
        <v>618</v>
      </c>
      <c r="GX33" s="133">
        <f t="shared" si="210"/>
        <v>0</v>
      </c>
      <c r="GY33" s="133">
        <f t="shared" si="211"/>
        <v>731</v>
      </c>
      <c r="GZ33" s="133">
        <f t="shared" si="212"/>
        <v>694</v>
      </c>
      <c r="HA33" s="133">
        <f t="shared" si="213"/>
        <v>735</v>
      </c>
      <c r="HB33" s="204">
        <f t="shared" si="214"/>
        <v>0</v>
      </c>
      <c r="HC33" s="133">
        <f t="shared" si="215"/>
        <v>0</v>
      </c>
      <c r="HD33" s="133">
        <f t="shared" si="216"/>
        <v>0</v>
      </c>
      <c r="HE33" s="133">
        <f t="shared" si="217"/>
        <v>63</v>
      </c>
      <c r="HF33" s="133">
        <f t="shared" si="218"/>
        <v>26</v>
      </c>
      <c r="HG33" s="133">
        <f t="shared" si="218"/>
        <v>84</v>
      </c>
      <c r="HH33"/>
    </row>
    <row r="34" spans="1:216">
      <c r="A34" s="40" t="s">
        <v>69</v>
      </c>
      <c r="B34" s="46"/>
      <c r="C34" s="99">
        <v>108</v>
      </c>
      <c r="D34" s="78">
        <f t="shared" si="219"/>
        <v>103.5</v>
      </c>
      <c r="E34" s="46">
        <v>99</v>
      </c>
      <c r="F34" s="46">
        <v>105</v>
      </c>
      <c r="G34" s="46">
        <v>107</v>
      </c>
      <c r="H34" s="46">
        <v>107</v>
      </c>
      <c r="I34" s="46">
        <v>105</v>
      </c>
      <c r="J34" s="46">
        <v>91</v>
      </c>
      <c r="K34" s="46">
        <v>97</v>
      </c>
      <c r="L34" s="46">
        <v>117</v>
      </c>
      <c r="M34" s="46">
        <v>114</v>
      </c>
      <c r="N34" s="46">
        <v>110</v>
      </c>
      <c r="O34" s="46">
        <v>114</v>
      </c>
      <c r="P34" s="46">
        <v>111</v>
      </c>
      <c r="Q34" s="46">
        <v>102</v>
      </c>
      <c r="R34" s="46">
        <v>121</v>
      </c>
      <c r="S34" s="46">
        <v>110</v>
      </c>
      <c r="T34" s="46"/>
      <c r="U34" s="46">
        <v>105</v>
      </c>
      <c r="V34" s="46">
        <v>98</v>
      </c>
      <c r="W34" s="46">
        <v>107</v>
      </c>
      <c r="X34" s="91">
        <v>69</v>
      </c>
      <c r="Y34" s="104">
        <f t="shared" si="193"/>
        <v>71</v>
      </c>
      <c r="Z34" s="84">
        <v>73</v>
      </c>
      <c r="AA34" s="84">
        <v>67</v>
      </c>
      <c r="AB34" s="84">
        <v>70</v>
      </c>
      <c r="AC34" s="84">
        <v>77</v>
      </c>
      <c r="AD34" s="84">
        <v>70</v>
      </c>
      <c r="AE34" s="84">
        <v>71</v>
      </c>
      <c r="AF34" s="84">
        <v>69</v>
      </c>
      <c r="AG34" s="84">
        <v>62</v>
      </c>
      <c r="AH34" s="84">
        <v>83</v>
      </c>
      <c r="AI34" s="84">
        <v>71</v>
      </c>
      <c r="AJ34" s="84">
        <v>69</v>
      </c>
      <c r="AK34" s="84">
        <v>77</v>
      </c>
      <c r="AL34" s="84">
        <v>80</v>
      </c>
      <c r="AM34" s="84">
        <v>64</v>
      </c>
      <c r="AN34" s="84">
        <v>64</v>
      </c>
      <c r="AO34" s="84"/>
      <c r="AP34" s="84">
        <v>102</v>
      </c>
      <c r="AQ34" s="46">
        <v>101</v>
      </c>
      <c r="AR34" s="46">
        <v>89</v>
      </c>
      <c r="AS34" s="91"/>
      <c r="AT34" s="104">
        <f t="shared" si="194"/>
        <v>0</v>
      </c>
      <c r="AU34" s="84"/>
      <c r="AV34" s="84"/>
      <c r="AW34" s="84">
        <v>0</v>
      </c>
      <c r="AX34" s="84"/>
      <c r="AY34" s="84"/>
      <c r="AZ34" s="84"/>
      <c r="BA34" s="84"/>
      <c r="BB34" s="84"/>
      <c r="BC34" s="84"/>
      <c r="BD34" s="84"/>
      <c r="BE34" s="84">
        <v>0</v>
      </c>
      <c r="BF34" s="84">
        <v>0</v>
      </c>
      <c r="BG34" s="84"/>
      <c r="BH34" s="84"/>
      <c r="BI34" s="84"/>
      <c r="BJ34" s="84"/>
      <c r="BK34" s="84"/>
      <c r="BL34" s="46"/>
      <c r="BM34" s="46"/>
      <c r="BN34" s="91"/>
      <c r="BO34" s="104">
        <f t="shared" si="220"/>
        <v>0</v>
      </c>
      <c r="BP34" s="84"/>
      <c r="BQ34" s="84"/>
      <c r="BR34" s="84">
        <v>0</v>
      </c>
      <c r="BS34" s="84"/>
      <c r="BT34" s="84"/>
      <c r="BU34" s="84"/>
      <c r="BV34" s="84"/>
      <c r="BW34" s="84"/>
      <c r="BX34" s="84"/>
      <c r="BY34" s="84"/>
      <c r="BZ34" s="84">
        <v>0</v>
      </c>
      <c r="CA34" s="84">
        <v>0</v>
      </c>
      <c r="CB34" s="84"/>
      <c r="CC34" s="84"/>
      <c r="CD34" s="84"/>
      <c r="CE34" s="84"/>
      <c r="CF34" s="84"/>
      <c r="CG34" s="46"/>
      <c r="CH34" s="46"/>
      <c r="CI34" s="91"/>
      <c r="CJ34" s="104">
        <f t="shared" si="196"/>
        <v>0</v>
      </c>
      <c r="CK34" s="84"/>
      <c r="CL34" s="84"/>
      <c r="CM34" s="84"/>
      <c r="CN34" s="84"/>
      <c r="CO34" s="84"/>
      <c r="CP34" s="84"/>
      <c r="CQ34" s="84"/>
      <c r="CR34" s="84"/>
      <c r="CS34" s="84"/>
      <c r="CT34" s="84"/>
      <c r="CU34" s="84">
        <v>0</v>
      </c>
      <c r="CV34" s="84">
        <v>0</v>
      </c>
      <c r="CW34" s="84"/>
      <c r="CX34" s="84"/>
      <c r="CY34" s="84"/>
      <c r="CZ34" s="84"/>
      <c r="DA34" s="84"/>
      <c r="DB34" s="46"/>
      <c r="DC34" s="46"/>
      <c r="DD34" s="91">
        <v>1</v>
      </c>
      <c r="DE34" s="104">
        <f t="shared" si="197"/>
        <v>0.5</v>
      </c>
      <c r="DF34" s="84"/>
      <c r="DG34" s="84">
        <v>2</v>
      </c>
      <c r="DH34" s="84">
        <v>8</v>
      </c>
      <c r="DI34" s="84">
        <v>42</v>
      </c>
      <c r="DJ34" s="84">
        <v>71</v>
      </c>
      <c r="DK34" s="84">
        <v>81</v>
      </c>
      <c r="DL34" s="84">
        <v>84</v>
      </c>
      <c r="DM34" s="84">
        <v>71</v>
      </c>
      <c r="DN34" s="84">
        <v>96</v>
      </c>
      <c r="DO34" s="84">
        <v>88</v>
      </c>
      <c r="DP34" s="84">
        <v>89</v>
      </c>
      <c r="DQ34" s="84">
        <v>93</v>
      </c>
      <c r="DR34" s="84">
        <v>85</v>
      </c>
      <c r="DS34" s="84">
        <v>87</v>
      </c>
      <c r="DT34" s="84">
        <v>86</v>
      </c>
      <c r="DU34" s="84"/>
      <c r="DV34" s="84">
        <v>86</v>
      </c>
      <c r="DW34" s="46">
        <v>84</v>
      </c>
      <c r="DX34" s="46">
        <v>75</v>
      </c>
      <c r="DY34" s="91"/>
      <c r="DZ34" s="104">
        <f t="shared" si="198"/>
        <v>0</v>
      </c>
      <c r="EA34" s="84"/>
      <c r="EB34" s="84"/>
      <c r="EC34" s="84"/>
      <c r="ED34" s="84"/>
      <c r="EE34" s="84"/>
      <c r="EF34" s="84"/>
      <c r="EG34" s="84"/>
      <c r="EH34" s="84"/>
      <c r="EI34" s="84"/>
      <c r="EJ34" s="84"/>
      <c r="EK34" s="84">
        <v>0</v>
      </c>
      <c r="EL34" s="84">
        <v>0</v>
      </c>
      <c r="EM34" s="84"/>
      <c r="EN34" s="84"/>
      <c r="EO34" s="84"/>
      <c r="EP34" s="84"/>
      <c r="EQ34" s="84"/>
      <c r="ER34" s="46"/>
      <c r="ES34" s="46"/>
      <c r="ET34" s="91"/>
      <c r="EU34" s="104">
        <f t="shared" si="199"/>
        <v>0</v>
      </c>
      <c r="EV34" s="84"/>
      <c r="EW34" s="84"/>
      <c r="EX34" s="84"/>
      <c r="EY34" s="84"/>
      <c r="EZ34" s="84"/>
      <c r="FA34" s="84"/>
      <c r="FB34" s="84"/>
      <c r="FC34" s="84"/>
      <c r="FD34" s="84"/>
      <c r="FE34" s="84"/>
      <c r="FF34" s="84">
        <v>0</v>
      </c>
      <c r="FG34" s="84">
        <v>0</v>
      </c>
      <c r="FH34" s="84"/>
      <c r="FI34" s="84"/>
      <c r="FJ34" s="84"/>
      <c r="FK34" s="84"/>
      <c r="FL34" s="84"/>
      <c r="FM34" s="46"/>
      <c r="FN34" s="46"/>
      <c r="FO34" s="91">
        <v>0</v>
      </c>
      <c r="FP34" s="84">
        <v>0</v>
      </c>
      <c r="FQ34" s="84">
        <v>0</v>
      </c>
      <c r="FR34" s="84">
        <v>0</v>
      </c>
      <c r="FS34" s="84">
        <v>0</v>
      </c>
      <c r="FT34" s="84">
        <v>36</v>
      </c>
      <c r="FU34" s="84">
        <v>22</v>
      </c>
      <c r="FV34" s="84">
        <v>25</v>
      </c>
      <c r="FW34" s="84"/>
      <c r="FX34" s="84">
        <v>35</v>
      </c>
      <c r="FY34" s="46">
        <v>52</v>
      </c>
      <c r="FZ34" s="46">
        <v>72</v>
      </c>
      <c r="GA34" s="84"/>
      <c r="GB34" s="84"/>
      <c r="GD34" s="114" t="s">
        <v>188</v>
      </c>
      <c r="GE34" s="115">
        <v>64</v>
      </c>
      <c r="GH34" s="133">
        <v>243</v>
      </c>
      <c r="GI34" s="133">
        <v>250</v>
      </c>
      <c r="GJ34" s="133">
        <v>250</v>
      </c>
      <c r="GK34" s="133">
        <v>328</v>
      </c>
      <c r="GL34" s="133">
        <v>335</v>
      </c>
      <c r="GM34" s="133">
        <v>343</v>
      </c>
      <c r="GN34" s="204">
        <f t="shared" si="200"/>
        <v>243</v>
      </c>
      <c r="GO34" s="133">
        <f t="shared" si="201"/>
        <v>250</v>
      </c>
      <c r="GP34" s="133">
        <f t="shared" si="202"/>
        <v>250</v>
      </c>
      <c r="GQ34" s="133">
        <f t="shared" si="203"/>
        <v>293</v>
      </c>
      <c r="GR34" s="133">
        <f t="shared" si="204"/>
        <v>269</v>
      </c>
      <c r="GS34" s="133">
        <f t="shared" si="205"/>
        <v>272</v>
      </c>
      <c r="GT34" s="133">
        <f t="shared" si="206"/>
        <v>281</v>
      </c>
      <c r="GU34" s="133">
        <f t="shared" si="207"/>
        <v>267</v>
      </c>
      <c r="GV34" s="133">
        <f t="shared" si="208"/>
        <v>272</v>
      </c>
      <c r="GW34" s="133">
        <f t="shared" si="209"/>
        <v>260</v>
      </c>
      <c r="GX34" s="133">
        <f t="shared" si="210"/>
        <v>0</v>
      </c>
      <c r="GY34" s="133">
        <f t="shared" si="211"/>
        <v>293</v>
      </c>
      <c r="GZ34" s="133">
        <f t="shared" si="212"/>
        <v>283</v>
      </c>
      <c r="HA34" s="133">
        <f t="shared" si="213"/>
        <v>271</v>
      </c>
      <c r="HB34" s="204">
        <f t="shared" si="214"/>
        <v>0</v>
      </c>
      <c r="HC34" s="133">
        <f t="shared" si="215"/>
        <v>0</v>
      </c>
      <c r="HD34" s="133">
        <f t="shared" si="216"/>
        <v>0</v>
      </c>
      <c r="HE34" s="133">
        <f t="shared" si="217"/>
        <v>35</v>
      </c>
      <c r="HF34" s="133">
        <f t="shared" si="218"/>
        <v>52</v>
      </c>
      <c r="HG34" s="133">
        <f t="shared" si="218"/>
        <v>72</v>
      </c>
      <c r="HH34"/>
    </row>
    <row r="35" spans="1:216">
      <c r="A35" s="40" t="s">
        <v>73</v>
      </c>
      <c r="B35" s="46"/>
      <c r="C35" s="99">
        <v>527</v>
      </c>
      <c r="D35" s="78">
        <f t="shared" si="219"/>
        <v>496.5</v>
      </c>
      <c r="E35" s="46">
        <v>466</v>
      </c>
      <c r="F35" s="46">
        <v>542</v>
      </c>
      <c r="G35" s="46">
        <v>523</v>
      </c>
      <c r="H35" s="46">
        <v>529</v>
      </c>
      <c r="I35" s="46">
        <v>520</v>
      </c>
      <c r="J35" s="46">
        <v>479</v>
      </c>
      <c r="K35" s="46">
        <v>518</v>
      </c>
      <c r="L35" s="46">
        <v>574</v>
      </c>
      <c r="M35" s="46">
        <v>540</v>
      </c>
      <c r="N35" s="46">
        <v>524</v>
      </c>
      <c r="O35" s="46">
        <v>519</v>
      </c>
      <c r="P35" s="46">
        <v>519</v>
      </c>
      <c r="Q35" s="46">
        <v>536</v>
      </c>
      <c r="R35" s="46">
        <v>495</v>
      </c>
      <c r="S35" s="46">
        <v>518</v>
      </c>
      <c r="T35" s="46"/>
      <c r="U35" s="46">
        <v>435</v>
      </c>
      <c r="V35" s="46">
        <v>463</v>
      </c>
      <c r="W35" s="46">
        <v>412</v>
      </c>
      <c r="X35" s="91">
        <v>91</v>
      </c>
      <c r="Y35" s="104">
        <f t="shared" si="193"/>
        <v>89</v>
      </c>
      <c r="Z35" s="84">
        <v>87</v>
      </c>
      <c r="AA35" s="84">
        <v>82</v>
      </c>
      <c r="AB35" s="84">
        <v>90</v>
      </c>
      <c r="AC35" s="84">
        <v>83</v>
      </c>
      <c r="AD35" s="84">
        <v>81</v>
      </c>
      <c r="AE35" s="84">
        <v>77</v>
      </c>
      <c r="AF35" s="84">
        <v>105</v>
      </c>
      <c r="AG35" s="84">
        <v>99</v>
      </c>
      <c r="AH35" s="84">
        <v>110</v>
      </c>
      <c r="AI35" s="84">
        <v>102</v>
      </c>
      <c r="AJ35" s="84">
        <v>104</v>
      </c>
      <c r="AK35" s="84">
        <v>123</v>
      </c>
      <c r="AL35" s="84">
        <v>102</v>
      </c>
      <c r="AM35" s="84">
        <v>122</v>
      </c>
      <c r="AN35" s="84">
        <v>118</v>
      </c>
      <c r="AO35" s="84"/>
      <c r="AP35" s="84">
        <v>125</v>
      </c>
      <c r="AQ35" s="46">
        <v>127</v>
      </c>
      <c r="AR35" s="46">
        <v>138</v>
      </c>
      <c r="AS35" s="91">
        <v>66</v>
      </c>
      <c r="AT35" s="104">
        <f t="shared" si="194"/>
        <v>67</v>
      </c>
      <c r="AU35" s="84">
        <v>68</v>
      </c>
      <c r="AV35" s="84">
        <v>67</v>
      </c>
      <c r="AW35" s="84">
        <v>69</v>
      </c>
      <c r="AX35" s="84">
        <v>68</v>
      </c>
      <c r="AY35" s="84">
        <v>69</v>
      </c>
      <c r="AZ35" s="84">
        <v>70</v>
      </c>
      <c r="BA35" s="84">
        <v>67</v>
      </c>
      <c r="BB35" s="84">
        <v>70</v>
      </c>
      <c r="BC35" s="84">
        <v>75</v>
      </c>
      <c r="BD35" s="84">
        <v>60</v>
      </c>
      <c r="BE35" s="84">
        <v>78</v>
      </c>
      <c r="BF35" s="84">
        <v>71</v>
      </c>
      <c r="BG35" s="84">
        <v>78</v>
      </c>
      <c r="BH35" s="84">
        <v>68</v>
      </c>
      <c r="BI35" s="84">
        <v>79</v>
      </c>
      <c r="BJ35" s="84"/>
      <c r="BK35" s="84">
        <v>79</v>
      </c>
      <c r="BL35" s="46">
        <v>75</v>
      </c>
      <c r="BM35" s="46">
        <v>70</v>
      </c>
      <c r="BN35" s="91">
        <v>94</v>
      </c>
      <c r="BO35" s="104">
        <f>(BN35+BP35)/2</f>
        <v>84</v>
      </c>
      <c r="BP35" s="84">
        <v>74</v>
      </c>
      <c r="BQ35" s="84">
        <f>(2*((BR35-BP35)/5))+BP35</f>
        <v>111.6</v>
      </c>
      <c r="BR35" s="84">
        <v>168</v>
      </c>
      <c r="BS35" s="84">
        <v>99</v>
      </c>
      <c r="BT35" s="84">
        <v>95</v>
      </c>
      <c r="BU35" s="84">
        <v>80</v>
      </c>
      <c r="BV35" s="84">
        <v>131</v>
      </c>
      <c r="BW35" s="84">
        <v>124</v>
      </c>
      <c r="BX35" s="84">
        <v>127</v>
      </c>
      <c r="BY35" s="84">
        <v>128</v>
      </c>
      <c r="BZ35" s="84">
        <v>99</v>
      </c>
      <c r="CA35" s="84">
        <v>126</v>
      </c>
      <c r="CB35" s="84">
        <v>112</v>
      </c>
      <c r="CC35" s="84">
        <v>125</v>
      </c>
      <c r="CD35" s="84">
        <v>131</v>
      </c>
      <c r="CE35" s="84"/>
      <c r="CF35" s="84">
        <v>132</v>
      </c>
      <c r="CG35" s="46">
        <v>120</v>
      </c>
      <c r="CH35" s="46">
        <v>103</v>
      </c>
      <c r="CI35" s="91"/>
      <c r="CJ35" s="104">
        <f t="shared" si="196"/>
        <v>0</v>
      </c>
      <c r="CK35" s="84"/>
      <c r="CL35" s="84"/>
      <c r="CM35" s="84"/>
      <c r="CN35" s="84"/>
      <c r="CO35" s="84"/>
      <c r="CP35" s="84"/>
      <c r="CQ35" s="84"/>
      <c r="CR35" s="84"/>
      <c r="CS35" s="84"/>
      <c r="CT35" s="84"/>
      <c r="CU35" s="84">
        <v>0</v>
      </c>
      <c r="CV35" s="84">
        <v>0</v>
      </c>
      <c r="CW35" s="84"/>
      <c r="CX35" s="84"/>
      <c r="CY35" s="84"/>
      <c r="CZ35" s="84"/>
      <c r="DA35" s="84"/>
      <c r="DB35" s="46"/>
      <c r="DC35" s="46"/>
      <c r="DD35" s="91"/>
      <c r="DE35" s="104">
        <f t="shared" si="197"/>
        <v>0</v>
      </c>
      <c r="DF35" s="84"/>
      <c r="DG35" s="84">
        <v>6</v>
      </c>
      <c r="DH35" s="84">
        <v>9</v>
      </c>
      <c r="DI35" s="84">
        <v>7</v>
      </c>
      <c r="DJ35" s="84">
        <v>55</v>
      </c>
      <c r="DK35" s="84">
        <v>70</v>
      </c>
      <c r="DL35" s="84">
        <v>64</v>
      </c>
      <c r="DM35" s="84">
        <v>80</v>
      </c>
      <c r="DN35" s="84">
        <v>78</v>
      </c>
      <c r="DO35" s="84">
        <v>74</v>
      </c>
      <c r="DP35" s="84">
        <v>145</v>
      </c>
      <c r="DQ35" s="84">
        <v>173</v>
      </c>
      <c r="DR35" s="84">
        <v>184</v>
      </c>
      <c r="DS35" s="84">
        <v>178</v>
      </c>
      <c r="DT35" s="84">
        <v>179</v>
      </c>
      <c r="DU35" s="84"/>
      <c r="DV35" s="84">
        <v>177</v>
      </c>
      <c r="DW35" s="46">
        <v>186</v>
      </c>
      <c r="DX35" s="46">
        <v>166</v>
      </c>
      <c r="DY35" s="91">
        <v>87</v>
      </c>
      <c r="DZ35" s="104">
        <f t="shared" si="198"/>
        <v>85.5</v>
      </c>
      <c r="EA35" s="84">
        <v>84</v>
      </c>
      <c r="EB35" s="84">
        <v>86</v>
      </c>
      <c r="EC35" s="84">
        <v>58</v>
      </c>
      <c r="ED35" s="84">
        <v>80</v>
      </c>
      <c r="EE35" s="84">
        <v>87</v>
      </c>
      <c r="EF35" s="84">
        <v>88</v>
      </c>
      <c r="EG35" s="84">
        <v>88</v>
      </c>
      <c r="EH35" s="84">
        <v>84</v>
      </c>
      <c r="EI35" s="84">
        <v>83</v>
      </c>
      <c r="EJ35" s="84">
        <v>95</v>
      </c>
      <c r="EK35" s="84">
        <v>93</v>
      </c>
      <c r="EL35" s="84">
        <v>86</v>
      </c>
      <c r="EM35" s="84">
        <v>86</v>
      </c>
      <c r="EN35" s="84">
        <v>89</v>
      </c>
      <c r="EO35" s="84">
        <v>87</v>
      </c>
      <c r="EP35" s="84"/>
      <c r="EQ35" s="84">
        <v>84</v>
      </c>
      <c r="ER35" s="46">
        <v>84</v>
      </c>
      <c r="ES35" s="46">
        <v>96</v>
      </c>
      <c r="ET35" s="91">
        <v>35</v>
      </c>
      <c r="EU35" s="104">
        <f t="shared" si="199"/>
        <v>34</v>
      </c>
      <c r="EV35" s="84">
        <v>33</v>
      </c>
      <c r="EW35" s="84">
        <v>36</v>
      </c>
      <c r="EX35" s="84">
        <v>36</v>
      </c>
      <c r="EY35" s="84">
        <v>34</v>
      </c>
      <c r="EZ35" s="84">
        <v>34</v>
      </c>
      <c r="FA35" s="84">
        <v>33</v>
      </c>
      <c r="FB35" s="84">
        <v>35</v>
      </c>
      <c r="FC35" s="84">
        <v>38</v>
      </c>
      <c r="FD35" s="84">
        <v>50</v>
      </c>
      <c r="FE35" s="84">
        <v>44</v>
      </c>
      <c r="FF35" s="84">
        <v>48</v>
      </c>
      <c r="FG35" s="84">
        <v>43</v>
      </c>
      <c r="FH35" s="84">
        <v>49</v>
      </c>
      <c r="FI35" s="84">
        <v>58</v>
      </c>
      <c r="FJ35" s="84">
        <v>55</v>
      </c>
      <c r="FK35" s="84"/>
      <c r="FL35" s="84">
        <v>57</v>
      </c>
      <c r="FM35" s="46">
        <v>59</v>
      </c>
      <c r="FN35" s="46">
        <v>51</v>
      </c>
      <c r="FO35" s="91">
        <v>173</v>
      </c>
      <c r="FP35" s="84">
        <v>139</v>
      </c>
      <c r="FQ35" s="84">
        <v>127</v>
      </c>
      <c r="FR35" s="84">
        <v>170</v>
      </c>
      <c r="FS35" s="84">
        <v>254</v>
      </c>
      <c r="FT35" s="84">
        <v>249</v>
      </c>
      <c r="FU35" s="84">
        <v>255</v>
      </c>
      <c r="FV35" s="84">
        <v>260</v>
      </c>
      <c r="FW35" s="84"/>
      <c r="FX35" s="84">
        <v>327</v>
      </c>
      <c r="FY35" s="46">
        <v>288</v>
      </c>
      <c r="FZ35" s="46">
        <v>381</v>
      </c>
      <c r="GA35" s="84"/>
      <c r="GB35" s="84"/>
      <c r="GD35" s="114" t="s">
        <v>189</v>
      </c>
      <c r="GE35" s="115">
        <v>4</v>
      </c>
      <c r="GH35" s="133">
        <v>1070</v>
      </c>
      <c r="GI35" s="133">
        <v>1147</v>
      </c>
      <c r="GJ35" s="133">
        <v>1196</v>
      </c>
      <c r="GK35" s="133">
        <v>1416</v>
      </c>
      <c r="GL35" s="133">
        <v>1402</v>
      </c>
      <c r="GM35" s="133">
        <v>1417</v>
      </c>
      <c r="GN35" s="204">
        <f t="shared" si="200"/>
        <v>897</v>
      </c>
      <c r="GO35" s="133">
        <f t="shared" si="201"/>
        <v>1008</v>
      </c>
      <c r="GP35" s="133">
        <f t="shared" si="202"/>
        <v>1069</v>
      </c>
      <c r="GQ35" s="133">
        <f t="shared" si="203"/>
        <v>1063</v>
      </c>
      <c r="GR35" s="133">
        <f t="shared" si="204"/>
        <v>1027</v>
      </c>
      <c r="GS35" s="133">
        <f t="shared" si="205"/>
        <v>1086</v>
      </c>
      <c r="GT35" s="133">
        <f t="shared" si="206"/>
        <v>1141</v>
      </c>
      <c r="GU35" s="133">
        <f t="shared" si="207"/>
        <v>1147</v>
      </c>
      <c r="GV35" s="133">
        <f t="shared" si="208"/>
        <v>1135</v>
      </c>
      <c r="GW35" s="133">
        <f t="shared" si="209"/>
        <v>1167</v>
      </c>
      <c r="GX35" s="133">
        <f t="shared" si="210"/>
        <v>0</v>
      </c>
      <c r="GY35" s="133">
        <f t="shared" si="211"/>
        <v>1089</v>
      </c>
      <c r="GZ35" s="133">
        <f t="shared" si="212"/>
        <v>1114</v>
      </c>
      <c r="HA35" s="133">
        <f t="shared" si="213"/>
        <v>1036</v>
      </c>
      <c r="HB35" s="204">
        <f t="shared" si="214"/>
        <v>173</v>
      </c>
      <c r="HC35" s="133">
        <f t="shared" si="215"/>
        <v>139</v>
      </c>
      <c r="HD35" s="133">
        <f t="shared" si="216"/>
        <v>127</v>
      </c>
      <c r="HE35" s="133">
        <f t="shared" si="217"/>
        <v>327</v>
      </c>
      <c r="HF35" s="133">
        <f t="shared" si="218"/>
        <v>288</v>
      </c>
      <c r="HG35" s="133">
        <f t="shared" si="218"/>
        <v>381</v>
      </c>
      <c r="HH35"/>
    </row>
    <row r="36" spans="1:216">
      <c r="A36" s="40" t="s">
        <v>77</v>
      </c>
      <c r="B36" s="46"/>
      <c r="C36" s="99">
        <v>285</v>
      </c>
      <c r="D36" s="78">
        <f t="shared" si="219"/>
        <v>273.5</v>
      </c>
      <c r="E36" s="46">
        <v>262</v>
      </c>
      <c r="F36" s="46">
        <v>289</v>
      </c>
      <c r="G36" s="46">
        <v>281</v>
      </c>
      <c r="H36" s="46">
        <v>263</v>
      </c>
      <c r="I36" s="46">
        <v>286</v>
      </c>
      <c r="J36" s="46">
        <v>295</v>
      </c>
      <c r="K36" s="46">
        <v>296</v>
      </c>
      <c r="L36" s="46">
        <v>287</v>
      </c>
      <c r="M36" s="46">
        <v>285</v>
      </c>
      <c r="N36" s="46">
        <v>286</v>
      </c>
      <c r="O36" s="46">
        <v>283</v>
      </c>
      <c r="P36" s="46">
        <v>261</v>
      </c>
      <c r="Q36" s="46">
        <v>291</v>
      </c>
      <c r="R36" s="46">
        <v>277</v>
      </c>
      <c r="S36" s="46">
        <v>292</v>
      </c>
      <c r="T36" s="46"/>
      <c r="U36" s="46">
        <v>252</v>
      </c>
      <c r="V36" s="46">
        <v>270</v>
      </c>
      <c r="W36" s="46">
        <v>246</v>
      </c>
      <c r="X36" s="91">
        <v>97</v>
      </c>
      <c r="Y36" s="104">
        <f t="shared" si="193"/>
        <v>101</v>
      </c>
      <c r="Z36" s="84">
        <v>105</v>
      </c>
      <c r="AA36" s="84">
        <v>98</v>
      </c>
      <c r="AB36" s="84">
        <v>87</v>
      </c>
      <c r="AC36" s="84">
        <v>106</v>
      </c>
      <c r="AD36" s="84">
        <v>99</v>
      </c>
      <c r="AE36" s="84">
        <v>97</v>
      </c>
      <c r="AF36" s="84">
        <v>93</v>
      </c>
      <c r="AG36" s="84">
        <v>102</v>
      </c>
      <c r="AH36" s="84">
        <v>96</v>
      </c>
      <c r="AI36" s="84">
        <v>98</v>
      </c>
      <c r="AJ36" s="84">
        <v>99</v>
      </c>
      <c r="AK36" s="84">
        <v>99</v>
      </c>
      <c r="AL36" s="84">
        <v>106</v>
      </c>
      <c r="AM36" s="84">
        <v>99</v>
      </c>
      <c r="AN36" s="84">
        <v>75</v>
      </c>
      <c r="AO36" s="84"/>
      <c r="AP36" s="84">
        <v>80</v>
      </c>
      <c r="AQ36" s="46">
        <v>80</v>
      </c>
      <c r="AR36" s="46">
        <v>92</v>
      </c>
      <c r="AS36" s="91"/>
      <c r="AT36" s="104">
        <f t="shared" si="194"/>
        <v>0</v>
      </c>
      <c r="AU36" s="84"/>
      <c r="AV36" s="84"/>
      <c r="AW36" s="84">
        <v>0</v>
      </c>
      <c r="AX36" s="84"/>
      <c r="AY36" s="84"/>
      <c r="AZ36" s="84"/>
      <c r="BA36" s="84"/>
      <c r="BB36" s="84"/>
      <c r="BC36" s="84"/>
      <c r="BD36" s="84"/>
      <c r="BE36" s="84">
        <v>0</v>
      </c>
      <c r="BF36" s="84">
        <v>0</v>
      </c>
      <c r="BG36" s="84"/>
      <c r="BH36" s="84"/>
      <c r="BI36" s="84"/>
      <c r="BJ36" s="84"/>
      <c r="BK36" s="84">
        <v>0</v>
      </c>
      <c r="BL36" s="46"/>
      <c r="BM36" s="46">
        <v>20</v>
      </c>
      <c r="BN36" s="91"/>
      <c r="BO36" s="104">
        <f t="shared" ref="BO36:BO38" si="221">(BN36+BP36)/2</f>
        <v>0</v>
      </c>
      <c r="BP36" s="84"/>
      <c r="BQ36" s="84"/>
      <c r="BR36" s="84"/>
      <c r="BS36" s="84"/>
      <c r="BT36" s="84"/>
      <c r="BU36" s="84"/>
      <c r="BV36" s="84"/>
      <c r="BW36" s="84"/>
      <c r="BX36" s="84"/>
      <c r="BY36" s="84"/>
      <c r="BZ36" s="84">
        <v>0</v>
      </c>
      <c r="CA36" s="84">
        <v>0</v>
      </c>
      <c r="CB36" s="84"/>
      <c r="CC36" s="84"/>
      <c r="CD36" s="84"/>
      <c r="CE36" s="84"/>
      <c r="CF36" s="84"/>
      <c r="CG36" s="46"/>
      <c r="CH36" s="46"/>
      <c r="CI36" s="91"/>
      <c r="CJ36" s="104">
        <f t="shared" si="196"/>
        <v>0</v>
      </c>
      <c r="CK36" s="84"/>
      <c r="CL36" s="84"/>
      <c r="CM36" s="84"/>
      <c r="CN36" s="84"/>
      <c r="CO36" s="84"/>
      <c r="CP36" s="84"/>
      <c r="CQ36" s="84"/>
      <c r="CR36" s="84"/>
      <c r="CS36" s="84"/>
      <c r="CT36" s="84"/>
      <c r="CU36" s="84">
        <v>0</v>
      </c>
      <c r="CV36" s="84">
        <v>0</v>
      </c>
      <c r="CW36" s="84"/>
      <c r="CX36" s="84"/>
      <c r="CY36" s="84"/>
      <c r="CZ36" s="84"/>
      <c r="DA36" s="84"/>
      <c r="DB36" s="46"/>
      <c r="DC36" s="46"/>
      <c r="DD36" s="91">
        <v>6</v>
      </c>
      <c r="DE36" s="104">
        <f t="shared" si="197"/>
        <v>6</v>
      </c>
      <c r="DF36" s="84">
        <v>6</v>
      </c>
      <c r="DG36" s="84">
        <v>5</v>
      </c>
      <c r="DH36" s="84">
        <v>11</v>
      </c>
      <c r="DI36" s="84">
        <v>13</v>
      </c>
      <c r="DJ36" s="84">
        <v>25</v>
      </c>
      <c r="DK36" s="84">
        <v>24</v>
      </c>
      <c r="DL36" s="84">
        <v>34</v>
      </c>
      <c r="DM36" s="84">
        <v>44</v>
      </c>
      <c r="DN36" s="84">
        <v>45</v>
      </c>
      <c r="DO36" s="84">
        <v>40</v>
      </c>
      <c r="DP36" s="84">
        <v>48</v>
      </c>
      <c r="DQ36" s="84">
        <v>44</v>
      </c>
      <c r="DR36" s="84">
        <v>52</v>
      </c>
      <c r="DS36" s="84">
        <v>46</v>
      </c>
      <c r="DT36" s="84">
        <v>57</v>
      </c>
      <c r="DU36" s="84"/>
      <c r="DV36" s="84">
        <v>59</v>
      </c>
      <c r="DW36" s="46">
        <v>55</v>
      </c>
      <c r="DX36" s="46">
        <v>59</v>
      </c>
      <c r="DY36" s="91"/>
      <c r="DZ36" s="104">
        <f t="shared" si="198"/>
        <v>0</v>
      </c>
      <c r="EA36" s="84"/>
      <c r="EB36" s="84"/>
      <c r="EC36" s="84"/>
      <c r="ED36" s="84"/>
      <c r="EE36" s="84"/>
      <c r="EF36" s="84"/>
      <c r="EG36" s="84"/>
      <c r="EH36" s="84"/>
      <c r="EI36" s="84"/>
      <c r="EJ36" s="84"/>
      <c r="EK36" s="84">
        <v>0</v>
      </c>
      <c r="EL36" s="84">
        <v>0</v>
      </c>
      <c r="EM36" s="84"/>
      <c r="EN36" s="84"/>
      <c r="EO36" s="84"/>
      <c r="EP36" s="84"/>
      <c r="EQ36" s="84"/>
      <c r="ER36" s="46"/>
      <c r="ES36" s="46"/>
      <c r="ET36" s="91"/>
      <c r="EU36" s="104">
        <f t="shared" si="199"/>
        <v>0</v>
      </c>
      <c r="EV36" s="84"/>
      <c r="EW36" s="84"/>
      <c r="EX36" s="84"/>
      <c r="EY36" s="84"/>
      <c r="EZ36" s="84"/>
      <c r="FA36" s="84"/>
      <c r="FB36" s="84"/>
      <c r="FC36" s="84"/>
      <c r="FD36" s="84"/>
      <c r="FE36" s="84"/>
      <c r="FF36" s="84">
        <v>0</v>
      </c>
      <c r="FG36" s="84">
        <v>0</v>
      </c>
      <c r="FH36" s="84"/>
      <c r="FI36" s="84">
        <v>0</v>
      </c>
      <c r="FJ36" s="84">
        <v>0</v>
      </c>
      <c r="FK36" s="84"/>
      <c r="FL36" s="84">
        <v>0</v>
      </c>
      <c r="FM36" s="46"/>
      <c r="FN36" s="46"/>
      <c r="FO36" s="91">
        <v>0</v>
      </c>
      <c r="FP36" s="84">
        <v>0</v>
      </c>
      <c r="FQ36" s="84">
        <v>0</v>
      </c>
      <c r="FR36" s="84">
        <v>91</v>
      </c>
      <c r="FS36" s="84">
        <v>95</v>
      </c>
      <c r="FT36" s="84">
        <v>127</v>
      </c>
      <c r="FU36" s="84">
        <v>111</v>
      </c>
      <c r="FV36" s="84">
        <v>166</v>
      </c>
      <c r="FW36" s="84"/>
      <c r="FX36" s="84">
        <v>173</v>
      </c>
      <c r="FY36" s="46">
        <v>184</v>
      </c>
      <c r="FZ36" s="46">
        <v>226</v>
      </c>
      <c r="GA36" s="84"/>
      <c r="GB36" s="84"/>
      <c r="GD36" s="114" t="s">
        <v>190</v>
      </c>
      <c r="GE36" s="115">
        <v>1</v>
      </c>
      <c r="GH36" s="133">
        <v>416</v>
      </c>
      <c r="GI36" s="133">
        <v>423</v>
      </c>
      <c r="GJ36" s="133">
        <v>433</v>
      </c>
      <c r="GK36" s="133">
        <v>564</v>
      </c>
      <c r="GL36" s="133">
        <v>589</v>
      </c>
      <c r="GM36" s="133">
        <v>643</v>
      </c>
      <c r="GN36" s="204">
        <f t="shared" si="200"/>
        <v>416</v>
      </c>
      <c r="GO36" s="133">
        <f t="shared" si="201"/>
        <v>423</v>
      </c>
      <c r="GP36" s="133">
        <f t="shared" si="202"/>
        <v>433</v>
      </c>
      <c r="GQ36" s="133">
        <f t="shared" si="203"/>
        <v>426</v>
      </c>
      <c r="GR36" s="133">
        <f t="shared" si="204"/>
        <v>424</v>
      </c>
      <c r="GS36" s="133">
        <f t="shared" si="205"/>
        <v>430</v>
      </c>
      <c r="GT36" s="133">
        <f t="shared" si="206"/>
        <v>404</v>
      </c>
      <c r="GU36" s="133">
        <f t="shared" si="207"/>
        <v>449</v>
      </c>
      <c r="GV36" s="133">
        <f t="shared" si="208"/>
        <v>422</v>
      </c>
      <c r="GW36" s="133">
        <f t="shared" si="209"/>
        <v>424</v>
      </c>
      <c r="GX36" s="133">
        <f t="shared" si="210"/>
        <v>0</v>
      </c>
      <c r="GY36" s="133">
        <f t="shared" si="211"/>
        <v>391</v>
      </c>
      <c r="GZ36" s="133">
        <f t="shared" si="212"/>
        <v>405</v>
      </c>
      <c r="HA36" s="133">
        <f t="shared" si="213"/>
        <v>417</v>
      </c>
      <c r="HB36" s="204">
        <f t="shared" si="214"/>
        <v>0</v>
      </c>
      <c r="HC36" s="133">
        <f t="shared" si="215"/>
        <v>0</v>
      </c>
      <c r="HD36" s="133">
        <f t="shared" si="216"/>
        <v>0</v>
      </c>
      <c r="HE36" s="133">
        <f t="shared" si="217"/>
        <v>173</v>
      </c>
      <c r="HF36" s="133">
        <f t="shared" si="218"/>
        <v>184</v>
      </c>
      <c r="HG36" s="133">
        <f t="shared" si="218"/>
        <v>226</v>
      </c>
      <c r="HH36"/>
    </row>
    <row r="37" spans="1:216">
      <c r="A37" s="40" t="s">
        <v>79</v>
      </c>
      <c r="B37" s="46"/>
      <c r="C37" s="99">
        <v>621</v>
      </c>
      <c r="D37" s="78">
        <f t="shared" si="219"/>
        <v>597.5</v>
      </c>
      <c r="E37" s="46">
        <v>574</v>
      </c>
      <c r="F37" s="46">
        <v>607</v>
      </c>
      <c r="G37" s="46">
        <v>585</v>
      </c>
      <c r="H37" s="46">
        <v>513</v>
      </c>
      <c r="I37" s="46">
        <v>572</v>
      </c>
      <c r="J37" s="46">
        <v>667</v>
      </c>
      <c r="K37" s="46">
        <v>715</v>
      </c>
      <c r="L37" s="46">
        <v>702</v>
      </c>
      <c r="M37" s="46">
        <v>689</v>
      </c>
      <c r="N37" s="46">
        <v>690</v>
      </c>
      <c r="O37" s="46">
        <v>678</v>
      </c>
      <c r="P37" s="46">
        <v>671</v>
      </c>
      <c r="Q37" s="46">
        <v>655</v>
      </c>
      <c r="R37" s="46">
        <v>674</v>
      </c>
      <c r="S37" s="46">
        <v>654</v>
      </c>
      <c r="T37" s="46"/>
      <c r="U37" s="46">
        <v>574</v>
      </c>
      <c r="V37" s="46">
        <v>498</v>
      </c>
      <c r="W37" s="46">
        <v>504</v>
      </c>
      <c r="X37" s="91">
        <v>131</v>
      </c>
      <c r="Y37" s="104">
        <f t="shared" si="193"/>
        <v>143.5</v>
      </c>
      <c r="Z37" s="84">
        <v>156</v>
      </c>
      <c r="AA37" s="84">
        <v>150</v>
      </c>
      <c r="AB37" s="84">
        <v>152</v>
      </c>
      <c r="AC37" s="84">
        <v>148</v>
      </c>
      <c r="AD37" s="84">
        <v>153</v>
      </c>
      <c r="AE37" s="84">
        <v>172</v>
      </c>
      <c r="AF37" s="84">
        <v>161</v>
      </c>
      <c r="AG37" s="84">
        <v>182</v>
      </c>
      <c r="AH37" s="84">
        <v>167</v>
      </c>
      <c r="AI37" s="84">
        <v>169</v>
      </c>
      <c r="AJ37" s="84">
        <v>180</v>
      </c>
      <c r="AK37" s="84">
        <v>168</v>
      </c>
      <c r="AL37" s="84">
        <v>188</v>
      </c>
      <c r="AM37" s="84">
        <v>211</v>
      </c>
      <c r="AN37" s="84">
        <v>222</v>
      </c>
      <c r="AO37" s="84"/>
      <c r="AP37" s="84">
        <v>216</v>
      </c>
      <c r="AQ37" s="46">
        <v>203</v>
      </c>
      <c r="AR37" s="46">
        <v>235</v>
      </c>
      <c r="AS37" s="91">
        <v>48</v>
      </c>
      <c r="AT37" s="104">
        <f t="shared" si="194"/>
        <v>50</v>
      </c>
      <c r="AU37" s="84">
        <v>52</v>
      </c>
      <c r="AV37" s="84">
        <v>44</v>
      </c>
      <c r="AW37" s="84">
        <v>50</v>
      </c>
      <c r="AX37" s="84">
        <v>56</v>
      </c>
      <c r="AY37" s="84">
        <v>54</v>
      </c>
      <c r="AZ37" s="84">
        <v>51</v>
      </c>
      <c r="BA37" s="84">
        <v>54</v>
      </c>
      <c r="BB37" s="84">
        <v>53</v>
      </c>
      <c r="BC37" s="84">
        <v>56</v>
      </c>
      <c r="BD37" s="84">
        <v>52</v>
      </c>
      <c r="BE37" s="84">
        <v>54</v>
      </c>
      <c r="BF37" s="84">
        <v>56</v>
      </c>
      <c r="BG37" s="84">
        <v>51</v>
      </c>
      <c r="BH37" s="84">
        <v>64</v>
      </c>
      <c r="BI37" s="84">
        <v>66</v>
      </c>
      <c r="BJ37" s="84"/>
      <c r="BK37" s="84">
        <v>67</v>
      </c>
      <c r="BL37" s="46">
        <v>67</v>
      </c>
      <c r="BM37" s="46">
        <v>66</v>
      </c>
      <c r="BN37" s="91"/>
      <c r="BO37" s="104">
        <f t="shared" si="221"/>
        <v>0</v>
      </c>
      <c r="BP37" s="84"/>
      <c r="BQ37" s="84"/>
      <c r="BR37" s="84"/>
      <c r="BS37" s="84"/>
      <c r="BT37" s="84"/>
      <c r="BU37" s="84"/>
      <c r="BV37" s="84"/>
      <c r="BW37" s="84"/>
      <c r="BX37" s="84"/>
      <c r="BY37" s="84"/>
      <c r="BZ37" s="84">
        <v>0</v>
      </c>
      <c r="CA37" s="84">
        <v>0</v>
      </c>
      <c r="CB37" s="84"/>
      <c r="CC37" s="84"/>
      <c r="CD37" s="84"/>
      <c r="CE37" s="84"/>
      <c r="CF37" s="84"/>
      <c r="CG37" s="46"/>
      <c r="CH37" s="46"/>
      <c r="CI37" s="91"/>
      <c r="CJ37" s="104">
        <f t="shared" si="196"/>
        <v>0</v>
      </c>
      <c r="CK37" s="84"/>
      <c r="CL37" s="84"/>
      <c r="CM37" s="84"/>
      <c r="CN37" s="84"/>
      <c r="CO37" s="84"/>
      <c r="CP37" s="84"/>
      <c r="CQ37" s="84"/>
      <c r="CR37" s="84"/>
      <c r="CS37" s="84"/>
      <c r="CT37" s="84"/>
      <c r="CU37" s="84">
        <v>0</v>
      </c>
      <c r="CV37" s="84">
        <v>0</v>
      </c>
      <c r="CW37" s="84"/>
      <c r="CX37" s="84">
        <v>68</v>
      </c>
      <c r="CY37" s="84">
        <v>74</v>
      </c>
      <c r="CZ37" s="84"/>
      <c r="DA37" s="84">
        <v>72</v>
      </c>
      <c r="DB37" s="46">
        <v>71</v>
      </c>
      <c r="DC37" s="46">
        <v>133</v>
      </c>
      <c r="DD37" s="91">
        <v>10</v>
      </c>
      <c r="DE37" s="104">
        <f t="shared" si="197"/>
        <v>10.5</v>
      </c>
      <c r="DF37" s="84">
        <v>11</v>
      </c>
      <c r="DG37" s="84">
        <v>13</v>
      </c>
      <c r="DH37" s="84">
        <v>25</v>
      </c>
      <c r="DI37" s="84">
        <v>150</v>
      </c>
      <c r="DJ37" s="84">
        <v>185</v>
      </c>
      <c r="DK37" s="84">
        <v>162</v>
      </c>
      <c r="DL37" s="84">
        <v>169</v>
      </c>
      <c r="DM37" s="84">
        <v>178</v>
      </c>
      <c r="DN37" s="84">
        <v>193</v>
      </c>
      <c r="DO37" s="84">
        <v>201</v>
      </c>
      <c r="DP37" s="84">
        <v>196</v>
      </c>
      <c r="DQ37" s="84">
        <v>212</v>
      </c>
      <c r="DR37" s="84">
        <v>200</v>
      </c>
      <c r="DS37" s="84">
        <v>192</v>
      </c>
      <c r="DT37" s="84">
        <v>191</v>
      </c>
      <c r="DU37" s="84"/>
      <c r="DV37" s="84">
        <v>166</v>
      </c>
      <c r="DW37" s="46">
        <v>210</v>
      </c>
      <c r="DX37" s="46">
        <v>190</v>
      </c>
      <c r="DY37" s="91"/>
      <c r="DZ37" s="104">
        <f t="shared" si="198"/>
        <v>0</v>
      </c>
      <c r="EA37" s="84"/>
      <c r="EB37" s="84"/>
      <c r="EC37" s="84"/>
      <c r="ED37" s="84"/>
      <c r="EE37" s="84"/>
      <c r="EF37" s="84"/>
      <c r="EG37" s="84"/>
      <c r="EH37" s="84"/>
      <c r="EI37" s="84"/>
      <c r="EJ37" s="84"/>
      <c r="EK37" s="84">
        <v>0</v>
      </c>
      <c r="EL37" s="84">
        <v>0</v>
      </c>
      <c r="EM37" s="84"/>
      <c r="EN37" s="84"/>
      <c r="EO37" s="84"/>
      <c r="EP37" s="84"/>
      <c r="EQ37" s="84"/>
      <c r="ER37" s="46"/>
      <c r="ES37" s="46"/>
      <c r="ET37" s="91">
        <v>86</v>
      </c>
      <c r="EU37" s="104">
        <f t="shared" si="199"/>
        <v>84.5</v>
      </c>
      <c r="EV37" s="84">
        <v>83</v>
      </c>
      <c r="EW37" s="84">
        <v>89</v>
      </c>
      <c r="EX37" s="84">
        <v>87</v>
      </c>
      <c r="EY37" s="84">
        <v>91</v>
      </c>
      <c r="EZ37" s="84">
        <v>100</v>
      </c>
      <c r="FA37" s="84">
        <v>87</v>
      </c>
      <c r="FB37" s="84">
        <v>101</v>
      </c>
      <c r="FC37" s="84">
        <v>93</v>
      </c>
      <c r="FD37" s="84">
        <v>119</v>
      </c>
      <c r="FE37" s="84">
        <v>98</v>
      </c>
      <c r="FF37" s="84">
        <v>94</v>
      </c>
      <c r="FG37" s="84">
        <v>97</v>
      </c>
      <c r="FH37" s="84">
        <v>102</v>
      </c>
      <c r="FI37" s="84">
        <v>94</v>
      </c>
      <c r="FJ37" s="84">
        <v>93</v>
      </c>
      <c r="FK37" s="84"/>
      <c r="FL37" s="84">
        <v>98</v>
      </c>
      <c r="FM37" s="46">
        <v>124</v>
      </c>
      <c r="FN37" s="46">
        <v>122</v>
      </c>
      <c r="FO37" s="91">
        <v>31</v>
      </c>
      <c r="FP37" s="84">
        <v>157</v>
      </c>
      <c r="FQ37" s="84">
        <v>114</v>
      </c>
      <c r="FR37" s="84">
        <v>127</v>
      </c>
      <c r="FS37" s="84">
        <v>160</v>
      </c>
      <c r="FT37" s="84">
        <v>174</v>
      </c>
      <c r="FU37" s="84">
        <v>196</v>
      </c>
      <c r="FV37" s="84">
        <v>180</v>
      </c>
      <c r="FW37" s="84"/>
      <c r="FX37" s="84">
        <v>209</v>
      </c>
      <c r="FY37" s="46">
        <v>240</v>
      </c>
      <c r="FZ37" s="46">
        <v>239</v>
      </c>
      <c r="GA37" s="84"/>
      <c r="GB37" s="84"/>
      <c r="GD37" s="114" t="s">
        <v>191</v>
      </c>
      <c r="GE37" s="115">
        <v>110</v>
      </c>
      <c r="GH37" s="133">
        <v>1170</v>
      </c>
      <c r="GI37" s="133">
        <v>1357</v>
      </c>
      <c r="GJ37" s="133">
        <v>1322</v>
      </c>
      <c r="GK37" s="133">
        <v>1402</v>
      </c>
      <c r="GL37" s="133">
        <v>1413</v>
      </c>
      <c r="GM37" s="133">
        <v>1489</v>
      </c>
      <c r="GN37" s="204">
        <f t="shared" si="200"/>
        <v>1139</v>
      </c>
      <c r="GO37" s="133">
        <f t="shared" si="201"/>
        <v>1200</v>
      </c>
      <c r="GP37" s="133">
        <f t="shared" si="202"/>
        <v>1208</v>
      </c>
      <c r="GQ37" s="133">
        <f t="shared" si="203"/>
        <v>1224</v>
      </c>
      <c r="GR37" s="133">
        <f t="shared" si="204"/>
        <v>1210</v>
      </c>
      <c r="GS37" s="133">
        <f t="shared" si="205"/>
        <v>1202</v>
      </c>
      <c r="GT37" s="133">
        <f t="shared" si="206"/>
        <v>1204</v>
      </c>
      <c r="GU37" s="133">
        <f t="shared" si="207"/>
        <v>1196</v>
      </c>
      <c r="GV37" s="133">
        <f t="shared" si="208"/>
        <v>1303</v>
      </c>
      <c r="GW37" s="133">
        <f t="shared" si="209"/>
        <v>1300</v>
      </c>
      <c r="GX37" s="133">
        <f t="shared" si="210"/>
        <v>0</v>
      </c>
      <c r="GY37" s="133">
        <f t="shared" si="211"/>
        <v>1193</v>
      </c>
      <c r="GZ37" s="133">
        <f t="shared" si="212"/>
        <v>1173</v>
      </c>
      <c r="HA37" s="133">
        <f t="shared" si="213"/>
        <v>1250</v>
      </c>
      <c r="HB37" s="204">
        <f t="shared" si="214"/>
        <v>31</v>
      </c>
      <c r="HC37" s="133">
        <f t="shared" si="215"/>
        <v>157</v>
      </c>
      <c r="HD37" s="133">
        <f t="shared" si="216"/>
        <v>114</v>
      </c>
      <c r="HE37" s="133">
        <f t="shared" si="217"/>
        <v>209</v>
      </c>
      <c r="HF37" s="133">
        <f t="shared" si="218"/>
        <v>240</v>
      </c>
      <c r="HG37" s="133">
        <f t="shared" si="218"/>
        <v>239</v>
      </c>
      <c r="HH37"/>
    </row>
    <row r="38" spans="1:216">
      <c r="A38" s="47" t="s">
        <v>81</v>
      </c>
      <c r="B38" s="48"/>
      <c r="C38" s="100">
        <v>69</v>
      </c>
      <c r="D38" s="79">
        <f t="shared" si="219"/>
        <v>69.5</v>
      </c>
      <c r="E38" s="48">
        <v>70</v>
      </c>
      <c r="F38" s="48">
        <v>68</v>
      </c>
      <c r="G38" s="48">
        <v>60</v>
      </c>
      <c r="H38" s="48">
        <v>73</v>
      </c>
      <c r="I38" s="48">
        <v>63</v>
      </c>
      <c r="J38" s="48">
        <v>84</v>
      </c>
      <c r="K38" s="48">
        <v>78</v>
      </c>
      <c r="L38" s="48">
        <v>73</v>
      </c>
      <c r="M38" s="48">
        <v>72</v>
      </c>
      <c r="N38" s="48">
        <v>71</v>
      </c>
      <c r="O38" s="48">
        <v>80</v>
      </c>
      <c r="P38" s="48">
        <v>66</v>
      </c>
      <c r="Q38" s="48">
        <v>74</v>
      </c>
      <c r="R38" s="48">
        <v>74</v>
      </c>
      <c r="S38" s="48">
        <v>78</v>
      </c>
      <c r="T38" s="48"/>
      <c r="U38" s="48">
        <v>73</v>
      </c>
      <c r="V38" s="48">
        <v>67</v>
      </c>
      <c r="W38" s="48">
        <v>70</v>
      </c>
      <c r="X38" s="92"/>
      <c r="Y38" s="105">
        <f t="shared" si="193"/>
        <v>0</v>
      </c>
      <c r="Z38" s="85"/>
      <c r="AA38" s="85"/>
      <c r="AB38" s="85">
        <v>0</v>
      </c>
      <c r="AC38" s="85"/>
      <c r="AD38" s="85">
        <v>0</v>
      </c>
      <c r="AE38" s="85"/>
      <c r="AF38" s="85"/>
      <c r="AG38" s="85"/>
      <c r="AH38" s="85"/>
      <c r="AI38" s="85"/>
      <c r="AJ38" s="85"/>
      <c r="AK38" s="85">
        <v>0</v>
      </c>
      <c r="AL38" s="85"/>
      <c r="AM38" s="85"/>
      <c r="AN38" s="85"/>
      <c r="AO38" s="85"/>
      <c r="AP38" s="85"/>
      <c r="AQ38" s="48"/>
      <c r="AR38" s="48"/>
      <c r="AS38" s="92"/>
      <c r="AT38" s="105">
        <f t="shared" si="194"/>
        <v>0</v>
      </c>
      <c r="AU38" s="85"/>
      <c r="AV38" s="85"/>
      <c r="AW38" s="85">
        <v>0</v>
      </c>
      <c r="AX38" s="85"/>
      <c r="AY38" s="85"/>
      <c r="AZ38" s="85"/>
      <c r="BA38" s="85"/>
      <c r="BB38" s="85"/>
      <c r="BC38" s="85"/>
      <c r="BD38" s="85"/>
      <c r="BE38" s="85">
        <v>0</v>
      </c>
      <c r="BF38" s="85">
        <v>0</v>
      </c>
      <c r="BG38" s="85"/>
      <c r="BH38" s="85"/>
      <c r="BI38" s="85"/>
      <c r="BJ38" s="85"/>
      <c r="BK38" s="85"/>
      <c r="BL38" s="48"/>
      <c r="BM38" s="48"/>
      <c r="BN38" s="92"/>
      <c r="BO38" s="105">
        <f t="shared" si="221"/>
        <v>0</v>
      </c>
      <c r="BP38" s="85"/>
      <c r="BQ38" s="85"/>
      <c r="BR38" s="85"/>
      <c r="BS38" s="85"/>
      <c r="BT38" s="85"/>
      <c r="BU38" s="85"/>
      <c r="BV38" s="85"/>
      <c r="BW38" s="85"/>
      <c r="BX38" s="85"/>
      <c r="BY38" s="85"/>
      <c r="BZ38" s="85">
        <v>0</v>
      </c>
      <c r="CA38" s="85">
        <v>0</v>
      </c>
      <c r="CB38" s="85"/>
      <c r="CC38" s="85"/>
      <c r="CD38" s="85"/>
      <c r="CE38" s="85"/>
      <c r="CF38" s="85"/>
      <c r="CG38" s="48"/>
      <c r="CH38" s="48"/>
      <c r="CI38" s="92"/>
      <c r="CJ38" s="105">
        <f t="shared" si="196"/>
        <v>0</v>
      </c>
      <c r="CK38" s="85"/>
      <c r="CL38" s="85"/>
      <c r="CM38" s="85"/>
      <c r="CN38" s="85"/>
      <c r="CO38" s="85"/>
      <c r="CP38" s="85"/>
      <c r="CQ38" s="85"/>
      <c r="CR38" s="85"/>
      <c r="CS38" s="85"/>
      <c r="CT38" s="85"/>
      <c r="CU38" s="85">
        <v>0</v>
      </c>
      <c r="CV38" s="85">
        <v>0</v>
      </c>
      <c r="CW38" s="85"/>
      <c r="CX38" s="85"/>
      <c r="CY38" s="85"/>
      <c r="CZ38" s="85"/>
      <c r="DA38" s="85"/>
      <c r="DB38" s="48"/>
      <c r="DC38" s="48"/>
      <c r="DD38" s="92"/>
      <c r="DE38" s="105">
        <f t="shared" si="197"/>
        <v>0</v>
      </c>
      <c r="DF38" s="85"/>
      <c r="DG38" s="85"/>
      <c r="DH38" s="85">
        <v>0</v>
      </c>
      <c r="DI38" s="85">
        <v>46</v>
      </c>
      <c r="DJ38" s="85">
        <v>41</v>
      </c>
      <c r="DK38" s="85">
        <v>47</v>
      </c>
      <c r="DL38" s="85">
        <v>47</v>
      </c>
      <c r="DM38" s="85">
        <v>43</v>
      </c>
      <c r="DN38" s="85">
        <v>46</v>
      </c>
      <c r="DO38" s="85">
        <v>46</v>
      </c>
      <c r="DP38" s="85">
        <v>51</v>
      </c>
      <c r="DQ38" s="85">
        <v>44</v>
      </c>
      <c r="DR38" s="85">
        <v>49</v>
      </c>
      <c r="DS38" s="85">
        <v>51</v>
      </c>
      <c r="DT38" s="85">
        <v>40</v>
      </c>
      <c r="DU38" s="85"/>
      <c r="DV38" s="85">
        <v>44</v>
      </c>
      <c r="DW38" s="48">
        <v>40</v>
      </c>
      <c r="DX38" s="48">
        <v>40</v>
      </c>
      <c r="DY38" s="92"/>
      <c r="DZ38" s="105">
        <f t="shared" si="198"/>
        <v>0</v>
      </c>
      <c r="EA38" s="85"/>
      <c r="EB38" s="85"/>
      <c r="EC38" s="85"/>
      <c r="ED38" s="85"/>
      <c r="EE38" s="85"/>
      <c r="EF38" s="85"/>
      <c r="EG38" s="85"/>
      <c r="EH38" s="85"/>
      <c r="EI38" s="85"/>
      <c r="EJ38" s="85"/>
      <c r="EK38" s="85">
        <v>0</v>
      </c>
      <c r="EL38" s="85">
        <v>0</v>
      </c>
      <c r="EM38" s="85"/>
      <c r="EN38" s="85"/>
      <c r="EO38" s="85"/>
      <c r="EP38" s="85"/>
      <c r="EQ38" s="85"/>
      <c r="ER38" s="48"/>
      <c r="ES38" s="48"/>
      <c r="ET38" s="92"/>
      <c r="EU38" s="105">
        <f t="shared" si="199"/>
        <v>0</v>
      </c>
      <c r="EV38" s="85"/>
      <c r="EW38" s="85"/>
      <c r="EX38" s="85"/>
      <c r="EY38" s="85"/>
      <c r="EZ38" s="85"/>
      <c r="FA38" s="85"/>
      <c r="FB38" s="85"/>
      <c r="FC38" s="85"/>
      <c r="FD38" s="85"/>
      <c r="FE38" s="85"/>
      <c r="FF38" s="85">
        <v>0</v>
      </c>
      <c r="FG38" s="85">
        <v>0</v>
      </c>
      <c r="FH38" s="85"/>
      <c r="FI38" s="85"/>
      <c r="FJ38" s="85"/>
      <c r="FK38" s="85"/>
      <c r="FL38" s="85"/>
      <c r="FM38" s="48"/>
      <c r="FN38" s="48"/>
      <c r="FO38" s="92">
        <v>0</v>
      </c>
      <c r="FP38" s="85">
        <v>0</v>
      </c>
      <c r="FQ38" s="85">
        <v>0</v>
      </c>
      <c r="FR38" s="85">
        <v>0</v>
      </c>
      <c r="FS38" s="85">
        <v>0</v>
      </c>
      <c r="FT38" s="84">
        <v>0</v>
      </c>
      <c r="FU38" s="84">
        <v>0</v>
      </c>
      <c r="FV38" s="84">
        <v>0</v>
      </c>
      <c r="FW38" s="84"/>
      <c r="FX38" s="84">
        <v>12</v>
      </c>
      <c r="FY38" s="48">
        <v>10</v>
      </c>
      <c r="FZ38" s="48">
        <v>16</v>
      </c>
      <c r="GA38" s="84"/>
      <c r="GB38" s="84"/>
      <c r="GD38" s="114" t="s">
        <v>192</v>
      </c>
      <c r="GE38" s="115">
        <v>77</v>
      </c>
      <c r="GH38" s="133">
        <v>131</v>
      </c>
      <c r="GI38" s="133">
        <v>125</v>
      </c>
      <c r="GJ38" s="133">
        <v>116</v>
      </c>
      <c r="GK38" s="133">
        <v>129</v>
      </c>
      <c r="GL38" s="133">
        <v>117</v>
      </c>
      <c r="GM38" s="133">
        <v>126</v>
      </c>
      <c r="GN38" s="204">
        <f t="shared" si="200"/>
        <v>131</v>
      </c>
      <c r="GO38" s="133">
        <f t="shared" si="201"/>
        <v>125</v>
      </c>
      <c r="GP38" s="133">
        <f t="shared" si="202"/>
        <v>116</v>
      </c>
      <c r="GQ38" s="133">
        <f t="shared" si="203"/>
        <v>118</v>
      </c>
      <c r="GR38" s="133">
        <f t="shared" si="204"/>
        <v>117</v>
      </c>
      <c r="GS38" s="133">
        <f t="shared" si="205"/>
        <v>131</v>
      </c>
      <c r="GT38" s="133">
        <f t="shared" si="206"/>
        <v>110</v>
      </c>
      <c r="GU38" s="133">
        <f t="shared" si="207"/>
        <v>123</v>
      </c>
      <c r="GV38" s="133">
        <f t="shared" si="208"/>
        <v>125</v>
      </c>
      <c r="GW38" s="133">
        <f t="shared" si="209"/>
        <v>118</v>
      </c>
      <c r="GX38" s="133">
        <f t="shared" si="210"/>
        <v>0</v>
      </c>
      <c r="GY38" s="133">
        <f t="shared" si="211"/>
        <v>117</v>
      </c>
      <c r="GZ38" s="133">
        <f t="shared" si="212"/>
        <v>107</v>
      </c>
      <c r="HA38" s="133">
        <f t="shared" si="213"/>
        <v>110</v>
      </c>
      <c r="HB38" s="204">
        <f t="shared" si="214"/>
        <v>0</v>
      </c>
      <c r="HC38" s="133">
        <f t="shared" si="215"/>
        <v>0</v>
      </c>
      <c r="HD38" s="133">
        <f t="shared" si="216"/>
        <v>0</v>
      </c>
      <c r="HE38" s="133">
        <f t="shared" si="217"/>
        <v>12</v>
      </c>
      <c r="HF38" s="133">
        <f t="shared" si="218"/>
        <v>10</v>
      </c>
      <c r="HG38" s="133">
        <f t="shared" si="218"/>
        <v>16</v>
      </c>
      <c r="HH38"/>
    </row>
    <row r="39" spans="1:216">
      <c r="A39" s="40" t="s">
        <v>138</v>
      </c>
      <c r="B39" s="43">
        <f>SUM(B41:B52)</f>
        <v>0</v>
      </c>
      <c r="C39" s="97">
        <f t="shared" ref="C39:CT39" si="222">SUM(C41:C52)</f>
        <v>8985</v>
      </c>
      <c r="D39" s="43">
        <f t="shared" si="222"/>
        <v>8882</v>
      </c>
      <c r="E39" s="43">
        <f t="shared" si="222"/>
        <v>8779</v>
      </c>
      <c r="F39" s="43">
        <f t="shared" si="222"/>
        <v>8281</v>
      </c>
      <c r="G39" s="43">
        <f t="shared" si="222"/>
        <v>8583</v>
      </c>
      <c r="H39" s="43">
        <f t="shared" si="222"/>
        <v>8206</v>
      </c>
      <c r="I39" s="43">
        <f t="shared" si="222"/>
        <v>8328</v>
      </c>
      <c r="J39" s="43">
        <f t="shared" si="222"/>
        <v>8794</v>
      </c>
      <c r="K39" s="43">
        <f t="shared" si="222"/>
        <v>9502</v>
      </c>
      <c r="L39" s="43">
        <f t="shared" si="222"/>
        <v>9907</v>
      </c>
      <c r="M39" s="43">
        <f t="shared" si="222"/>
        <v>9977</v>
      </c>
      <c r="N39" s="43">
        <f t="shared" si="222"/>
        <v>9918</v>
      </c>
      <c r="O39" s="43">
        <f t="shared" si="222"/>
        <v>10098</v>
      </c>
      <c r="P39" s="43">
        <f t="shared" ref="P39:R39" si="223">SUM(P41:P52)</f>
        <v>9735</v>
      </c>
      <c r="Q39" s="43">
        <f t="shared" si="223"/>
        <v>9897</v>
      </c>
      <c r="R39" s="43">
        <f t="shared" si="223"/>
        <v>10129</v>
      </c>
      <c r="S39" s="43">
        <f t="shared" ref="S39:U39" si="224">SUM(S41:S52)</f>
        <v>10281</v>
      </c>
      <c r="T39" s="43">
        <f t="shared" si="224"/>
        <v>0</v>
      </c>
      <c r="U39" s="43">
        <f t="shared" si="224"/>
        <v>8383</v>
      </c>
      <c r="V39" s="43">
        <f t="shared" ref="V39:W39" si="225">SUM(V41:V52)</f>
        <v>7439</v>
      </c>
      <c r="W39" s="43">
        <f t="shared" si="225"/>
        <v>7058</v>
      </c>
      <c r="X39" s="89">
        <f t="shared" si="222"/>
        <v>4642</v>
      </c>
      <c r="Y39" s="82">
        <f t="shared" si="222"/>
        <v>4515.5</v>
      </c>
      <c r="Z39" s="82">
        <f t="shared" si="222"/>
        <v>4389</v>
      </c>
      <c r="AA39" s="82">
        <f t="shared" si="222"/>
        <v>4210</v>
      </c>
      <c r="AB39" s="82">
        <f t="shared" si="222"/>
        <v>4397</v>
      </c>
      <c r="AC39" s="82">
        <f t="shared" si="222"/>
        <v>4245</v>
      </c>
      <c r="AD39" s="82">
        <f t="shared" si="222"/>
        <v>4128</v>
      </c>
      <c r="AE39" s="82">
        <f t="shared" si="222"/>
        <v>4218</v>
      </c>
      <c r="AF39" s="82">
        <f t="shared" si="222"/>
        <v>4310</v>
      </c>
      <c r="AG39" s="82">
        <f t="shared" si="222"/>
        <v>4321</v>
      </c>
      <c r="AH39" s="82">
        <f t="shared" si="222"/>
        <v>4390</v>
      </c>
      <c r="AI39" s="82">
        <f t="shared" si="222"/>
        <v>4314</v>
      </c>
      <c r="AJ39" s="82">
        <f t="shared" si="222"/>
        <v>4401</v>
      </c>
      <c r="AK39" s="82">
        <f t="shared" ref="AK39:AL39" si="226">SUM(AK41:AK52)</f>
        <v>4461</v>
      </c>
      <c r="AL39" s="82">
        <f t="shared" si="226"/>
        <v>4720</v>
      </c>
      <c r="AM39" s="82">
        <f t="shared" ref="AM39:AN39" si="227">SUM(AM41:AM52)</f>
        <v>4587</v>
      </c>
      <c r="AN39" s="82">
        <f t="shared" si="227"/>
        <v>4631</v>
      </c>
      <c r="AO39" s="82">
        <f t="shared" ref="AO39:AR39" si="228">SUM(AO41:AO52)</f>
        <v>0</v>
      </c>
      <c r="AP39" s="82">
        <f t="shared" si="228"/>
        <v>4983</v>
      </c>
      <c r="AQ39" s="43">
        <f t="shared" si="228"/>
        <v>4881</v>
      </c>
      <c r="AR39" s="43">
        <f t="shared" si="228"/>
        <v>4876</v>
      </c>
      <c r="AS39" s="89">
        <f t="shared" si="222"/>
        <v>983</v>
      </c>
      <c r="AT39" s="82">
        <f t="shared" si="222"/>
        <v>965.5</v>
      </c>
      <c r="AU39" s="82">
        <f t="shared" si="222"/>
        <v>948</v>
      </c>
      <c r="AV39" s="82">
        <f t="shared" si="222"/>
        <v>976</v>
      </c>
      <c r="AW39" s="82">
        <f t="shared" si="222"/>
        <v>1034</v>
      </c>
      <c r="AX39" s="82">
        <f t="shared" si="222"/>
        <v>1008</v>
      </c>
      <c r="AY39" s="82">
        <f t="shared" si="222"/>
        <v>958</v>
      </c>
      <c r="AZ39" s="82">
        <f t="shared" si="222"/>
        <v>987</v>
      </c>
      <c r="BA39" s="82">
        <f t="shared" si="222"/>
        <v>1007</v>
      </c>
      <c r="BB39" s="82">
        <f t="shared" si="222"/>
        <v>1012</v>
      </c>
      <c r="BC39" s="82">
        <f t="shared" si="222"/>
        <v>1103</v>
      </c>
      <c r="BD39" s="82">
        <f t="shared" si="222"/>
        <v>1137</v>
      </c>
      <c r="BE39" s="82">
        <f t="shared" si="222"/>
        <v>1117</v>
      </c>
      <c r="BF39" s="82">
        <f t="shared" ref="BF39:BG39" si="229">SUM(BF41:BF52)</f>
        <v>1183</v>
      </c>
      <c r="BG39" s="82">
        <f t="shared" si="229"/>
        <v>1198</v>
      </c>
      <c r="BH39" s="82">
        <f t="shared" ref="BH39:BI39" si="230">SUM(BH41:BH52)</f>
        <v>1177</v>
      </c>
      <c r="BI39" s="82">
        <f t="shared" si="230"/>
        <v>1187</v>
      </c>
      <c r="BJ39" s="82">
        <f t="shared" ref="BJ39:BM39" si="231">SUM(BJ41:BJ52)</f>
        <v>0</v>
      </c>
      <c r="BK39" s="82">
        <f t="shared" si="231"/>
        <v>1373</v>
      </c>
      <c r="BL39" s="43">
        <f t="shared" si="231"/>
        <v>1412</v>
      </c>
      <c r="BM39" s="43">
        <f t="shared" si="231"/>
        <v>1460</v>
      </c>
      <c r="BN39" s="89">
        <f t="shared" si="222"/>
        <v>1060</v>
      </c>
      <c r="BO39" s="82">
        <f t="shared" si="222"/>
        <v>1056</v>
      </c>
      <c r="BP39" s="82">
        <f t="shared" si="222"/>
        <v>1052</v>
      </c>
      <c r="BQ39" s="82">
        <f t="shared" si="222"/>
        <v>1317.6</v>
      </c>
      <c r="BR39" s="82">
        <f t="shared" si="222"/>
        <v>1319</v>
      </c>
      <c r="BS39" s="82">
        <f t="shared" si="222"/>
        <v>1364</v>
      </c>
      <c r="BT39" s="82">
        <f t="shared" si="222"/>
        <v>1106</v>
      </c>
      <c r="BU39" s="82">
        <f t="shared" si="222"/>
        <v>1151</v>
      </c>
      <c r="BV39" s="82">
        <f t="shared" si="222"/>
        <v>1086</v>
      </c>
      <c r="BW39" s="82">
        <f t="shared" si="222"/>
        <v>1135</v>
      </c>
      <c r="BX39" s="82">
        <f t="shared" si="222"/>
        <v>1182</v>
      </c>
      <c r="BY39" s="82">
        <f t="shared" si="222"/>
        <v>1404</v>
      </c>
      <c r="BZ39" s="82">
        <f t="shared" si="222"/>
        <v>1151</v>
      </c>
      <c r="CA39" s="82">
        <f t="shared" ref="CA39:CB39" si="232">SUM(CA41:CA52)</f>
        <v>1234</v>
      </c>
      <c r="CB39" s="82">
        <f t="shared" si="232"/>
        <v>1445</v>
      </c>
      <c r="CC39" s="82">
        <f t="shared" ref="CC39:CD39" si="233">SUM(CC41:CC52)</f>
        <v>1288</v>
      </c>
      <c r="CD39" s="82">
        <f t="shared" si="233"/>
        <v>1191</v>
      </c>
      <c r="CE39" s="82">
        <f t="shared" ref="CE39:CH39" si="234">SUM(CE41:CE52)</f>
        <v>0</v>
      </c>
      <c r="CF39" s="82">
        <f t="shared" si="234"/>
        <v>1279</v>
      </c>
      <c r="CG39" s="43">
        <f t="shared" si="234"/>
        <v>1183</v>
      </c>
      <c r="CH39" s="43">
        <f t="shared" si="234"/>
        <v>1186</v>
      </c>
      <c r="CI39" s="89">
        <f t="shared" si="222"/>
        <v>756</v>
      </c>
      <c r="CJ39" s="82">
        <f t="shared" si="222"/>
        <v>774</v>
      </c>
      <c r="CK39" s="82">
        <f t="shared" si="222"/>
        <v>792</v>
      </c>
      <c r="CL39" s="82">
        <f t="shared" si="222"/>
        <v>710</v>
      </c>
      <c r="CM39" s="82">
        <f t="shared" si="222"/>
        <v>888</v>
      </c>
      <c r="CN39" s="82">
        <f t="shared" si="222"/>
        <v>867</v>
      </c>
      <c r="CO39" s="82">
        <f t="shared" si="222"/>
        <v>955</v>
      </c>
      <c r="CP39" s="82">
        <f t="shared" si="222"/>
        <v>932</v>
      </c>
      <c r="CQ39" s="82">
        <f t="shared" si="222"/>
        <v>941</v>
      </c>
      <c r="CR39" s="82">
        <f t="shared" si="222"/>
        <v>956</v>
      </c>
      <c r="CS39" s="82">
        <f t="shared" si="222"/>
        <v>981</v>
      </c>
      <c r="CT39" s="82">
        <f t="shared" si="222"/>
        <v>1009</v>
      </c>
      <c r="CU39" s="82">
        <f t="shared" ref="CU39:FF39" si="235">SUM(CU41:CU52)</f>
        <v>1034</v>
      </c>
      <c r="CV39" s="82">
        <f t="shared" ref="CV39:CW39" si="236">SUM(CV41:CV52)</f>
        <v>1104</v>
      </c>
      <c r="CW39" s="82">
        <f t="shared" si="236"/>
        <v>1197</v>
      </c>
      <c r="CX39" s="82">
        <f t="shared" ref="CX39:CY39" si="237">SUM(CX41:CX52)</f>
        <v>1196</v>
      </c>
      <c r="CY39" s="82">
        <f t="shared" si="237"/>
        <v>1316</v>
      </c>
      <c r="CZ39" s="82">
        <f t="shared" ref="CZ39:DC39" si="238">SUM(CZ41:CZ52)</f>
        <v>0</v>
      </c>
      <c r="DA39" s="82">
        <f t="shared" si="238"/>
        <v>1316</v>
      </c>
      <c r="DB39" s="43">
        <f t="shared" si="238"/>
        <v>1369</v>
      </c>
      <c r="DC39" s="43">
        <f t="shared" si="238"/>
        <v>1494</v>
      </c>
      <c r="DD39" s="89">
        <f t="shared" si="235"/>
        <v>551</v>
      </c>
      <c r="DE39" s="82">
        <f t="shared" si="235"/>
        <v>575</v>
      </c>
      <c r="DF39" s="82">
        <f t="shared" si="235"/>
        <v>599</v>
      </c>
      <c r="DG39" s="82">
        <f t="shared" si="235"/>
        <v>758</v>
      </c>
      <c r="DH39" s="82">
        <f t="shared" si="235"/>
        <v>1037</v>
      </c>
      <c r="DI39" s="82">
        <f t="shared" si="235"/>
        <v>1505</v>
      </c>
      <c r="DJ39" s="82">
        <f t="shared" si="235"/>
        <v>1746</v>
      </c>
      <c r="DK39" s="82">
        <f t="shared" si="235"/>
        <v>1948</v>
      </c>
      <c r="DL39" s="82">
        <f t="shared" si="235"/>
        <v>2192</v>
      </c>
      <c r="DM39" s="82">
        <f t="shared" si="235"/>
        <v>2454</v>
      </c>
      <c r="DN39" s="82">
        <f t="shared" si="235"/>
        <v>2608</v>
      </c>
      <c r="DO39" s="82">
        <f t="shared" si="235"/>
        <v>2746</v>
      </c>
      <c r="DP39" s="82">
        <f t="shared" si="235"/>
        <v>2788</v>
      </c>
      <c r="DQ39" s="82">
        <f t="shared" ref="DQ39:DR39" si="239">SUM(DQ41:DQ52)</f>
        <v>2741</v>
      </c>
      <c r="DR39" s="82">
        <f t="shared" si="239"/>
        <v>2913</v>
      </c>
      <c r="DS39" s="82">
        <f t="shared" ref="DS39:DT39" si="240">SUM(DS41:DS52)</f>
        <v>2965</v>
      </c>
      <c r="DT39" s="82">
        <f t="shared" si="240"/>
        <v>3017</v>
      </c>
      <c r="DU39" s="82">
        <f t="shared" ref="DU39:DX39" si="241">SUM(DU41:DU52)</f>
        <v>0</v>
      </c>
      <c r="DV39" s="82">
        <f t="shared" si="241"/>
        <v>3332</v>
      </c>
      <c r="DW39" s="43">
        <f t="shared" si="241"/>
        <v>3430</v>
      </c>
      <c r="DX39" s="43">
        <f t="shared" si="241"/>
        <v>3418</v>
      </c>
      <c r="DY39" s="89">
        <f t="shared" si="235"/>
        <v>338</v>
      </c>
      <c r="DZ39" s="82">
        <f t="shared" si="235"/>
        <v>336.5</v>
      </c>
      <c r="EA39" s="82">
        <f t="shared" si="235"/>
        <v>335</v>
      </c>
      <c r="EB39" s="82">
        <f t="shared" si="235"/>
        <v>367.2</v>
      </c>
      <c r="EC39" s="82">
        <f t="shared" si="235"/>
        <v>373</v>
      </c>
      <c r="ED39" s="82">
        <f t="shared" si="235"/>
        <v>349</v>
      </c>
      <c r="EE39" s="82">
        <f t="shared" si="235"/>
        <v>372</v>
      </c>
      <c r="EF39" s="82">
        <f t="shared" si="235"/>
        <v>352</v>
      </c>
      <c r="EG39" s="82">
        <f t="shared" si="235"/>
        <v>343</v>
      </c>
      <c r="EH39" s="82">
        <f t="shared" si="235"/>
        <v>333</v>
      </c>
      <c r="EI39" s="82">
        <f t="shared" si="235"/>
        <v>365</v>
      </c>
      <c r="EJ39" s="82">
        <f t="shared" si="235"/>
        <v>346</v>
      </c>
      <c r="EK39" s="82">
        <f t="shared" si="235"/>
        <v>386</v>
      </c>
      <c r="EL39" s="82">
        <f t="shared" ref="EL39:EM39" si="242">SUM(EL41:EL52)</f>
        <v>356</v>
      </c>
      <c r="EM39" s="82">
        <f t="shared" si="242"/>
        <v>357</v>
      </c>
      <c r="EN39" s="82">
        <f t="shared" ref="EN39:EO39" si="243">SUM(EN41:EN52)</f>
        <v>390</v>
      </c>
      <c r="EO39" s="82">
        <f t="shared" si="243"/>
        <v>364</v>
      </c>
      <c r="EP39" s="82">
        <f t="shared" ref="EP39:ES39" si="244">SUM(EP41:EP52)</f>
        <v>0</v>
      </c>
      <c r="EQ39" s="82">
        <f t="shared" si="244"/>
        <v>371</v>
      </c>
      <c r="ER39" s="43">
        <f t="shared" si="244"/>
        <v>359</v>
      </c>
      <c r="ES39" s="43">
        <f t="shared" si="244"/>
        <v>361</v>
      </c>
      <c r="ET39" s="89">
        <f t="shared" si="235"/>
        <v>691</v>
      </c>
      <c r="EU39" s="82">
        <f t="shared" si="235"/>
        <v>718</v>
      </c>
      <c r="EV39" s="82">
        <f t="shared" si="235"/>
        <v>745</v>
      </c>
      <c r="EW39" s="82">
        <f t="shared" si="235"/>
        <v>746</v>
      </c>
      <c r="EX39" s="82">
        <f t="shared" si="235"/>
        <v>777</v>
      </c>
      <c r="EY39" s="82">
        <f t="shared" si="235"/>
        <v>795</v>
      </c>
      <c r="EZ39" s="82">
        <f t="shared" si="235"/>
        <v>816</v>
      </c>
      <c r="FA39" s="82">
        <f t="shared" si="235"/>
        <v>714</v>
      </c>
      <c r="FB39" s="82">
        <f t="shared" si="235"/>
        <v>816</v>
      </c>
      <c r="FC39" s="82">
        <f t="shared" si="235"/>
        <v>815</v>
      </c>
      <c r="FD39" s="82">
        <f t="shared" si="235"/>
        <v>846</v>
      </c>
      <c r="FE39" s="82">
        <f t="shared" si="235"/>
        <v>850</v>
      </c>
      <c r="FF39" s="82">
        <f t="shared" si="235"/>
        <v>710</v>
      </c>
      <c r="FG39" s="82">
        <f t="shared" ref="FG39:FH39" si="245">SUM(FG41:FG52)</f>
        <v>759</v>
      </c>
      <c r="FH39" s="82">
        <f t="shared" si="245"/>
        <v>847</v>
      </c>
      <c r="FI39" s="82">
        <f t="shared" ref="FI39:FJ39" si="246">SUM(FI41:FI52)</f>
        <v>830</v>
      </c>
      <c r="FJ39" s="82">
        <f t="shared" si="246"/>
        <v>839</v>
      </c>
      <c r="FK39" s="82">
        <f t="shared" ref="FK39:FN39" si="247">SUM(FK41:FK52)</f>
        <v>0</v>
      </c>
      <c r="FL39" s="82">
        <f t="shared" si="247"/>
        <v>919</v>
      </c>
      <c r="FM39" s="43">
        <f t="shared" si="247"/>
        <v>905</v>
      </c>
      <c r="FN39" s="43">
        <f t="shared" si="247"/>
        <v>1016</v>
      </c>
      <c r="FO39" s="89">
        <f t="shared" ref="FO39:FT39" si="248">SUM(FO41:FO52)</f>
        <v>1635</v>
      </c>
      <c r="FP39" s="82">
        <f t="shared" si="248"/>
        <v>1693</v>
      </c>
      <c r="FQ39" s="82">
        <f t="shared" si="248"/>
        <v>1585</v>
      </c>
      <c r="FR39" s="82">
        <f t="shared" si="248"/>
        <v>2806</v>
      </c>
      <c r="FS39" s="82">
        <f t="shared" si="248"/>
        <v>3695</v>
      </c>
      <c r="FT39" s="82">
        <f t="shared" si="248"/>
        <v>3855</v>
      </c>
      <c r="FU39" s="82">
        <f t="shared" ref="FU39:FV39" si="249">SUM(FU41:FU52)</f>
        <v>3904</v>
      </c>
      <c r="FV39" s="82">
        <f t="shared" si="249"/>
        <v>4023</v>
      </c>
      <c r="FW39" s="82">
        <f t="shared" ref="FW39:FZ39" si="250">SUM(FW41:FW52)</f>
        <v>0</v>
      </c>
      <c r="FX39" s="82">
        <f t="shared" si="250"/>
        <v>4646</v>
      </c>
      <c r="FY39" s="43">
        <f t="shared" si="250"/>
        <v>5107</v>
      </c>
      <c r="FZ39" s="43">
        <f t="shared" si="250"/>
        <v>5636</v>
      </c>
      <c r="GA39" s="104"/>
      <c r="GB39" s="104"/>
      <c r="GD39" s="114" t="s">
        <v>28</v>
      </c>
      <c r="GE39" s="115">
        <v>431</v>
      </c>
      <c r="GH39" s="43">
        <f t="shared" ref="GH39:GN39" si="251">SUM(GH41:GH52)</f>
        <v>20731</v>
      </c>
      <c r="GI39" s="43">
        <f t="shared" ref="GI39:GJ39" si="252">SUM(GI41:GI52)</f>
        <v>21890</v>
      </c>
      <c r="GJ39" s="43">
        <f t="shared" si="252"/>
        <v>22518</v>
      </c>
      <c r="GK39" s="43"/>
      <c r="GL39" s="43"/>
      <c r="GM39" s="43"/>
      <c r="GN39" s="97">
        <f t="shared" si="251"/>
        <v>19096</v>
      </c>
      <c r="GO39" s="43">
        <f t="shared" ref="GO39" si="253">SUM(GO41:GO52)</f>
        <v>20197</v>
      </c>
      <c r="GP39" s="43">
        <f t="shared" ref="GP39:HA39" si="254">SUM(GP41:GP52)</f>
        <v>20933</v>
      </c>
      <c r="GQ39" s="43">
        <f t="shared" si="254"/>
        <v>21452</v>
      </c>
      <c r="GR39" s="43">
        <f t="shared" si="254"/>
        <v>21724</v>
      </c>
      <c r="GS39" s="43">
        <f t="shared" si="254"/>
        <v>21685</v>
      </c>
      <c r="GT39" s="43">
        <f t="shared" si="254"/>
        <v>21573</v>
      </c>
      <c r="GU39" s="43">
        <f t="shared" si="254"/>
        <v>22574</v>
      </c>
      <c r="GV39" s="43">
        <f t="shared" si="254"/>
        <v>22562</v>
      </c>
      <c r="GW39" s="43">
        <f t="shared" si="254"/>
        <v>22826</v>
      </c>
      <c r="GX39" s="43">
        <f t="shared" si="254"/>
        <v>0</v>
      </c>
      <c r="GY39" s="43">
        <f t="shared" si="254"/>
        <v>21956</v>
      </c>
      <c r="GZ39" s="43">
        <f t="shared" si="254"/>
        <v>20978</v>
      </c>
      <c r="HA39" s="43">
        <f t="shared" si="254"/>
        <v>20869</v>
      </c>
      <c r="HB39" s="97">
        <f t="shared" ref="HB39:HC39" si="255">SUM(HB41:HB52)</f>
        <v>1635</v>
      </c>
      <c r="HC39" s="43">
        <f t="shared" si="255"/>
        <v>1693</v>
      </c>
      <c r="HD39" s="43">
        <f t="shared" ref="HD39" si="256">SUM(HD41:HD52)</f>
        <v>1585</v>
      </c>
      <c r="HE39" s="43"/>
      <c r="HF39" s="43"/>
      <c r="HG39" s="43"/>
    </row>
    <row r="40" spans="1:216">
      <c r="A40" s="44" t="s">
        <v>136</v>
      </c>
      <c r="B40" s="45" t="e">
        <f>(B39/B5)*100</f>
        <v>#DIV/0!</v>
      </c>
      <c r="C40" s="98">
        <f t="shared" ref="C40:CT40" si="257">(C39/C5)*100</f>
        <v>22.294178948935535</v>
      </c>
      <c r="D40" s="45">
        <f t="shared" si="257"/>
        <v>22.302293756512785</v>
      </c>
      <c r="E40" s="45">
        <f t="shared" si="257"/>
        <v>22.310605097969454</v>
      </c>
      <c r="F40" s="45">
        <f t="shared" si="257"/>
        <v>23.058502492133766</v>
      </c>
      <c r="G40" s="45">
        <f t="shared" si="257"/>
        <v>21.822480994635274</v>
      </c>
      <c r="H40" s="45">
        <f t="shared" si="257"/>
        <v>21.832597243654554</v>
      </c>
      <c r="I40" s="45">
        <f t="shared" si="257"/>
        <v>21.352751140967129</v>
      </c>
      <c r="J40" s="45">
        <f t="shared" si="257"/>
        <v>21.870725459474247</v>
      </c>
      <c r="K40" s="45">
        <f t="shared" si="257"/>
        <v>21.882412546346405</v>
      </c>
      <c r="L40" s="45">
        <f t="shared" si="257"/>
        <v>22.806169429097604</v>
      </c>
      <c r="M40" s="45">
        <f t="shared" si="257"/>
        <v>22.943016143126524</v>
      </c>
      <c r="N40" s="45">
        <f t="shared" si="257"/>
        <v>22.69772976931527</v>
      </c>
      <c r="O40" s="45">
        <f t="shared" si="257"/>
        <v>22.926552389601543</v>
      </c>
      <c r="P40" s="45">
        <f t="shared" ref="P40:R40" si="258">(P39/P5)*100</f>
        <v>22.100388204045494</v>
      </c>
      <c r="Q40" s="45">
        <f t="shared" si="258"/>
        <v>22.289034524694276</v>
      </c>
      <c r="R40" s="45">
        <f t="shared" si="258"/>
        <v>21.832564555761522</v>
      </c>
      <c r="S40" s="45">
        <f t="shared" ref="S40:U40" si="259">(S39/S5)*100</f>
        <v>21.988151506726268</v>
      </c>
      <c r="T40" s="45" t="e">
        <f t="shared" si="259"/>
        <v>#DIV/0!</v>
      </c>
      <c r="U40" s="45">
        <f t="shared" si="259"/>
        <v>20.975853872138121</v>
      </c>
      <c r="V40" s="45">
        <f t="shared" ref="V40:W40" si="260">(V39/V5)*100</f>
        <v>20.250442357424799</v>
      </c>
      <c r="W40" s="45">
        <f t="shared" si="260"/>
        <v>20.267631518492994</v>
      </c>
      <c r="X40" s="90">
        <f t="shared" si="257"/>
        <v>30.189906347554629</v>
      </c>
      <c r="Y40" s="83">
        <f t="shared" si="257"/>
        <v>29.363376251788271</v>
      </c>
      <c r="Z40" s="83">
        <f t="shared" si="257"/>
        <v>28.537061118335501</v>
      </c>
      <c r="AA40" s="83">
        <f t="shared" si="257"/>
        <v>27.70101329122253</v>
      </c>
      <c r="AB40" s="83">
        <f t="shared" si="257"/>
        <v>28.507520746887966</v>
      </c>
      <c r="AC40" s="83">
        <f t="shared" si="257"/>
        <v>27.770508962449298</v>
      </c>
      <c r="AD40" s="83">
        <f t="shared" si="257"/>
        <v>27.457762405214847</v>
      </c>
      <c r="AE40" s="83">
        <f t="shared" si="257"/>
        <v>27.315114622458232</v>
      </c>
      <c r="AF40" s="83">
        <f t="shared" si="257"/>
        <v>27.876592717159305</v>
      </c>
      <c r="AG40" s="83">
        <f t="shared" si="257"/>
        <v>27.958589453251374</v>
      </c>
      <c r="AH40" s="83">
        <f t="shared" si="257"/>
        <v>27.908455181182457</v>
      </c>
      <c r="AI40" s="83">
        <f t="shared" si="257"/>
        <v>27.572542502876136</v>
      </c>
      <c r="AJ40" s="83">
        <f t="shared" si="257"/>
        <v>27.528617001313567</v>
      </c>
      <c r="AK40" s="83">
        <f t="shared" ref="AK40:AL40" si="261">(AK39/AK5)*100</f>
        <v>27.440487174755489</v>
      </c>
      <c r="AL40" s="83">
        <f t="shared" si="261"/>
        <v>27.990274565617028</v>
      </c>
      <c r="AM40" s="83">
        <f t="shared" ref="AM40:AN40" si="262">(AM39/AM5)*100</f>
        <v>27.09871802445797</v>
      </c>
      <c r="AN40" s="83">
        <f t="shared" si="262"/>
        <v>26.824606116774792</v>
      </c>
      <c r="AO40" s="83" t="e">
        <f t="shared" ref="AO40:AR40" si="263">(AO39/AO5)*100</f>
        <v>#DIV/0!</v>
      </c>
      <c r="AP40" s="83">
        <f t="shared" si="263"/>
        <v>27.229508196721312</v>
      </c>
      <c r="AQ40" s="45">
        <f t="shared" si="263"/>
        <v>26.514205008419793</v>
      </c>
      <c r="AR40" s="45">
        <f t="shared" si="263"/>
        <v>26.077655364210077</v>
      </c>
      <c r="AS40" s="90">
        <f t="shared" si="257"/>
        <v>27.267683772538142</v>
      </c>
      <c r="AT40" s="83">
        <f t="shared" si="257"/>
        <v>25.739802719274863</v>
      </c>
      <c r="AU40" s="83">
        <f t="shared" si="257"/>
        <v>24.326404926866822</v>
      </c>
      <c r="AV40" s="83">
        <f t="shared" si="257"/>
        <v>26.103236159400911</v>
      </c>
      <c r="AW40" s="83">
        <f t="shared" si="257"/>
        <v>25.644841269841269</v>
      </c>
      <c r="AX40" s="83">
        <f t="shared" si="257"/>
        <v>23.71764705882353</v>
      </c>
      <c r="AY40" s="83">
        <f t="shared" si="257"/>
        <v>22.05340699815838</v>
      </c>
      <c r="AZ40" s="83">
        <f t="shared" si="257"/>
        <v>22.768166089965398</v>
      </c>
      <c r="BA40" s="83">
        <f t="shared" si="257"/>
        <v>22.608890884598114</v>
      </c>
      <c r="BB40" s="83">
        <f t="shared" si="257"/>
        <v>23.057644110275689</v>
      </c>
      <c r="BC40" s="83">
        <f t="shared" si="257"/>
        <v>23.99912967798085</v>
      </c>
      <c r="BD40" s="83">
        <f t="shared" si="257"/>
        <v>23.712200208550573</v>
      </c>
      <c r="BE40" s="83">
        <f t="shared" si="257"/>
        <v>22.71248474989833</v>
      </c>
      <c r="BF40" s="83">
        <f t="shared" ref="BF40:BG40" si="264">(BF39/BF5)*100</f>
        <v>23.370209403397865</v>
      </c>
      <c r="BG40" s="83">
        <f t="shared" si="264"/>
        <v>23.62453165056202</v>
      </c>
      <c r="BH40" s="83">
        <f t="shared" ref="BH40:BI40" si="265">(BH39/BH5)*100</f>
        <v>23.037776472890979</v>
      </c>
      <c r="BI40" s="83">
        <f t="shared" si="265"/>
        <v>23.224417922128744</v>
      </c>
      <c r="BJ40" s="83" t="e">
        <f t="shared" ref="BJ40:BM40" si="266">(BJ39/BJ5)*100</f>
        <v>#DIV/0!</v>
      </c>
      <c r="BK40" s="83">
        <f t="shared" si="266"/>
        <v>23.607290233837688</v>
      </c>
      <c r="BL40" s="45">
        <f t="shared" si="266"/>
        <v>23.731092436974791</v>
      </c>
      <c r="BM40" s="45">
        <f t="shared" si="266"/>
        <v>22.862511744440965</v>
      </c>
      <c r="BN40" s="90">
        <f t="shared" si="257"/>
        <v>37.870668095748485</v>
      </c>
      <c r="BO40" s="83">
        <f t="shared" si="257"/>
        <v>36.622160568753252</v>
      </c>
      <c r="BP40" s="83">
        <f t="shared" si="257"/>
        <v>35.444743935309972</v>
      </c>
      <c r="BQ40" s="83">
        <f t="shared" si="257"/>
        <v>36.875198238707384</v>
      </c>
      <c r="BR40" s="83">
        <f t="shared" si="257"/>
        <v>35.314591700133867</v>
      </c>
      <c r="BS40" s="83">
        <f t="shared" si="257"/>
        <v>36.349100599600263</v>
      </c>
      <c r="BT40" s="83">
        <f t="shared" si="257"/>
        <v>40.691685062545993</v>
      </c>
      <c r="BU40" s="83">
        <f t="shared" si="257"/>
        <v>42.161172161172161</v>
      </c>
      <c r="BV40" s="83">
        <f t="shared" si="257"/>
        <v>42.421875</v>
      </c>
      <c r="BW40" s="83">
        <f t="shared" si="257"/>
        <v>44.26677067082683</v>
      </c>
      <c r="BX40" s="83">
        <f t="shared" si="257"/>
        <v>46.811881188118818</v>
      </c>
      <c r="BY40" s="83">
        <f t="shared" si="257"/>
        <v>53.201970443349758</v>
      </c>
      <c r="BZ40" s="83">
        <f t="shared" si="257"/>
        <v>45.820063694267517</v>
      </c>
      <c r="CA40" s="83">
        <f t="shared" ref="CA40:CB40" si="267">(CA39/CA5)*100</f>
        <v>47.44329104190696</v>
      </c>
      <c r="CB40" s="83">
        <f t="shared" si="267"/>
        <v>53.637713437267998</v>
      </c>
      <c r="CC40" s="83">
        <f t="shared" ref="CC40:CD40" si="268">(CC39/CC5)*100</f>
        <v>51.602564102564109</v>
      </c>
      <c r="CD40" s="83">
        <f t="shared" si="268"/>
        <v>55.44692737430168</v>
      </c>
      <c r="CE40" s="83" t="e">
        <f t="shared" ref="CE40:CH40" si="269">(CE39/CE5)*100</f>
        <v>#DIV/0!</v>
      </c>
      <c r="CF40" s="83">
        <f t="shared" si="269"/>
        <v>50.275157232704402</v>
      </c>
      <c r="CG40" s="45">
        <f t="shared" si="269"/>
        <v>48.924731182795696</v>
      </c>
      <c r="CH40" s="45">
        <f t="shared" si="269"/>
        <v>50.489570029799914</v>
      </c>
      <c r="CI40" s="90">
        <f t="shared" si="257"/>
        <v>46.4658881376767</v>
      </c>
      <c r="CJ40" s="83">
        <f t="shared" si="257"/>
        <v>44.469979890835965</v>
      </c>
      <c r="CK40" s="83">
        <f t="shared" si="257"/>
        <v>42.718446601941743</v>
      </c>
      <c r="CL40" s="83">
        <f t="shared" si="257"/>
        <v>39.479537366548037</v>
      </c>
      <c r="CM40" s="83">
        <f t="shared" si="257"/>
        <v>42.085308056872037</v>
      </c>
      <c r="CN40" s="83">
        <f t="shared" si="257"/>
        <v>38.774597495527729</v>
      </c>
      <c r="CO40" s="83">
        <f t="shared" si="257"/>
        <v>37.761961249505731</v>
      </c>
      <c r="CP40" s="83">
        <f t="shared" si="257"/>
        <v>34.23952975753123</v>
      </c>
      <c r="CQ40" s="83">
        <f t="shared" si="257"/>
        <v>34.069514844315712</v>
      </c>
      <c r="CR40" s="83">
        <f t="shared" si="257"/>
        <v>35.172921265636496</v>
      </c>
      <c r="CS40" s="83">
        <f t="shared" si="257"/>
        <v>32.787433155080215</v>
      </c>
      <c r="CT40" s="83">
        <f t="shared" si="257"/>
        <v>31.219059405940598</v>
      </c>
      <c r="CU40" s="83">
        <f t="shared" ref="CU40:FF40" si="270">(CU39/CU5)*100</f>
        <v>28.212824010914051</v>
      </c>
      <c r="CV40" s="83">
        <f t="shared" ref="CV40:CW40" si="271">(CV39/CV5)*100</f>
        <v>30.30469393357123</v>
      </c>
      <c r="CW40" s="83">
        <f t="shared" si="271"/>
        <v>28.906061337841098</v>
      </c>
      <c r="CX40" s="83">
        <f t="shared" ref="CX40:CY40" si="272">(CX39/CX5)*100</f>
        <v>27.5830258302583</v>
      </c>
      <c r="CY40" s="83">
        <f t="shared" si="272"/>
        <v>28.053719889149438</v>
      </c>
      <c r="CZ40" s="83" t="e">
        <f t="shared" ref="CZ40:DC40" si="273">(CZ39/CZ5)*100</f>
        <v>#DIV/0!</v>
      </c>
      <c r="DA40" s="83">
        <f t="shared" si="273"/>
        <v>24.575163398692808</v>
      </c>
      <c r="DB40" s="45">
        <f t="shared" si="273"/>
        <v>25.045737285034757</v>
      </c>
      <c r="DC40" s="45">
        <f t="shared" si="273"/>
        <v>24.710552431359574</v>
      </c>
      <c r="DD40" s="90">
        <f t="shared" si="270"/>
        <v>28.939075630252102</v>
      </c>
      <c r="DE40" s="83">
        <f t="shared" si="270"/>
        <v>27.624309392265197</v>
      </c>
      <c r="DF40" s="83">
        <f t="shared" si="270"/>
        <v>26.457597173144876</v>
      </c>
      <c r="DG40" s="83">
        <f t="shared" si="270"/>
        <v>27.991137370753322</v>
      </c>
      <c r="DH40" s="83">
        <f t="shared" si="270"/>
        <v>28.333333333333332</v>
      </c>
      <c r="DI40" s="83">
        <f t="shared" si="270"/>
        <v>26.547892044452286</v>
      </c>
      <c r="DJ40" s="83">
        <f t="shared" si="270"/>
        <v>23.389149363697253</v>
      </c>
      <c r="DK40" s="83">
        <f t="shared" si="270"/>
        <v>23.695414183189392</v>
      </c>
      <c r="DL40" s="83">
        <f t="shared" si="270"/>
        <v>24.670793472144062</v>
      </c>
      <c r="DM40" s="83">
        <f t="shared" si="270"/>
        <v>26.409814894532929</v>
      </c>
      <c r="DN40" s="83">
        <f t="shared" si="270"/>
        <v>24.983235942140052</v>
      </c>
      <c r="DO40" s="83">
        <f t="shared" si="270"/>
        <v>25.118916941090376</v>
      </c>
      <c r="DP40" s="83">
        <f t="shared" si="270"/>
        <v>24.731659717910052</v>
      </c>
      <c r="DQ40" s="83">
        <f t="shared" ref="DQ40:DR40" si="274">(DQ39/DQ5)*100</f>
        <v>23.552156727960131</v>
      </c>
      <c r="DR40" s="83">
        <f t="shared" si="274"/>
        <v>23.82432321910526</v>
      </c>
      <c r="DS40" s="83">
        <f t="shared" ref="DS40:DT40" si="275">(DS39/DS5)*100</f>
        <v>22.984496124031008</v>
      </c>
      <c r="DT40" s="83">
        <f t="shared" si="275"/>
        <v>22.636554621848738</v>
      </c>
      <c r="DU40" s="83" t="e">
        <f t="shared" ref="DU40:DX40" si="276">(DU39/DU5)*100</f>
        <v>#DIV/0!</v>
      </c>
      <c r="DV40" s="83">
        <f t="shared" si="276"/>
        <v>23.43013852752971</v>
      </c>
      <c r="DW40" s="45">
        <f t="shared" si="276"/>
        <v>23.462617142075381</v>
      </c>
      <c r="DX40" s="45">
        <f t="shared" si="276"/>
        <v>23.154044167456984</v>
      </c>
      <c r="DY40" s="90">
        <f t="shared" si="270"/>
        <v>29.442508710801395</v>
      </c>
      <c r="DZ40" s="83">
        <f t="shared" si="270"/>
        <v>28.846978139734247</v>
      </c>
      <c r="EA40" s="83">
        <f t="shared" si="270"/>
        <v>28.270042194092827</v>
      </c>
      <c r="EB40" s="83">
        <f t="shared" si="270"/>
        <v>31.595250387196693</v>
      </c>
      <c r="EC40" s="83">
        <f t="shared" si="270"/>
        <v>29.277864992150704</v>
      </c>
      <c r="ED40" s="83">
        <f t="shared" si="270"/>
        <v>26.991492652745553</v>
      </c>
      <c r="EE40" s="83">
        <f t="shared" si="270"/>
        <v>29.039812646370024</v>
      </c>
      <c r="EF40" s="83">
        <f t="shared" si="270"/>
        <v>27.6078431372549</v>
      </c>
      <c r="EG40" s="83">
        <f t="shared" si="270"/>
        <v>27.3961661341853</v>
      </c>
      <c r="EH40" s="83">
        <f t="shared" si="270"/>
        <v>27.796327212020032</v>
      </c>
      <c r="EI40" s="83">
        <f t="shared" si="270"/>
        <v>27.84134248665141</v>
      </c>
      <c r="EJ40" s="83">
        <f t="shared" si="270"/>
        <v>26.533742331288344</v>
      </c>
      <c r="EK40" s="83">
        <f t="shared" si="270"/>
        <v>28.849028400597909</v>
      </c>
      <c r="EL40" s="83">
        <f t="shared" ref="EL40:EM40" si="277">(EL39/EL5)*100</f>
        <v>26.666666666666668</v>
      </c>
      <c r="EM40" s="83">
        <f t="shared" si="277"/>
        <v>27.00453857791225</v>
      </c>
      <c r="EN40" s="83">
        <f t="shared" ref="EN40:EO40" si="278">(EN39/EN5)*100</f>
        <v>28.655400440852315</v>
      </c>
      <c r="EO40" s="83">
        <f t="shared" si="278"/>
        <v>23.931623931623932</v>
      </c>
      <c r="EP40" s="83" t="e">
        <f t="shared" ref="EP40:ES40" si="279">(EP39/EP5)*100</f>
        <v>#DIV/0!</v>
      </c>
      <c r="EQ40" s="83">
        <f t="shared" si="279"/>
        <v>24.553275976174717</v>
      </c>
      <c r="ER40" s="45">
        <f t="shared" si="279"/>
        <v>22.024539877300615</v>
      </c>
      <c r="ES40" s="45">
        <f t="shared" si="279"/>
        <v>22.14723926380368</v>
      </c>
      <c r="ET40" s="90">
        <f t="shared" si="270"/>
        <v>33.592610597958192</v>
      </c>
      <c r="EU40" s="83">
        <f t="shared" si="270"/>
        <v>34.149821640903689</v>
      </c>
      <c r="EV40" s="83">
        <f t="shared" si="270"/>
        <v>34.683426443202983</v>
      </c>
      <c r="EW40" s="83">
        <f t="shared" si="270"/>
        <v>34.095063985374772</v>
      </c>
      <c r="EX40" s="83">
        <f t="shared" si="270"/>
        <v>35.430916552667583</v>
      </c>
      <c r="EY40" s="83">
        <f t="shared" si="270"/>
        <v>35.317636605952913</v>
      </c>
      <c r="EZ40" s="83">
        <f t="shared" si="270"/>
        <v>34.664401019541209</v>
      </c>
      <c r="FA40" s="83">
        <f t="shared" si="270"/>
        <v>32.046678635547579</v>
      </c>
      <c r="FB40" s="83">
        <f t="shared" si="270"/>
        <v>34.664401019541209</v>
      </c>
      <c r="FC40" s="83">
        <f t="shared" si="270"/>
        <v>34.388185654008439</v>
      </c>
      <c r="FD40" s="83">
        <f t="shared" si="270"/>
        <v>34.62955382726156</v>
      </c>
      <c r="FE40" s="83">
        <f t="shared" si="270"/>
        <v>33.945686900958464</v>
      </c>
      <c r="FF40" s="83">
        <f t="shared" si="270"/>
        <v>29.869583508624313</v>
      </c>
      <c r="FG40" s="83">
        <f t="shared" ref="FG40:FH40" si="280">(FG39/FG5)*100</f>
        <v>30.629539951573847</v>
      </c>
      <c r="FH40" s="83">
        <f t="shared" si="280"/>
        <v>33.034321372854912</v>
      </c>
      <c r="FI40" s="83">
        <f t="shared" ref="FI40:FJ40" si="281">(FI39/FI5)*100</f>
        <v>31.727828746177373</v>
      </c>
      <c r="FJ40" s="83">
        <f t="shared" si="281"/>
        <v>32.145593869731805</v>
      </c>
      <c r="FK40" s="83" t="e">
        <f t="shared" ref="FK40:FN40" si="282">(FK39/FK5)*100</f>
        <v>#DIV/0!</v>
      </c>
      <c r="FL40" s="83">
        <f t="shared" si="282"/>
        <v>32.646536412078156</v>
      </c>
      <c r="FM40" s="45">
        <f t="shared" si="282"/>
        <v>31.654424623994405</v>
      </c>
      <c r="FN40" s="45">
        <f t="shared" si="282"/>
        <v>33.96857238381812</v>
      </c>
      <c r="FO40" s="90">
        <f t="shared" ref="FO40:FT40" si="283">(FO39/FO5)*100</f>
        <v>27.810852185745876</v>
      </c>
      <c r="FP40" s="83">
        <f t="shared" si="283"/>
        <v>27.582274356467906</v>
      </c>
      <c r="FQ40" s="83">
        <f t="shared" si="283"/>
        <v>25.44549686948146</v>
      </c>
      <c r="FR40" s="83">
        <f t="shared" si="283"/>
        <v>31.828493647912886</v>
      </c>
      <c r="FS40" s="83">
        <f t="shared" si="283"/>
        <v>29.928721853231817</v>
      </c>
      <c r="FT40" s="83">
        <f t="shared" si="283"/>
        <v>28.496451803666467</v>
      </c>
      <c r="FU40" s="83">
        <f t="shared" ref="FU40:FV40" si="284">(FU39/FU5)*100</f>
        <v>26.763556591485571</v>
      </c>
      <c r="FV40" s="83">
        <f t="shared" si="284"/>
        <v>25.991730197699965</v>
      </c>
      <c r="FW40" s="83" t="e">
        <f t="shared" ref="FW40:FZ40" si="285">(FW39/FW5)*100</f>
        <v>#DIV/0!</v>
      </c>
      <c r="FX40" s="83">
        <f t="shared" si="285"/>
        <v>26.705753865609012</v>
      </c>
      <c r="FY40" s="45">
        <f t="shared" si="285"/>
        <v>27.904054201726584</v>
      </c>
      <c r="FZ40" s="45">
        <f t="shared" si="285"/>
        <v>27.298266007943429</v>
      </c>
      <c r="GA40" s="83"/>
      <c r="GB40" s="83"/>
      <c r="GD40" s="114" t="s">
        <v>193</v>
      </c>
      <c r="GE40" s="115">
        <v>6</v>
      </c>
      <c r="GH40" s="135">
        <f t="shared" ref="GH40:GN40" si="286">(GH39/GH5)*100</f>
        <v>24.964776435736564</v>
      </c>
      <c r="GI40" s="135">
        <f t="shared" ref="GI40:GJ40" si="287">(GI39/GI5)*100</f>
        <v>25.077615736232516</v>
      </c>
      <c r="GJ40" s="135">
        <f t="shared" si="287"/>
        <v>25.68935029376533</v>
      </c>
      <c r="GK40" s="135"/>
      <c r="GL40" s="135"/>
      <c r="GM40" s="135"/>
      <c r="GN40" s="203">
        <f t="shared" si="286"/>
        <v>24.747932920349395</v>
      </c>
      <c r="GO40" s="135">
        <f t="shared" ref="GO40" si="288">(GO39/GO5)*100</f>
        <v>24.88817143350051</v>
      </c>
      <c r="GP40" s="135">
        <f t="shared" ref="GP40:HA40" si="289">(GP39/GP5)*100</f>
        <v>25.708004814187113</v>
      </c>
      <c r="GQ40" s="135">
        <f t="shared" si="289"/>
        <v>25.684250856061873</v>
      </c>
      <c r="GR40" s="135">
        <f t="shared" si="289"/>
        <v>25.633643271817625</v>
      </c>
      <c r="GS40" s="135">
        <f t="shared" si="289"/>
        <v>25.181443418684317</v>
      </c>
      <c r="GT40" s="135">
        <f t="shared" si="289"/>
        <v>24.778608593776923</v>
      </c>
      <c r="GU40" s="135">
        <f t="shared" si="289"/>
        <v>25.28308226465812</v>
      </c>
      <c r="GV40" s="135">
        <f t="shared" si="289"/>
        <v>24.486916506582446</v>
      </c>
      <c r="GW40" s="135">
        <f t="shared" si="289"/>
        <v>24.431124906346998</v>
      </c>
      <c r="GX40" s="135" t="e">
        <f t="shared" si="289"/>
        <v>#DIV/0!</v>
      </c>
      <c r="GY40" s="135">
        <f t="shared" si="289"/>
        <v>24.25353761861102</v>
      </c>
      <c r="GZ40" s="135">
        <f t="shared" si="289"/>
        <v>23.815362259609927</v>
      </c>
      <c r="HA40" s="135">
        <f t="shared" si="289"/>
        <v>23.799694363980567</v>
      </c>
      <c r="HB40" s="203">
        <f t="shared" ref="HB40:HC40" si="290">(HB39/HB5)*100</f>
        <v>27.810852185745876</v>
      </c>
      <c r="HC40" s="135">
        <f t="shared" si="290"/>
        <v>27.582274356467906</v>
      </c>
      <c r="HD40" s="135">
        <f t="shared" ref="HD40" si="291">(HD39/HD5)*100</f>
        <v>25.44549686948146</v>
      </c>
      <c r="HE40" s="135"/>
      <c r="HF40" s="135"/>
      <c r="HG40" s="135"/>
    </row>
    <row r="41" spans="1:216">
      <c r="A41" s="40" t="s">
        <v>56</v>
      </c>
      <c r="B41" s="46"/>
      <c r="C41" s="99">
        <v>1893</v>
      </c>
      <c r="D41" s="78">
        <f t="shared" ref="D41:D52" si="292">(C41+E41)/2</f>
        <v>1909</v>
      </c>
      <c r="E41" s="46">
        <v>1925</v>
      </c>
      <c r="F41" s="46">
        <v>2011</v>
      </c>
      <c r="G41" s="46">
        <v>1960</v>
      </c>
      <c r="H41" s="46">
        <v>1983</v>
      </c>
      <c r="I41" s="46">
        <v>1930</v>
      </c>
      <c r="J41" s="46">
        <v>2013</v>
      </c>
      <c r="K41" s="46">
        <v>2190</v>
      </c>
      <c r="L41" s="46">
        <v>2275</v>
      </c>
      <c r="M41" s="46">
        <v>2304</v>
      </c>
      <c r="N41" s="46">
        <v>2184</v>
      </c>
      <c r="O41" s="46">
        <v>2163</v>
      </c>
      <c r="P41" s="46">
        <v>2121</v>
      </c>
      <c r="Q41" s="46">
        <v>2171</v>
      </c>
      <c r="R41" s="46">
        <v>2272</v>
      </c>
      <c r="S41" s="46">
        <v>2274</v>
      </c>
      <c r="T41" s="46"/>
      <c r="U41" s="46">
        <v>2046</v>
      </c>
      <c r="V41" s="46">
        <v>1819</v>
      </c>
      <c r="W41" s="46">
        <v>1749</v>
      </c>
      <c r="X41" s="91">
        <v>1038</v>
      </c>
      <c r="Y41" s="104">
        <f t="shared" ref="Y41:Y52" si="293">(X41+Z41)/2</f>
        <v>1038</v>
      </c>
      <c r="Z41" s="84">
        <v>1038</v>
      </c>
      <c r="AA41" s="84">
        <v>1011</v>
      </c>
      <c r="AB41" s="84">
        <v>1020</v>
      </c>
      <c r="AC41" s="84">
        <v>999</v>
      </c>
      <c r="AD41" s="84">
        <v>1015</v>
      </c>
      <c r="AE41" s="84">
        <v>1050</v>
      </c>
      <c r="AF41" s="84">
        <v>1056</v>
      </c>
      <c r="AG41" s="84">
        <v>1036</v>
      </c>
      <c r="AH41" s="84">
        <v>1073</v>
      </c>
      <c r="AI41" s="84">
        <v>1087</v>
      </c>
      <c r="AJ41" s="84">
        <v>1069</v>
      </c>
      <c r="AK41" s="84">
        <v>1114</v>
      </c>
      <c r="AL41" s="84">
        <v>1079</v>
      </c>
      <c r="AM41" s="84">
        <v>1040</v>
      </c>
      <c r="AN41" s="84">
        <v>1087</v>
      </c>
      <c r="AO41" s="84"/>
      <c r="AP41" s="84">
        <v>1070</v>
      </c>
      <c r="AQ41" s="46">
        <v>1089</v>
      </c>
      <c r="AR41" s="46">
        <v>1030</v>
      </c>
      <c r="AS41" s="91">
        <v>249</v>
      </c>
      <c r="AT41" s="104">
        <f t="shared" ref="AT41:AT52" si="294">(AS41+AU41)/2</f>
        <v>203</v>
      </c>
      <c r="AU41" s="84">
        <v>157</v>
      </c>
      <c r="AV41" s="84">
        <v>181</v>
      </c>
      <c r="AW41" s="84">
        <v>222</v>
      </c>
      <c r="AX41" s="84">
        <v>170</v>
      </c>
      <c r="AY41" s="84">
        <v>105</v>
      </c>
      <c r="AZ41" s="84">
        <v>106</v>
      </c>
      <c r="BA41" s="84">
        <v>113</v>
      </c>
      <c r="BB41" s="84">
        <v>111</v>
      </c>
      <c r="BC41" s="84">
        <v>132</v>
      </c>
      <c r="BD41" s="84">
        <v>143</v>
      </c>
      <c r="BE41" s="84">
        <v>129</v>
      </c>
      <c r="BF41" s="84">
        <v>174</v>
      </c>
      <c r="BG41" s="84">
        <v>140</v>
      </c>
      <c r="BH41" s="84">
        <v>133</v>
      </c>
      <c r="BI41" s="84">
        <v>150</v>
      </c>
      <c r="BJ41" s="84"/>
      <c r="BK41" s="84">
        <v>274</v>
      </c>
      <c r="BL41" s="46">
        <v>282</v>
      </c>
      <c r="BM41" s="46">
        <v>277</v>
      </c>
      <c r="BN41" s="91">
        <v>185</v>
      </c>
      <c r="BO41" s="104">
        <v>174</v>
      </c>
      <c r="BP41" s="84">
        <v>163</v>
      </c>
      <c r="BQ41" s="84">
        <f>(2*((BR41-BP41)/5))+BP41</f>
        <v>196.6</v>
      </c>
      <c r="BR41" s="84">
        <v>247</v>
      </c>
      <c r="BS41" s="84">
        <v>216</v>
      </c>
      <c r="BT41" s="84">
        <v>154</v>
      </c>
      <c r="BU41" s="84">
        <v>135</v>
      </c>
      <c r="BV41" s="84">
        <v>97</v>
      </c>
      <c r="BW41" s="84">
        <v>66</v>
      </c>
      <c r="BX41" s="84">
        <v>92</v>
      </c>
      <c r="BY41" s="84">
        <v>290</v>
      </c>
      <c r="BZ41" s="84">
        <v>83</v>
      </c>
      <c r="CA41" s="84">
        <v>93</v>
      </c>
      <c r="CB41" s="84">
        <v>133</v>
      </c>
      <c r="CC41" s="84">
        <v>116</v>
      </c>
      <c r="CD41" s="84">
        <v>140</v>
      </c>
      <c r="CE41" s="84"/>
      <c r="CF41" s="84">
        <v>117</v>
      </c>
      <c r="CG41" s="46">
        <v>139</v>
      </c>
      <c r="CH41" s="46">
        <v>103</v>
      </c>
      <c r="CI41" s="91">
        <v>130</v>
      </c>
      <c r="CJ41" s="104">
        <f t="shared" ref="CJ41:CJ52" si="295">(CI41+CK41)/2</f>
        <v>129.5</v>
      </c>
      <c r="CK41" s="84">
        <v>129</v>
      </c>
      <c r="CL41" s="84">
        <v>154</v>
      </c>
      <c r="CM41" s="84">
        <v>149</v>
      </c>
      <c r="CN41" s="84">
        <v>139</v>
      </c>
      <c r="CO41" s="84">
        <v>155</v>
      </c>
      <c r="CP41" s="84">
        <v>160</v>
      </c>
      <c r="CQ41" s="84">
        <v>153</v>
      </c>
      <c r="CR41" s="84">
        <v>158</v>
      </c>
      <c r="CS41" s="84">
        <v>178</v>
      </c>
      <c r="CT41" s="84">
        <v>156</v>
      </c>
      <c r="CU41" s="84">
        <v>163</v>
      </c>
      <c r="CV41" s="84">
        <v>172</v>
      </c>
      <c r="CW41" s="84">
        <v>174</v>
      </c>
      <c r="CX41" s="84">
        <v>163</v>
      </c>
      <c r="CY41" s="84">
        <v>192</v>
      </c>
      <c r="CZ41" s="84"/>
      <c r="DA41" s="84">
        <v>199</v>
      </c>
      <c r="DB41" s="46">
        <v>202</v>
      </c>
      <c r="DC41" s="46">
        <v>194</v>
      </c>
      <c r="DD41" s="91">
        <v>134</v>
      </c>
      <c r="DE41" s="104">
        <f t="shared" ref="DE41:DE52" si="296">(DD41+DF41)/2</f>
        <v>149</v>
      </c>
      <c r="DF41" s="84">
        <v>164</v>
      </c>
      <c r="DG41" s="84">
        <v>178</v>
      </c>
      <c r="DH41" s="84">
        <v>245</v>
      </c>
      <c r="DI41" s="84">
        <v>286</v>
      </c>
      <c r="DJ41" s="84">
        <v>268</v>
      </c>
      <c r="DK41" s="84">
        <v>277</v>
      </c>
      <c r="DL41" s="84">
        <v>304</v>
      </c>
      <c r="DM41" s="84">
        <v>364</v>
      </c>
      <c r="DN41" s="84">
        <v>372</v>
      </c>
      <c r="DO41" s="84">
        <v>375</v>
      </c>
      <c r="DP41" s="84">
        <v>455</v>
      </c>
      <c r="DQ41" s="84">
        <v>445</v>
      </c>
      <c r="DR41" s="84">
        <v>440</v>
      </c>
      <c r="DS41" s="84">
        <v>490</v>
      </c>
      <c r="DT41" s="84">
        <v>527</v>
      </c>
      <c r="DU41" s="84"/>
      <c r="DV41" s="84">
        <v>663</v>
      </c>
      <c r="DW41" s="46">
        <v>707</v>
      </c>
      <c r="DX41" s="46">
        <v>659</v>
      </c>
      <c r="DY41" s="91">
        <v>147</v>
      </c>
      <c r="DZ41" s="104">
        <f t="shared" ref="DZ41:DZ52" si="297">(DY41+EA41)/2</f>
        <v>146.5</v>
      </c>
      <c r="EA41" s="84">
        <v>146</v>
      </c>
      <c r="EB41" s="84">
        <f>(2*((ED41-EA41)/5))+EA41</f>
        <v>147.19999999999999</v>
      </c>
      <c r="EC41" s="84">
        <v>143</v>
      </c>
      <c r="ED41" s="84">
        <v>149</v>
      </c>
      <c r="EE41" s="84">
        <v>162</v>
      </c>
      <c r="EF41" s="84">
        <v>165</v>
      </c>
      <c r="EG41" s="84">
        <v>138</v>
      </c>
      <c r="EH41" s="84">
        <v>136</v>
      </c>
      <c r="EI41" s="84">
        <v>149</v>
      </c>
      <c r="EJ41" s="84">
        <v>150</v>
      </c>
      <c r="EK41" s="84">
        <v>148</v>
      </c>
      <c r="EL41" s="84">
        <v>148</v>
      </c>
      <c r="EM41" s="84">
        <v>144</v>
      </c>
      <c r="EN41" s="84">
        <v>168</v>
      </c>
      <c r="EO41" s="84">
        <v>159</v>
      </c>
      <c r="EP41" s="84"/>
      <c r="EQ41" s="84">
        <v>154</v>
      </c>
      <c r="ER41" s="46">
        <v>149</v>
      </c>
      <c r="ES41" s="46">
        <v>155</v>
      </c>
      <c r="ET41" s="91">
        <v>74</v>
      </c>
      <c r="EU41" s="104">
        <f t="shared" ref="EU41:EU52" si="298">(ET41+EV41)/2</f>
        <v>79.5</v>
      </c>
      <c r="EV41" s="84">
        <v>85</v>
      </c>
      <c r="EW41" s="84">
        <v>79</v>
      </c>
      <c r="EX41" s="84">
        <v>87</v>
      </c>
      <c r="EY41" s="84">
        <v>88</v>
      </c>
      <c r="EZ41" s="84">
        <v>99</v>
      </c>
      <c r="FA41" s="84">
        <v>95</v>
      </c>
      <c r="FB41" s="84">
        <v>103</v>
      </c>
      <c r="FC41" s="84">
        <v>95</v>
      </c>
      <c r="FD41" s="84">
        <v>98</v>
      </c>
      <c r="FE41" s="84">
        <v>97</v>
      </c>
      <c r="FF41" s="84">
        <v>104</v>
      </c>
      <c r="FG41" s="84">
        <v>106</v>
      </c>
      <c r="FH41" s="84">
        <v>116</v>
      </c>
      <c r="FI41" s="84">
        <v>122</v>
      </c>
      <c r="FJ41" s="84">
        <v>116</v>
      </c>
      <c r="FK41" s="84"/>
      <c r="FL41" s="84">
        <v>121</v>
      </c>
      <c r="FM41" s="46">
        <v>116</v>
      </c>
      <c r="FN41" s="46">
        <v>121</v>
      </c>
      <c r="FO41" s="91">
        <v>421</v>
      </c>
      <c r="FP41" s="84">
        <v>419</v>
      </c>
      <c r="FQ41" s="84">
        <v>407</v>
      </c>
      <c r="FR41" s="84">
        <v>692</v>
      </c>
      <c r="FS41" s="84">
        <v>611</v>
      </c>
      <c r="FT41" s="84">
        <v>628</v>
      </c>
      <c r="FU41" s="84">
        <v>703</v>
      </c>
      <c r="FV41" s="84">
        <v>789</v>
      </c>
      <c r="FW41" s="84"/>
      <c r="FX41" s="84">
        <v>919</v>
      </c>
      <c r="FY41" s="46">
        <v>1191</v>
      </c>
      <c r="FZ41" s="46">
        <v>1374</v>
      </c>
      <c r="GA41" s="84"/>
      <c r="GB41" s="84"/>
      <c r="GD41" s="114" t="s">
        <v>194</v>
      </c>
      <c r="GE41" s="115">
        <v>91</v>
      </c>
      <c r="GH41" s="133">
        <v>4422</v>
      </c>
      <c r="GI41" s="133">
        <v>4573</v>
      </c>
      <c r="GJ41" s="133">
        <v>4648</v>
      </c>
      <c r="GK41" s="133">
        <v>5563</v>
      </c>
      <c r="GL41" s="133">
        <v>5694</v>
      </c>
      <c r="GM41" s="133">
        <v>5662</v>
      </c>
      <c r="GN41" s="204">
        <f t="shared" ref="GN41:GN52" si="299">J41+AE41+AZ41+BU41+CP41+DK41+EF41+FA41</f>
        <v>4001</v>
      </c>
      <c r="GO41" s="133">
        <f t="shared" ref="GO41:GO52" si="300">K41+AF41+BA41+BV41+CQ41+DL41+EG41+FB41</f>
        <v>4154</v>
      </c>
      <c r="GP41" s="133">
        <f t="shared" ref="GP41:GP52" si="301">L41+AG41+BB41+BW41+CR41+DM41+EH41+FC41</f>
        <v>4241</v>
      </c>
      <c r="GQ41" s="133">
        <f t="shared" ref="GQ41:GQ52" si="302">M41+AH41+BC41+BX41+CS41+DN41+EI41+FD41</f>
        <v>4398</v>
      </c>
      <c r="GR41" s="133">
        <f t="shared" ref="GR41:GR52" si="303">N41+AI41+BD41+BY41+CT41+DO41+EJ41+FE41</f>
        <v>4482</v>
      </c>
      <c r="GS41" s="133">
        <f t="shared" ref="GS41:GS52" si="304">O41+AJ41+BE41+BZ41+CU41+DP41+EK41+FF41</f>
        <v>4314</v>
      </c>
      <c r="GT41" s="133">
        <f t="shared" ref="GT41:GT52" si="305">P41+AK41+BF41+CA41+CV41+DQ41+EL41+FG41</f>
        <v>4373</v>
      </c>
      <c r="GU41" s="133">
        <f t="shared" ref="GU41:GU52" si="306">Q41+AL41+BG41+CB41+CW41+DR41+EM41+FH41</f>
        <v>4397</v>
      </c>
      <c r="GV41" s="133">
        <f t="shared" ref="GV41:GV52" si="307">R41+AM41+BH41+CC41+CX41+DS41+EN41+FI41</f>
        <v>4504</v>
      </c>
      <c r="GW41" s="133">
        <f t="shared" ref="GW41:GW52" si="308">S41+AN41+BI41+CD41+CY41+DT41+EO41+FJ41</f>
        <v>4645</v>
      </c>
      <c r="GX41" s="133">
        <f t="shared" ref="GX41:GX52" si="309">T41+AO41+BJ41+CE41+CZ41+DU41+EP41+FK41</f>
        <v>0</v>
      </c>
      <c r="GY41" s="133">
        <f t="shared" ref="GY41:GY52" si="310">U41+AP41+BK41+CF41+DA41+DV41+EQ41+FL41</f>
        <v>4644</v>
      </c>
      <c r="GZ41" s="133">
        <f t="shared" ref="GZ41:GZ52" si="311">V41+AQ41+BL41+CG41+DB41+DW41+ER41+FM41</f>
        <v>4503</v>
      </c>
      <c r="HA41" s="133">
        <f t="shared" ref="HA41:HA52" si="312">W41+AR41+BM41+CH41+DC41+DX41+ES41+FN41</f>
        <v>4288</v>
      </c>
      <c r="HB41" s="204">
        <f t="shared" ref="HB41:HB52" si="313">GH41-GN41</f>
        <v>421</v>
      </c>
      <c r="HC41" s="133">
        <f t="shared" ref="HC41:HC52" si="314">GI41-GO41</f>
        <v>419</v>
      </c>
      <c r="HD41" s="133">
        <f t="shared" ref="HD41:HD52" si="315">GJ41-GP41</f>
        <v>407</v>
      </c>
      <c r="HE41" s="133">
        <f t="shared" ref="HE41:HE52" si="316">GK41-GY41</f>
        <v>919</v>
      </c>
      <c r="HF41" s="133">
        <f t="shared" ref="HF41:HG52" si="317">GL41-GZ41</f>
        <v>1191</v>
      </c>
      <c r="HG41" s="133">
        <f t="shared" si="317"/>
        <v>1374</v>
      </c>
      <c r="HH41"/>
    </row>
    <row r="42" spans="1:216">
      <c r="A42" s="40" t="s">
        <v>57</v>
      </c>
      <c r="B42" s="46"/>
      <c r="C42" s="99">
        <v>801</v>
      </c>
      <c r="D42" s="78">
        <f t="shared" si="292"/>
        <v>798.5</v>
      </c>
      <c r="E42" s="46">
        <v>796</v>
      </c>
      <c r="F42" s="46">
        <v>753</v>
      </c>
      <c r="G42" s="46">
        <v>751</v>
      </c>
      <c r="H42" s="46">
        <v>727</v>
      </c>
      <c r="I42" s="46">
        <v>756</v>
      </c>
      <c r="J42" s="46">
        <v>772</v>
      </c>
      <c r="K42" s="46">
        <v>860</v>
      </c>
      <c r="L42" s="46">
        <v>796</v>
      </c>
      <c r="M42" s="46">
        <v>812</v>
      </c>
      <c r="N42" s="46">
        <v>841</v>
      </c>
      <c r="O42" s="46">
        <v>825</v>
      </c>
      <c r="P42" s="46">
        <v>847</v>
      </c>
      <c r="Q42" s="46">
        <v>816</v>
      </c>
      <c r="R42" s="46">
        <v>870</v>
      </c>
      <c r="S42" s="46">
        <v>840</v>
      </c>
      <c r="T42" s="46"/>
      <c r="U42" s="46">
        <v>769</v>
      </c>
      <c r="V42" s="46">
        <v>766</v>
      </c>
      <c r="W42" s="46">
        <v>756</v>
      </c>
      <c r="X42" s="91">
        <v>247</v>
      </c>
      <c r="Y42" s="104">
        <f t="shared" si="293"/>
        <v>252</v>
      </c>
      <c r="Z42" s="84">
        <v>257</v>
      </c>
      <c r="AA42" s="84">
        <v>258</v>
      </c>
      <c r="AB42" s="84">
        <v>280</v>
      </c>
      <c r="AC42" s="84">
        <v>264</v>
      </c>
      <c r="AD42" s="84">
        <v>261</v>
      </c>
      <c r="AE42" s="84">
        <v>255</v>
      </c>
      <c r="AF42" s="84">
        <v>259</v>
      </c>
      <c r="AG42" s="84">
        <v>258</v>
      </c>
      <c r="AH42" s="84">
        <v>275</v>
      </c>
      <c r="AI42" s="84">
        <v>256</v>
      </c>
      <c r="AJ42" s="84">
        <v>259</v>
      </c>
      <c r="AK42" s="84">
        <v>263</v>
      </c>
      <c r="AL42" s="84">
        <v>296</v>
      </c>
      <c r="AM42" s="84">
        <v>291</v>
      </c>
      <c r="AN42" s="84">
        <v>304</v>
      </c>
      <c r="AO42" s="84"/>
      <c r="AP42" s="84">
        <v>315</v>
      </c>
      <c r="AQ42" s="46">
        <v>320</v>
      </c>
      <c r="AR42" s="46">
        <v>326</v>
      </c>
      <c r="AS42" s="91">
        <v>76</v>
      </c>
      <c r="AT42" s="104">
        <f t="shared" si="294"/>
        <v>77</v>
      </c>
      <c r="AU42" s="84">
        <v>78</v>
      </c>
      <c r="AV42" s="84">
        <v>78</v>
      </c>
      <c r="AW42" s="84">
        <v>97</v>
      </c>
      <c r="AX42" s="84">
        <v>91</v>
      </c>
      <c r="AY42" s="84">
        <v>95</v>
      </c>
      <c r="AZ42" s="84">
        <v>97</v>
      </c>
      <c r="BA42" s="84">
        <v>96</v>
      </c>
      <c r="BB42" s="84">
        <v>98</v>
      </c>
      <c r="BC42" s="84">
        <v>95</v>
      </c>
      <c r="BD42" s="84">
        <v>99</v>
      </c>
      <c r="BE42" s="84">
        <v>74</v>
      </c>
      <c r="BF42" s="84">
        <v>105</v>
      </c>
      <c r="BG42" s="84">
        <v>116</v>
      </c>
      <c r="BH42" s="84">
        <v>104</v>
      </c>
      <c r="BI42" s="84">
        <v>104</v>
      </c>
      <c r="BJ42" s="84"/>
      <c r="BK42" s="84">
        <v>121</v>
      </c>
      <c r="BL42" s="46">
        <v>115</v>
      </c>
      <c r="BM42" s="46">
        <v>106</v>
      </c>
      <c r="BN42" s="91"/>
      <c r="BO42" s="104">
        <f>(BN42+BP42)/2</f>
        <v>0</v>
      </c>
      <c r="BP42" s="84"/>
      <c r="BQ42" s="84"/>
      <c r="BR42" s="84">
        <v>0</v>
      </c>
      <c r="BS42" s="84"/>
      <c r="BT42" s="84"/>
      <c r="BU42" s="84"/>
      <c r="BV42" s="84"/>
      <c r="BW42" s="84"/>
      <c r="BX42" s="84"/>
      <c r="BY42" s="84"/>
      <c r="BZ42" s="84">
        <v>0</v>
      </c>
      <c r="CA42" s="84">
        <v>0</v>
      </c>
      <c r="CB42" s="84"/>
      <c r="CC42" s="84"/>
      <c r="CD42" s="84"/>
      <c r="CE42" s="84"/>
      <c r="CF42" s="84"/>
      <c r="CG42" s="46"/>
      <c r="CH42" s="46"/>
      <c r="CI42" s="91"/>
      <c r="CJ42" s="104">
        <f t="shared" si="295"/>
        <v>0</v>
      </c>
      <c r="CK42" s="84"/>
      <c r="CL42" s="84"/>
      <c r="CM42" s="84"/>
      <c r="CN42" s="84"/>
      <c r="CO42" s="84"/>
      <c r="CP42" s="84"/>
      <c r="CQ42" s="84"/>
      <c r="CR42" s="84"/>
      <c r="CS42" s="84"/>
      <c r="CT42" s="84"/>
      <c r="CU42" s="84">
        <v>0</v>
      </c>
      <c r="CV42" s="84">
        <v>0</v>
      </c>
      <c r="CW42" s="84"/>
      <c r="CX42" s="84"/>
      <c r="CY42" s="84">
        <v>0</v>
      </c>
      <c r="CZ42" s="84"/>
      <c r="DA42" s="84">
        <v>0</v>
      </c>
      <c r="DB42" s="46"/>
      <c r="DC42" s="46">
        <v>133</v>
      </c>
      <c r="DD42" s="91">
        <v>27</v>
      </c>
      <c r="DE42" s="104">
        <f t="shared" si="296"/>
        <v>35</v>
      </c>
      <c r="DF42" s="84">
        <v>43</v>
      </c>
      <c r="DG42" s="84">
        <v>56</v>
      </c>
      <c r="DH42" s="84">
        <v>67</v>
      </c>
      <c r="DI42" s="84">
        <v>156</v>
      </c>
      <c r="DJ42" s="84">
        <v>210</v>
      </c>
      <c r="DK42" s="84">
        <v>232</v>
      </c>
      <c r="DL42" s="84">
        <v>261</v>
      </c>
      <c r="DM42" s="84">
        <v>258</v>
      </c>
      <c r="DN42" s="84">
        <v>277</v>
      </c>
      <c r="DO42" s="84">
        <v>333</v>
      </c>
      <c r="DP42" s="84">
        <v>292</v>
      </c>
      <c r="DQ42" s="84">
        <v>269</v>
      </c>
      <c r="DR42" s="84">
        <v>285</v>
      </c>
      <c r="DS42" s="84">
        <v>269</v>
      </c>
      <c r="DT42" s="84">
        <v>275</v>
      </c>
      <c r="DU42" s="84"/>
      <c r="DV42" s="84">
        <v>296</v>
      </c>
      <c r="DW42" s="46">
        <v>297</v>
      </c>
      <c r="DX42" s="46">
        <v>338</v>
      </c>
      <c r="DY42" s="91">
        <v>62</v>
      </c>
      <c r="DZ42" s="104">
        <f t="shared" si="297"/>
        <v>65.5</v>
      </c>
      <c r="EA42" s="84">
        <v>69</v>
      </c>
      <c r="EB42" s="84">
        <v>88</v>
      </c>
      <c r="EC42" s="84">
        <v>88</v>
      </c>
      <c r="ED42" s="84">
        <v>70</v>
      </c>
      <c r="EE42" s="84">
        <v>79</v>
      </c>
      <c r="EF42" s="84">
        <v>64</v>
      </c>
      <c r="EG42" s="84">
        <v>70</v>
      </c>
      <c r="EH42" s="84">
        <v>67</v>
      </c>
      <c r="EI42" s="84">
        <v>83</v>
      </c>
      <c r="EJ42" s="84">
        <v>66</v>
      </c>
      <c r="EK42" s="84">
        <v>91</v>
      </c>
      <c r="EL42" s="84">
        <v>67</v>
      </c>
      <c r="EM42" s="84">
        <v>76</v>
      </c>
      <c r="EN42" s="84">
        <v>78</v>
      </c>
      <c r="EO42" s="84">
        <v>73</v>
      </c>
      <c r="EP42" s="84"/>
      <c r="EQ42" s="84">
        <v>75</v>
      </c>
      <c r="ER42" s="46">
        <v>74</v>
      </c>
      <c r="ES42" s="46">
        <v>71</v>
      </c>
      <c r="ET42" s="91">
        <v>64</v>
      </c>
      <c r="EU42" s="104">
        <f t="shared" si="298"/>
        <v>64</v>
      </c>
      <c r="EV42" s="84">
        <v>64</v>
      </c>
      <c r="EW42" s="84">
        <v>62</v>
      </c>
      <c r="EX42" s="84">
        <v>61</v>
      </c>
      <c r="EY42" s="84">
        <v>62</v>
      </c>
      <c r="EZ42" s="84">
        <v>67</v>
      </c>
      <c r="FA42" s="84">
        <v>64</v>
      </c>
      <c r="FB42" s="84">
        <v>62</v>
      </c>
      <c r="FC42" s="84">
        <v>57</v>
      </c>
      <c r="FD42" s="84">
        <v>70</v>
      </c>
      <c r="FE42" s="84">
        <v>63</v>
      </c>
      <c r="FF42" s="84">
        <v>0</v>
      </c>
      <c r="FG42" s="84">
        <v>51</v>
      </c>
      <c r="FH42" s="84">
        <v>78</v>
      </c>
      <c r="FI42" s="84">
        <v>66</v>
      </c>
      <c r="FJ42" s="84">
        <v>64</v>
      </c>
      <c r="FK42" s="84"/>
      <c r="FL42" s="84">
        <v>83</v>
      </c>
      <c r="FM42" s="46">
        <v>79</v>
      </c>
      <c r="FN42" s="46">
        <v>85</v>
      </c>
      <c r="FO42" s="91">
        <v>180</v>
      </c>
      <c r="FP42" s="84">
        <v>156</v>
      </c>
      <c r="FQ42" s="84">
        <v>151</v>
      </c>
      <c r="FR42" s="84">
        <v>331</v>
      </c>
      <c r="FS42" s="84">
        <v>214</v>
      </c>
      <c r="FT42" s="84">
        <v>248</v>
      </c>
      <c r="FU42" s="84">
        <v>222</v>
      </c>
      <c r="FV42" s="84">
        <v>180</v>
      </c>
      <c r="FW42" s="84"/>
      <c r="FX42" s="84">
        <v>232</v>
      </c>
      <c r="FY42" s="46">
        <v>269</v>
      </c>
      <c r="FZ42" s="46">
        <v>332</v>
      </c>
      <c r="GA42" s="84"/>
      <c r="GB42" s="84"/>
      <c r="GD42" s="114" t="s">
        <v>195</v>
      </c>
      <c r="GE42" s="115">
        <v>2939</v>
      </c>
      <c r="GH42" s="133">
        <v>1664</v>
      </c>
      <c r="GI42" s="133">
        <v>1764</v>
      </c>
      <c r="GJ42" s="133">
        <v>1685</v>
      </c>
      <c r="GK42" s="133">
        <v>1891</v>
      </c>
      <c r="GL42" s="133">
        <v>1920</v>
      </c>
      <c r="GM42" s="133">
        <v>2147</v>
      </c>
      <c r="GN42" s="204">
        <f t="shared" si="299"/>
        <v>1484</v>
      </c>
      <c r="GO42" s="133">
        <f t="shared" si="300"/>
        <v>1608</v>
      </c>
      <c r="GP42" s="133">
        <f t="shared" si="301"/>
        <v>1534</v>
      </c>
      <c r="GQ42" s="133">
        <f t="shared" si="302"/>
        <v>1612</v>
      </c>
      <c r="GR42" s="133">
        <f t="shared" si="303"/>
        <v>1658</v>
      </c>
      <c r="GS42" s="133">
        <f t="shared" si="304"/>
        <v>1541</v>
      </c>
      <c r="GT42" s="133">
        <f t="shared" si="305"/>
        <v>1602</v>
      </c>
      <c r="GU42" s="133">
        <f t="shared" si="306"/>
        <v>1667</v>
      </c>
      <c r="GV42" s="133">
        <f t="shared" si="307"/>
        <v>1678</v>
      </c>
      <c r="GW42" s="133">
        <f t="shared" si="308"/>
        <v>1660</v>
      </c>
      <c r="GX42" s="133">
        <f t="shared" si="309"/>
        <v>0</v>
      </c>
      <c r="GY42" s="133">
        <f t="shared" si="310"/>
        <v>1659</v>
      </c>
      <c r="GZ42" s="133">
        <f t="shared" si="311"/>
        <v>1651</v>
      </c>
      <c r="HA42" s="133">
        <f t="shared" si="312"/>
        <v>1815</v>
      </c>
      <c r="HB42" s="204">
        <f t="shared" si="313"/>
        <v>180</v>
      </c>
      <c r="HC42" s="133">
        <f t="shared" si="314"/>
        <v>156</v>
      </c>
      <c r="HD42" s="133">
        <f t="shared" si="315"/>
        <v>151</v>
      </c>
      <c r="HE42" s="133">
        <f t="shared" si="316"/>
        <v>232</v>
      </c>
      <c r="HF42" s="133">
        <f t="shared" si="317"/>
        <v>269</v>
      </c>
      <c r="HG42" s="133">
        <f t="shared" si="317"/>
        <v>332</v>
      </c>
      <c r="HH42"/>
    </row>
    <row r="43" spans="1:216">
      <c r="A43" s="40" t="s">
        <v>54</v>
      </c>
      <c r="B43" s="46"/>
      <c r="C43" s="99">
        <v>392</v>
      </c>
      <c r="D43" s="78">
        <f t="shared" si="292"/>
        <v>392.5</v>
      </c>
      <c r="E43" s="46">
        <v>393</v>
      </c>
      <c r="F43" s="46">
        <v>388</v>
      </c>
      <c r="G43" s="46">
        <v>355</v>
      </c>
      <c r="H43" s="46">
        <v>326</v>
      </c>
      <c r="I43" s="46">
        <v>375</v>
      </c>
      <c r="J43" s="46">
        <v>366</v>
      </c>
      <c r="K43" s="46">
        <v>391</v>
      </c>
      <c r="L43" s="46">
        <v>372</v>
      </c>
      <c r="M43" s="46">
        <v>377</v>
      </c>
      <c r="N43" s="46">
        <v>385</v>
      </c>
      <c r="O43" s="46">
        <v>556</v>
      </c>
      <c r="P43" s="46">
        <v>465</v>
      </c>
      <c r="Q43" s="46">
        <v>455</v>
      </c>
      <c r="R43" s="46">
        <v>400</v>
      </c>
      <c r="S43" s="46">
        <v>422</v>
      </c>
      <c r="T43" s="46"/>
      <c r="U43" s="46">
        <v>345</v>
      </c>
      <c r="V43" s="46">
        <v>271</v>
      </c>
      <c r="W43" s="46">
        <v>292</v>
      </c>
      <c r="X43" s="91">
        <v>153</v>
      </c>
      <c r="Y43" s="104">
        <f t="shared" si="293"/>
        <v>155</v>
      </c>
      <c r="Z43" s="84">
        <v>157</v>
      </c>
      <c r="AA43" s="84">
        <v>171</v>
      </c>
      <c r="AB43" s="84">
        <v>172</v>
      </c>
      <c r="AC43" s="84">
        <v>159</v>
      </c>
      <c r="AD43" s="84">
        <v>144</v>
      </c>
      <c r="AE43" s="84">
        <v>131</v>
      </c>
      <c r="AF43" s="84">
        <v>151</v>
      </c>
      <c r="AG43" s="84">
        <v>135</v>
      </c>
      <c r="AH43" s="84">
        <v>142</v>
      </c>
      <c r="AI43" s="84">
        <v>136</v>
      </c>
      <c r="AJ43" s="84">
        <v>144</v>
      </c>
      <c r="AK43" s="84">
        <v>130</v>
      </c>
      <c r="AL43" s="84">
        <v>147</v>
      </c>
      <c r="AM43" s="84">
        <v>140</v>
      </c>
      <c r="AN43" s="84">
        <v>136</v>
      </c>
      <c r="AO43" s="84"/>
      <c r="AP43" s="84">
        <v>152</v>
      </c>
      <c r="AQ43" s="46">
        <v>150</v>
      </c>
      <c r="AR43" s="46">
        <v>135</v>
      </c>
      <c r="AS43" s="91">
        <v>67</v>
      </c>
      <c r="AT43" s="104">
        <f t="shared" si="294"/>
        <v>72.5</v>
      </c>
      <c r="AU43" s="84">
        <v>78</v>
      </c>
      <c r="AV43" s="84">
        <v>67</v>
      </c>
      <c r="AW43" s="84">
        <v>69</v>
      </c>
      <c r="AX43" s="84">
        <v>67</v>
      </c>
      <c r="AY43" s="84">
        <v>69</v>
      </c>
      <c r="AZ43" s="84">
        <v>78</v>
      </c>
      <c r="BA43" s="84">
        <v>68</v>
      </c>
      <c r="BB43" s="84">
        <v>75</v>
      </c>
      <c r="BC43" s="84">
        <v>74</v>
      </c>
      <c r="BD43" s="84">
        <v>71</v>
      </c>
      <c r="BE43" s="84">
        <v>74</v>
      </c>
      <c r="BF43" s="84">
        <v>73</v>
      </c>
      <c r="BG43" s="84">
        <v>79</v>
      </c>
      <c r="BH43" s="84">
        <v>75</v>
      </c>
      <c r="BI43" s="84">
        <v>72</v>
      </c>
      <c r="BJ43" s="84"/>
      <c r="BK43" s="84">
        <v>86</v>
      </c>
      <c r="BL43" s="46">
        <v>74</v>
      </c>
      <c r="BM43" s="46">
        <v>81</v>
      </c>
      <c r="BN43" s="91">
        <v>464</v>
      </c>
      <c r="BO43" s="104">
        <f>(BN43+BP43)/2</f>
        <v>472</v>
      </c>
      <c r="BP43" s="84">
        <v>480</v>
      </c>
      <c r="BQ43" s="84">
        <v>576</v>
      </c>
      <c r="BR43" s="84">
        <v>464</v>
      </c>
      <c r="BS43" s="84">
        <v>483</v>
      </c>
      <c r="BT43" s="84">
        <v>414</v>
      </c>
      <c r="BU43" s="84">
        <v>456</v>
      </c>
      <c r="BV43" s="84">
        <v>478</v>
      </c>
      <c r="BW43" s="84">
        <v>548</v>
      </c>
      <c r="BX43" s="84">
        <v>559</v>
      </c>
      <c r="BY43" s="84">
        <v>558</v>
      </c>
      <c r="BZ43" s="84">
        <v>540</v>
      </c>
      <c r="CA43" s="84">
        <v>574</v>
      </c>
      <c r="CB43" s="84">
        <v>758</v>
      </c>
      <c r="CC43" s="84">
        <v>653</v>
      </c>
      <c r="CD43" s="84">
        <v>585</v>
      </c>
      <c r="CE43" s="84"/>
      <c r="CF43" s="84">
        <v>653</v>
      </c>
      <c r="CG43" s="46">
        <v>572</v>
      </c>
      <c r="CH43" s="46">
        <v>666</v>
      </c>
      <c r="CI43" s="91">
        <v>174</v>
      </c>
      <c r="CJ43" s="104">
        <f t="shared" si="295"/>
        <v>182.5</v>
      </c>
      <c r="CK43" s="84">
        <v>191</v>
      </c>
      <c r="CL43" s="84">
        <v>199</v>
      </c>
      <c r="CM43" s="84">
        <v>195</v>
      </c>
      <c r="CN43" s="84">
        <v>179</v>
      </c>
      <c r="CO43" s="84">
        <v>198</v>
      </c>
      <c r="CP43" s="84">
        <v>190</v>
      </c>
      <c r="CQ43" s="84">
        <v>187</v>
      </c>
      <c r="CR43" s="84">
        <v>202</v>
      </c>
      <c r="CS43" s="84">
        <v>185</v>
      </c>
      <c r="CT43" s="84">
        <v>197</v>
      </c>
      <c r="CU43" s="84">
        <v>197</v>
      </c>
      <c r="CV43" s="84">
        <v>205</v>
      </c>
      <c r="CW43" s="84">
        <v>200</v>
      </c>
      <c r="CX43" s="84">
        <v>213</v>
      </c>
      <c r="CY43" s="84">
        <v>226</v>
      </c>
      <c r="CZ43" s="84"/>
      <c r="DA43" s="84">
        <v>208</v>
      </c>
      <c r="DB43" s="46">
        <v>213</v>
      </c>
      <c r="DC43" s="46">
        <v>210</v>
      </c>
      <c r="DD43" s="91">
        <v>87</v>
      </c>
      <c r="DE43" s="104">
        <f t="shared" si="296"/>
        <v>47.5</v>
      </c>
      <c r="DF43" s="84">
        <v>8</v>
      </c>
      <c r="DG43" s="84">
        <v>82</v>
      </c>
      <c r="DH43" s="84">
        <v>94</v>
      </c>
      <c r="DI43" s="84">
        <v>169</v>
      </c>
      <c r="DJ43" s="84">
        <v>205</v>
      </c>
      <c r="DK43" s="84">
        <v>206</v>
      </c>
      <c r="DL43" s="84">
        <v>205</v>
      </c>
      <c r="DM43" s="84">
        <v>204</v>
      </c>
      <c r="DN43" s="84">
        <v>240</v>
      </c>
      <c r="DO43" s="84">
        <v>218</v>
      </c>
      <c r="DP43" s="84">
        <v>246</v>
      </c>
      <c r="DQ43" s="84">
        <v>207</v>
      </c>
      <c r="DR43" s="84">
        <v>211</v>
      </c>
      <c r="DS43" s="84">
        <v>218</v>
      </c>
      <c r="DT43" s="84">
        <v>232</v>
      </c>
      <c r="DU43" s="84"/>
      <c r="DV43" s="84">
        <v>204</v>
      </c>
      <c r="DW43" s="46">
        <v>214</v>
      </c>
      <c r="DX43" s="46">
        <v>216</v>
      </c>
      <c r="DY43" s="91"/>
      <c r="DZ43" s="104">
        <f t="shared" si="297"/>
        <v>0</v>
      </c>
      <c r="EA43" s="84"/>
      <c r="EB43" s="84"/>
      <c r="EC43" s="84"/>
      <c r="ED43" s="84"/>
      <c r="EE43" s="84"/>
      <c r="EF43" s="84"/>
      <c r="EG43" s="84"/>
      <c r="EH43" s="84"/>
      <c r="EI43" s="84"/>
      <c r="EJ43" s="84"/>
      <c r="EK43" s="84">
        <v>0</v>
      </c>
      <c r="EL43" s="84">
        <v>0</v>
      </c>
      <c r="EM43" s="84"/>
      <c r="EN43" s="84"/>
      <c r="EO43" s="84"/>
      <c r="EP43" s="84"/>
      <c r="EQ43" s="84"/>
      <c r="ER43" s="46"/>
      <c r="ES43" s="46"/>
      <c r="ET43" s="91">
        <v>71</v>
      </c>
      <c r="EU43" s="104">
        <f t="shared" si="298"/>
        <v>78.5</v>
      </c>
      <c r="EV43" s="84">
        <v>86</v>
      </c>
      <c r="EW43" s="84">
        <v>91</v>
      </c>
      <c r="EX43" s="84">
        <v>99</v>
      </c>
      <c r="EY43" s="84">
        <v>99</v>
      </c>
      <c r="EZ43" s="84">
        <v>96</v>
      </c>
      <c r="FA43" s="84"/>
      <c r="FB43" s="84">
        <v>93</v>
      </c>
      <c r="FC43" s="84">
        <v>106</v>
      </c>
      <c r="FD43" s="84">
        <v>97</v>
      </c>
      <c r="FE43" s="84">
        <v>105</v>
      </c>
      <c r="FF43" s="84">
        <v>113</v>
      </c>
      <c r="FG43" s="84">
        <v>120</v>
      </c>
      <c r="FH43" s="84">
        <v>144</v>
      </c>
      <c r="FI43" s="84">
        <v>144</v>
      </c>
      <c r="FJ43" s="84">
        <v>142</v>
      </c>
      <c r="FK43" s="84"/>
      <c r="FL43" s="84">
        <v>147</v>
      </c>
      <c r="FM43" s="46">
        <v>141</v>
      </c>
      <c r="FN43" s="46">
        <v>143</v>
      </c>
      <c r="FO43" s="91">
        <v>99</v>
      </c>
      <c r="FP43" s="84">
        <v>110</v>
      </c>
      <c r="FQ43" s="84">
        <v>90</v>
      </c>
      <c r="FR43" s="84">
        <v>94</v>
      </c>
      <c r="FS43" s="84">
        <v>239</v>
      </c>
      <c r="FT43" s="84">
        <v>299</v>
      </c>
      <c r="FU43" s="84">
        <v>265</v>
      </c>
      <c r="FV43" s="84">
        <v>279</v>
      </c>
      <c r="FW43" s="84"/>
      <c r="FX43" s="84">
        <v>242</v>
      </c>
      <c r="FY43" s="46">
        <v>262</v>
      </c>
      <c r="FZ43" s="46">
        <v>260</v>
      </c>
      <c r="GA43" s="84"/>
      <c r="GB43" s="84"/>
      <c r="GD43" s="114" t="s">
        <v>196</v>
      </c>
      <c r="GE43" s="115">
        <v>153</v>
      </c>
      <c r="GH43" s="133">
        <v>1526</v>
      </c>
      <c r="GI43" s="133">
        <v>1683</v>
      </c>
      <c r="GJ43" s="133">
        <v>1732</v>
      </c>
      <c r="GK43" s="133">
        <v>2037</v>
      </c>
      <c r="GL43" s="133">
        <v>1897</v>
      </c>
      <c r="GM43" s="133">
        <v>2003</v>
      </c>
      <c r="GN43" s="204">
        <f t="shared" si="299"/>
        <v>1427</v>
      </c>
      <c r="GO43" s="133">
        <f t="shared" si="300"/>
        <v>1573</v>
      </c>
      <c r="GP43" s="133">
        <f t="shared" si="301"/>
        <v>1642</v>
      </c>
      <c r="GQ43" s="133">
        <f t="shared" si="302"/>
        <v>1674</v>
      </c>
      <c r="GR43" s="133">
        <f t="shared" si="303"/>
        <v>1670</v>
      </c>
      <c r="GS43" s="133">
        <f t="shared" si="304"/>
        <v>1870</v>
      </c>
      <c r="GT43" s="133">
        <f t="shared" si="305"/>
        <v>1774</v>
      </c>
      <c r="GU43" s="133">
        <f t="shared" si="306"/>
        <v>1994</v>
      </c>
      <c r="GV43" s="133">
        <f t="shared" si="307"/>
        <v>1843</v>
      </c>
      <c r="GW43" s="133">
        <f t="shared" si="308"/>
        <v>1815</v>
      </c>
      <c r="GX43" s="133">
        <f t="shared" si="309"/>
        <v>0</v>
      </c>
      <c r="GY43" s="133">
        <f t="shared" si="310"/>
        <v>1795</v>
      </c>
      <c r="GZ43" s="133">
        <f t="shared" si="311"/>
        <v>1635</v>
      </c>
      <c r="HA43" s="133">
        <f t="shared" si="312"/>
        <v>1743</v>
      </c>
      <c r="HB43" s="204">
        <f t="shared" si="313"/>
        <v>99</v>
      </c>
      <c r="HC43" s="133">
        <f t="shared" si="314"/>
        <v>110</v>
      </c>
      <c r="HD43" s="133">
        <f t="shared" si="315"/>
        <v>90</v>
      </c>
      <c r="HE43" s="133">
        <f t="shared" si="316"/>
        <v>242</v>
      </c>
      <c r="HF43" s="133">
        <f t="shared" si="317"/>
        <v>262</v>
      </c>
      <c r="HG43" s="133">
        <f t="shared" si="317"/>
        <v>260</v>
      </c>
      <c r="HH43"/>
    </row>
    <row r="44" spans="1:216">
      <c r="A44" s="40" t="s">
        <v>58</v>
      </c>
      <c r="B44" s="46"/>
      <c r="C44" s="99">
        <v>299</v>
      </c>
      <c r="D44" s="78">
        <f t="shared" si="292"/>
        <v>298.5</v>
      </c>
      <c r="E44" s="46">
        <v>298</v>
      </c>
      <c r="F44" s="46">
        <v>292</v>
      </c>
      <c r="G44" s="46">
        <v>293</v>
      </c>
      <c r="H44" s="46">
        <v>317</v>
      </c>
      <c r="I44" s="46">
        <v>278</v>
      </c>
      <c r="J44" s="46">
        <v>339</v>
      </c>
      <c r="K44" s="46">
        <v>335</v>
      </c>
      <c r="L44" s="46">
        <v>322</v>
      </c>
      <c r="M44" s="46">
        <v>296</v>
      </c>
      <c r="N44" s="46">
        <v>326</v>
      </c>
      <c r="O44" s="46">
        <v>296</v>
      </c>
      <c r="P44" s="46">
        <v>301</v>
      </c>
      <c r="Q44" s="46">
        <v>312</v>
      </c>
      <c r="R44" s="46">
        <v>318</v>
      </c>
      <c r="S44" s="46">
        <v>314</v>
      </c>
      <c r="T44" s="46"/>
      <c r="U44" s="46">
        <v>257</v>
      </c>
      <c r="V44" s="46">
        <v>204</v>
      </c>
      <c r="W44" s="46">
        <v>217</v>
      </c>
      <c r="X44" s="91">
        <v>174</v>
      </c>
      <c r="Y44" s="104">
        <f t="shared" si="293"/>
        <v>173</v>
      </c>
      <c r="Z44" s="84">
        <v>172</v>
      </c>
      <c r="AA44" s="84">
        <v>166</v>
      </c>
      <c r="AB44" s="84">
        <v>165</v>
      </c>
      <c r="AC44" s="84">
        <v>157</v>
      </c>
      <c r="AD44" s="84">
        <v>152</v>
      </c>
      <c r="AE44" s="84">
        <v>160</v>
      </c>
      <c r="AF44" s="84">
        <v>168</v>
      </c>
      <c r="AG44" s="84">
        <v>177</v>
      </c>
      <c r="AH44" s="84">
        <v>161</v>
      </c>
      <c r="AI44" s="84">
        <v>160</v>
      </c>
      <c r="AJ44" s="84">
        <v>157</v>
      </c>
      <c r="AK44" s="84">
        <v>169</v>
      </c>
      <c r="AL44" s="84">
        <v>166</v>
      </c>
      <c r="AM44" s="84">
        <v>166</v>
      </c>
      <c r="AN44" s="84">
        <v>160</v>
      </c>
      <c r="AO44" s="84"/>
      <c r="AP44" s="84">
        <v>189</v>
      </c>
      <c r="AQ44" s="46">
        <v>198</v>
      </c>
      <c r="AR44" s="46">
        <v>198</v>
      </c>
      <c r="AS44" s="91"/>
      <c r="AT44" s="104">
        <f t="shared" si="294"/>
        <v>0</v>
      </c>
      <c r="AU44" s="84"/>
      <c r="AV44" s="84"/>
      <c r="AW44" s="84">
        <v>0</v>
      </c>
      <c r="AX44" s="84"/>
      <c r="AY44" s="84"/>
      <c r="AZ44" s="84"/>
      <c r="BA44" s="84"/>
      <c r="BB44" s="84"/>
      <c r="BC44" s="84"/>
      <c r="BD44" s="84"/>
      <c r="BE44" s="84">
        <v>0</v>
      </c>
      <c r="BF44" s="84">
        <v>0</v>
      </c>
      <c r="BG44" s="84"/>
      <c r="BH44" s="84"/>
      <c r="BI44" s="84"/>
      <c r="BJ44" s="84"/>
      <c r="BK44" s="84"/>
      <c r="BL44" s="46"/>
      <c r="BM44" s="46"/>
      <c r="BN44" s="91"/>
      <c r="BO44" s="104">
        <f t="shared" ref="BO44:BO45" si="318">(BN44+BP44)/2</f>
        <v>0</v>
      </c>
      <c r="BP44" s="84"/>
      <c r="BQ44" s="84"/>
      <c r="BR44" s="84">
        <v>0</v>
      </c>
      <c r="BS44" s="84"/>
      <c r="BT44" s="84"/>
      <c r="BU44" s="84"/>
      <c r="BV44" s="84"/>
      <c r="BW44" s="84"/>
      <c r="BX44" s="84">
        <v>121</v>
      </c>
      <c r="BY44" s="84">
        <v>89</v>
      </c>
      <c r="BZ44" s="84">
        <v>90</v>
      </c>
      <c r="CA44" s="84">
        <v>103</v>
      </c>
      <c r="CB44" s="84">
        <v>123</v>
      </c>
      <c r="CC44" s="84">
        <v>116</v>
      </c>
      <c r="CD44" s="84">
        <v>95</v>
      </c>
      <c r="CE44" s="84"/>
      <c r="CF44" s="84">
        <v>118</v>
      </c>
      <c r="CG44" s="46">
        <v>110</v>
      </c>
      <c r="CH44" s="46">
        <v>68</v>
      </c>
      <c r="CI44" s="91"/>
      <c r="CJ44" s="104">
        <f t="shared" si="295"/>
        <v>0</v>
      </c>
      <c r="CK44" s="84"/>
      <c r="CL44" s="84"/>
      <c r="CM44" s="84"/>
      <c r="CN44" s="84"/>
      <c r="CO44" s="84"/>
      <c r="CP44" s="84"/>
      <c r="CQ44" s="84"/>
      <c r="CR44" s="84"/>
      <c r="CS44" s="84"/>
      <c r="CT44" s="84"/>
      <c r="CU44" s="84">
        <v>0</v>
      </c>
      <c r="CV44" s="84">
        <v>0</v>
      </c>
      <c r="CW44" s="84"/>
      <c r="CX44" s="84"/>
      <c r="CY44" s="84"/>
      <c r="CZ44" s="84"/>
      <c r="DA44" s="84"/>
      <c r="DB44" s="46"/>
      <c r="DC44" s="46"/>
      <c r="DD44" s="91">
        <v>13</v>
      </c>
      <c r="DE44" s="104">
        <f t="shared" si="296"/>
        <v>15.5</v>
      </c>
      <c r="DF44" s="84">
        <v>18</v>
      </c>
      <c r="DG44" s="84">
        <v>28</v>
      </c>
      <c r="DH44" s="84">
        <v>32</v>
      </c>
      <c r="DI44" s="84">
        <v>92</v>
      </c>
      <c r="DJ44" s="84">
        <v>118</v>
      </c>
      <c r="DK44" s="84">
        <v>121</v>
      </c>
      <c r="DL44" s="84">
        <v>149</v>
      </c>
      <c r="DM44" s="84">
        <v>139</v>
      </c>
      <c r="DN44" s="84">
        <v>142</v>
      </c>
      <c r="DO44" s="84">
        <v>147</v>
      </c>
      <c r="DP44" s="84">
        <v>131</v>
      </c>
      <c r="DQ44" s="84">
        <v>132</v>
      </c>
      <c r="DR44" s="84">
        <v>114</v>
      </c>
      <c r="DS44" s="84">
        <v>118</v>
      </c>
      <c r="DT44" s="84">
        <v>103</v>
      </c>
      <c r="DU44" s="84"/>
      <c r="DV44" s="84">
        <v>154</v>
      </c>
      <c r="DW44" s="46">
        <v>160</v>
      </c>
      <c r="DX44" s="46">
        <v>159</v>
      </c>
      <c r="DY44" s="91"/>
      <c r="DZ44" s="104">
        <f t="shared" si="297"/>
        <v>0</v>
      </c>
      <c r="EA44" s="84"/>
      <c r="EB44" s="84"/>
      <c r="EC44" s="84"/>
      <c r="ED44" s="84"/>
      <c r="EE44" s="84"/>
      <c r="EF44" s="84"/>
      <c r="EG44" s="84"/>
      <c r="EH44" s="84"/>
      <c r="EI44" s="84"/>
      <c r="EJ44" s="84"/>
      <c r="EK44" s="84">
        <v>0</v>
      </c>
      <c r="EL44" s="84">
        <v>0</v>
      </c>
      <c r="EM44" s="84"/>
      <c r="EN44" s="84"/>
      <c r="EO44" s="84"/>
      <c r="EP44" s="84"/>
      <c r="EQ44" s="84"/>
      <c r="ER44" s="46"/>
      <c r="ES44" s="46"/>
      <c r="ET44" s="91">
        <v>95</v>
      </c>
      <c r="EU44" s="104">
        <f t="shared" si="298"/>
        <v>89.5</v>
      </c>
      <c r="EV44" s="84">
        <v>84</v>
      </c>
      <c r="EW44" s="84">
        <v>83</v>
      </c>
      <c r="EX44" s="84">
        <v>79</v>
      </c>
      <c r="EY44" s="84">
        <v>97</v>
      </c>
      <c r="EZ44" s="84">
        <v>100</v>
      </c>
      <c r="FA44" s="84">
        <v>107</v>
      </c>
      <c r="FB44" s="84">
        <v>107</v>
      </c>
      <c r="FC44" s="84">
        <v>106</v>
      </c>
      <c r="FD44" s="84">
        <v>106</v>
      </c>
      <c r="FE44" s="84">
        <v>112</v>
      </c>
      <c r="FF44" s="84">
        <v>108</v>
      </c>
      <c r="FG44" s="84">
        <v>103</v>
      </c>
      <c r="FH44" s="84">
        <v>107</v>
      </c>
      <c r="FI44" s="84">
        <v>105</v>
      </c>
      <c r="FJ44" s="84">
        <v>105</v>
      </c>
      <c r="FK44" s="84"/>
      <c r="FL44" s="84">
        <v>113</v>
      </c>
      <c r="FM44" s="46">
        <v>115</v>
      </c>
      <c r="FN44" s="46">
        <v>112</v>
      </c>
      <c r="FO44" s="91">
        <v>14</v>
      </c>
      <c r="FP44" s="84">
        <v>8</v>
      </c>
      <c r="FQ44" s="84">
        <v>18</v>
      </c>
      <c r="FR44" s="84">
        <v>85</v>
      </c>
      <c r="FS44" s="84">
        <v>95</v>
      </c>
      <c r="FT44" s="84">
        <v>110</v>
      </c>
      <c r="FU44" s="84">
        <v>115</v>
      </c>
      <c r="FV44" s="84">
        <v>111</v>
      </c>
      <c r="FW44" s="84"/>
      <c r="FX44" s="84">
        <v>206</v>
      </c>
      <c r="FY44" s="46">
        <v>176</v>
      </c>
      <c r="FZ44" s="46">
        <v>225</v>
      </c>
      <c r="GA44" s="84"/>
      <c r="GB44" s="84"/>
      <c r="GD44" s="114" t="s">
        <v>197</v>
      </c>
      <c r="GE44" s="115">
        <v>2</v>
      </c>
      <c r="GH44" s="133">
        <v>741</v>
      </c>
      <c r="GI44" s="133">
        <v>767</v>
      </c>
      <c r="GJ44" s="133">
        <v>762</v>
      </c>
      <c r="GK44" s="133">
        <v>1037</v>
      </c>
      <c r="GL44" s="133">
        <v>963</v>
      </c>
      <c r="GM44" s="133">
        <v>979</v>
      </c>
      <c r="GN44" s="204">
        <f t="shared" si="299"/>
        <v>727</v>
      </c>
      <c r="GO44" s="133">
        <f t="shared" si="300"/>
        <v>759</v>
      </c>
      <c r="GP44" s="133">
        <f t="shared" si="301"/>
        <v>744</v>
      </c>
      <c r="GQ44" s="133">
        <f t="shared" si="302"/>
        <v>826</v>
      </c>
      <c r="GR44" s="133">
        <f t="shared" si="303"/>
        <v>834</v>
      </c>
      <c r="GS44" s="133">
        <f t="shared" si="304"/>
        <v>782</v>
      </c>
      <c r="GT44" s="133">
        <f t="shared" si="305"/>
        <v>808</v>
      </c>
      <c r="GU44" s="133">
        <f t="shared" si="306"/>
        <v>822</v>
      </c>
      <c r="GV44" s="133">
        <f t="shared" si="307"/>
        <v>823</v>
      </c>
      <c r="GW44" s="133">
        <f t="shared" si="308"/>
        <v>777</v>
      </c>
      <c r="GX44" s="133">
        <f t="shared" si="309"/>
        <v>0</v>
      </c>
      <c r="GY44" s="133">
        <f t="shared" si="310"/>
        <v>831</v>
      </c>
      <c r="GZ44" s="133">
        <f t="shared" si="311"/>
        <v>787</v>
      </c>
      <c r="HA44" s="133">
        <f t="shared" si="312"/>
        <v>754</v>
      </c>
      <c r="HB44" s="204">
        <f t="shared" si="313"/>
        <v>14</v>
      </c>
      <c r="HC44" s="133">
        <f t="shared" si="314"/>
        <v>8</v>
      </c>
      <c r="HD44" s="133">
        <f t="shared" si="315"/>
        <v>18</v>
      </c>
      <c r="HE44" s="133">
        <f t="shared" si="316"/>
        <v>206</v>
      </c>
      <c r="HF44" s="133">
        <f t="shared" si="317"/>
        <v>176</v>
      </c>
      <c r="HG44" s="133">
        <f t="shared" si="317"/>
        <v>225</v>
      </c>
      <c r="HH44"/>
    </row>
    <row r="45" spans="1:216">
      <c r="A45" s="40" t="s">
        <v>61</v>
      </c>
      <c r="B45" s="46"/>
      <c r="C45" s="99">
        <v>1477</v>
      </c>
      <c r="D45" s="78">
        <f t="shared" si="292"/>
        <v>1436</v>
      </c>
      <c r="E45" s="46">
        <v>1395</v>
      </c>
      <c r="F45" s="46">
        <v>849</v>
      </c>
      <c r="G45" s="46">
        <v>1382</v>
      </c>
      <c r="H45" s="46">
        <v>1200</v>
      </c>
      <c r="I45" s="46">
        <v>1274</v>
      </c>
      <c r="J45" s="46">
        <v>1407</v>
      </c>
      <c r="K45" s="46">
        <v>1567</v>
      </c>
      <c r="L45" s="46">
        <v>1918</v>
      </c>
      <c r="M45" s="46">
        <v>1950</v>
      </c>
      <c r="N45" s="46">
        <v>2109</v>
      </c>
      <c r="O45" s="46">
        <v>1993</v>
      </c>
      <c r="P45" s="46">
        <v>2001</v>
      </c>
      <c r="Q45" s="46">
        <v>2068</v>
      </c>
      <c r="R45" s="46">
        <v>2123</v>
      </c>
      <c r="S45" s="46">
        <v>2234</v>
      </c>
      <c r="T45" s="46"/>
      <c r="U45" s="46">
        <v>1609</v>
      </c>
      <c r="V45" s="46">
        <v>1335</v>
      </c>
      <c r="W45" s="46">
        <v>1182</v>
      </c>
      <c r="X45" s="91">
        <v>530</v>
      </c>
      <c r="Y45" s="104">
        <f t="shared" si="293"/>
        <v>537</v>
      </c>
      <c r="Z45" s="84">
        <v>544</v>
      </c>
      <c r="AA45" s="84">
        <v>567</v>
      </c>
      <c r="AB45" s="84">
        <v>488</v>
      </c>
      <c r="AC45" s="84">
        <v>505</v>
      </c>
      <c r="AD45" s="84">
        <v>440</v>
      </c>
      <c r="AE45" s="84">
        <v>531</v>
      </c>
      <c r="AF45" s="84">
        <v>517</v>
      </c>
      <c r="AG45" s="84">
        <v>511</v>
      </c>
      <c r="AH45" s="84">
        <v>509</v>
      </c>
      <c r="AI45" s="84">
        <v>494</v>
      </c>
      <c r="AJ45" s="84">
        <v>518</v>
      </c>
      <c r="AK45" s="84">
        <v>537</v>
      </c>
      <c r="AL45" s="84">
        <v>639</v>
      </c>
      <c r="AM45" s="84">
        <v>586</v>
      </c>
      <c r="AN45" s="84">
        <v>526</v>
      </c>
      <c r="AO45" s="84"/>
      <c r="AP45" s="84">
        <v>732</v>
      </c>
      <c r="AQ45" s="46">
        <v>702</v>
      </c>
      <c r="AR45" s="46">
        <v>780</v>
      </c>
      <c r="AS45" s="91">
        <v>133</v>
      </c>
      <c r="AT45" s="104">
        <f t="shared" si="294"/>
        <v>148</v>
      </c>
      <c r="AU45" s="84">
        <v>163</v>
      </c>
      <c r="AV45" s="84">
        <v>163</v>
      </c>
      <c r="AW45" s="84">
        <v>171</v>
      </c>
      <c r="AX45" s="84">
        <v>166</v>
      </c>
      <c r="AY45" s="84">
        <v>168</v>
      </c>
      <c r="AZ45" s="84">
        <v>176</v>
      </c>
      <c r="BA45" s="84">
        <v>181</v>
      </c>
      <c r="BB45" s="84">
        <v>177</v>
      </c>
      <c r="BC45" s="84">
        <v>191</v>
      </c>
      <c r="BD45" s="84">
        <v>193</v>
      </c>
      <c r="BE45" s="84">
        <v>184</v>
      </c>
      <c r="BF45" s="84">
        <v>193</v>
      </c>
      <c r="BG45" s="84">
        <v>211</v>
      </c>
      <c r="BH45" s="84">
        <v>213</v>
      </c>
      <c r="BI45" s="84">
        <v>199</v>
      </c>
      <c r="BJ45" s="84"/>
      <c r="BK45" s="84">
        <v>209</v>
      </c>
      <c r="BL45" s="46">
        <v>255</v>
      </c>
      <c r="BM45" s="46">
        <v>259</v>
      </c>
      <c r="BN45" s="91"/>
      <c r="BO45" s="104">
        <f t="shared" si="318"/>
        <v>0</v>
      </c>
      <c r="BP45" s="84"/>
      <c r="BQ45" s="84"/>
      <c r="BR45" s="84">
        <v>0</v>
      </c>
      <c r="BS45" s="84"/>
      <c r="BT45" s="84"/>
      <c r="BU45" s="84"/>
      <c r="BV45" s="84"/>
      <c r="BW45" s="84"/>
      <c r="BX45" s="84"/>
      <c r="BY45" s="84"/>
      <c r="BZ45" s="84">
        <v>0</v>
      </c>
      <c r="CA45" s="84">
        <v>0</v>
      </c>
      <c r="CB45" s="84"/>
      <c r="CC45" s="84"/>
      <c r="CD45" s="84"/>
      <c r="CE45" s="84"/>
      <c r="CF45" s="84"/>
      <c r="CG45" s="46"/>
      <c r="CH45" s="46"/>
      <c r="CI45" s="91">
        <v>141</v>
      </c>
      <c r="CJ45" s="104">
        <f t="shared" si="295"/>
        <v>119.5</v>
      </c>
      <c r="CK45" s="84">
        <v>98</v>
      </c>
      <c r="CL45" s="84">
        <v>130</v>
      </c>
      <c r="CM45" s="84">
        <v>131</v>
      </c>
      <c r="CN45" s="84">
        <v>107</v>
      </c>
      <c r="CO45" s="84">
        <v>128</v>
      </c>
      <c r="CP45" s="84">
        <v>134</v>
      </c>
      <c r="CQ45" s="84">
        <v>122</v>
      </c>
      <c r="CR45" s="84">
        <v>104</v>
      </c>
      <c r="CS45" s="84">
        <v>138</v>
      </c>
      <c r="CT45" s="84">
        <v>135</v>
      </c>
      <c r="CU45" s="84">
        <v>173</v>
      </c>
      <c r="CV45" s="84">
        <v>213</v>
      </c>
      <c r="CW45" s="84">
        <v>202</v>
      </c>
      <c r="CX45" s="84">
        <v>208</v>
      </c>
      <c r="CY45" s="84">
        <v>287</v>
      </c>
      <c r="CZ45" s="84"/>
      <c r="DA45" s="84">
        <v>290</v>
      </c>
      <c r="DB45" s="46">
        <v>301</v>
      </c>
      <c r="DC45" s="46">
        <v>305</v>
      </c>
      <c r="DD45" s="91">
        <v>56</v>
      </c>
      <c r="DE45" s="104">
        <f t="shared" si="296"/>
        <v>58.5</v>
      </c>
      <c r="DF45" s="84">
        <v>61</v>
      </c>
      <c r="DG45" s="84">
        <v>70</v>
      </c>
      <c r="DH45" s="84">
        <v>68</v>
      </c>
      <c r="DI45" s="84">
        <v>83</v>
      </c>
      <c r="DJ45" s="84">
        <v>105</v>
      </c>
      <c r="DK45" s="84">
        <v>185</v>
      </c>
      <c r="DL45" s="84">
        <v>226</v>
      </c>
      <c r="DM45" s="84">
        <v>225</v>
      </c>
      <c r="DN45" s="84">
        <v>240</v>
      </c>
      <c r="DO45" s="84">
        <v>263</v>
      </c>
      <c r="DP45" s="84">
        <v>298</v>
      </c>
      <c r="DQ45" s="84">
        <v>289</v>
      </c>
      <c r="DR45" s="84">
        <v>310</v>
      </c>
      <c r="DS45" s="84">
        <v>297</v>
      </c>
      <c r="DT45" s="84">
        <v>280</v>
      </c>
      <c r="DU45" s="84"/>
      <c r="DV45" s="84">
        <v>309</v>
      </c>
      <c r="DW45" s="46">
        <v>313</v>
      </c>
      <c r="DX45" s="46">
        <v>320</v>
      </c>
      <c r="DY45" s="91">
        <v>30</v>
      </c>
      <c r="DZ45" s="104">
        <f t="shared" si="297"/>
        <v>30</v>
      </c>
      <c r="EA45" s="84">
        <v>30</v>
      </c>
      <c r="EB45" s="84">
        <v>32</v>
      </c>
      <c r="EC45" s="84">
        <v>34</v>
      </c>
      <c r="ED45" s="84">
        <v>27</v>
      </c>
      <c r="EE45" s="84">
        <v>31</v>
      </c>
      <c r="EF45" s="84">
        <v>32</v>
      </c>
      <c r="EG45" s="84">
        <v>31</v>
      </c>
      <c r="EH45" s="84">
        <v>34</v>
      </c>
      <c r="EI45" s="84">
        <v>32</v>
      </c>
      <c r="EJ45" s="84">
        <v>30</v>
      </c>
      <c r="EK45" s="84">
        <v>35</v>
      </c>
      <c r="EL45" s="84">
        <v>38</v>
      </c>
      <c r="EM45" s="84">
        <v>31</v>
      </c>
      <c r="EN45" s="84">
        <v>37</v>
      </c>
      <c r="EO45" s="84">
        <v>34</v>
      </c>
      <c r="EP45" s="84"/>
      <c r="EQ45" s="84">
        <v>37</v>
      </c>
      <c r="ER45" s="46">
        <v>35</v>
      </c>
      <c r="ES45" s="46">
        <v>35</v>
      </c>
      <c r="ET45" s="91">
        <v>73</v>
      </c>
      <c r="EU45" s="104">
        <f t="shared" si="298"/>
        <v>83</v>
      </c>
      <c r="EV45" s="84">
        <v>93</v>
      </c>
      <c r="EW45" s="84">
        <v>98</v>
      </c>
      <c r="EX45" s="84">
        <v>103</v>
      </c>
      <c r="EY45" s="84">
        <v>106</v>
      </c>
      <c r="EZ45" s="84">
        <v>107</v>
      </c>
      <c r="FA45" s="84">
        <v>89</v>
      </c>
      <c r="FB45" s="84">
        <v>110</v>
      </c>
      <c r="FC45" s="84">
        <v>100</v>
      </c>
      <c r="FD45" s="84">
        <v>104</v>
      </c>
      <c r="FE45" s="84">
        <v>107</v>
      </c>
      <c r="FF45" s="84">
        <v>107</v>
      </c>
      <c r="FG45" s="84">
        <v>101</v>
      </c>
      <c r="FH45" s="84">
        <v>111</v>
      </c>
      <c r="FI45" s="84">
        <v>107</v>
      </c>
      <c r="FJ45" s="84">
        <v>99</v>
      </c>
      <c r="FK45" s="84"/>
      <c r="FL45" s="84">
        <v>106</v>
      </c>
      <c r="FM45" s="46">
        <v>110</v>
      </c>
      <c r="FN45" s="46">
        <v>107</v>
      </c>
      <c r="FO45" s="91">
        <v>162</v>
      </c>
      <c r="FP45" s="84">
        <v>188</v>
      </c>
      <c r="FQ45" s="84">
        <v>188</v>
      </c>
      <c r="FR45" s="84">
        <v>307</v>
      </c>
      <c r="FS45" s="84">
        <v>336</v>
      </c>
      <c r="FT45" s="84">
        <v>326</v>
      </c>
      <c r="FU45" s="84">
        <v>294</v>
      </c>
      <c r="FV45" s="84">
        <v>344</v>
      </c>
      <c r="FW45" s="84"/>
      <c r="FX45" s="84">
        <v>385</v>
      </c>
      <c r="FY45" s="46">
        <v>380</v>
      </c>
      <c r="FZ45" s="46">
        <v>471</v>
      </c>
      <c r="GA45" s="84"/>
      <c r="GB45" s="84"/>
      <c r="GD45" s="114" t="s">
        <v>198</v>
      </c>
      <c r="GE45" s="115">
        <v>242</v>
      </c>
      <c r="GH45" s="133">
        <v>2716</v>
      </c>
      <c r="GI45" s="133">
        <v>2942</v>
      </c>
      <c r="GJ45" s="133">
        <v>3257</v>
      </c>
      <c r="GK45" s="133">
        <v>3677</v>
      </c>
      <c r="GL45" s="133">
        <v>3431</v>
      </c>
      <c r="GM45" s="133">
        <v>3459</v>
      </c>
      <c r="GN45" s="204">
        <f t="shared" si="299"/>
        <v>2554</v>
      </c>
      <c r="GO45" s="133">
        <f t="shared" si="300"/>
        <v>2754</v>
      </c>
      <c r="GP45" s="133">
        <f t="shared" si="301"/>
        <v>3069</v>
      </c>
      <c r="GQ45" s="133">
        <f t="shared" si="302"/>
        <v>3164</v>
      </c>
      <c r="GR45" s="133">
        <f t="shared" si="303"/>
        <v>3331</v>
      </c>
      <c r="GS45" s="133">
        <f t="shared" si="304"/>
        <v>3308</v>
      </c>
      <c r="GT45" s="133">
        <f t="shared" si="305"/>
        <v>3372</v>
      </c>
      <c r="GU45" s="133">
        <f t="shared" si="306"/>
        <v>3572</v>
      </c>
      <c r="GV45" s="133">
        <f t="shared" si="307"/>
        <v>3571</v>
      </c>
      <c r="GW45" s="133">
        <f t="shared" si="308"/>
        <v>3659</v>
      </c>
      <c r="GX45" s="133">
        <f t="shared" si="309"/>
        <v>0</v>
      </c>
      <c r="GY45" s="133">
        <f t="shared" si="310"/>
        <v>3292</v>
      </c>
      <c r="GZ45" s="133">
        <f t="shared" si="311"/>
        <v>3051</v>
      </c>
      <c r="HA45" s="133">
        <f t="shared" si="312"/>
        <v>2988</v>
      </c>
      <c r="HB45" s="204">
        <f t="shared" si="313"/>
        <v>162</v>
      </c>
      <c r="HC45" s="133">
        <f t="shared" si="314"/>
        <v>188</v>
      </c>
      <c r="HD45" s="133">
        <f t="shared" si="315"/>
        <v>188</v>
      </c>
      <c r="HE45" s="133">
        <f t="shared" si="316"/>
        <v>385</v>
      </c>
      <c r="HF45" s="133">
        <f t="shared" si="317"/>
        <v>380</v>
      </c>
      <c r="HG45" s="133">
        <f t="shared" si="317"/>
        <v>471</v>
      </c>
      <c r="HH45"/>
    </row>
    <row r="46" spans="1:216">
      <c r="A46" s="40" t="s">
        <v>62</v>
      </c>
      <c r="B46" s="46"/>
      <c r="C46" s="99">
        <v>724</v>
      </c>
      <c r="D46" s="78">
        <f t="shared" si="292"/>
        <v>745.5</v>
      </c>
      <c r="E46" s="46">
        <v>767</v>
      </c>
      <c r="F46" s="46">
        <v>754</v>
      </c>
      <c r="G46" s="46">
        <v>749</v>
      </c>
      <c r="H46" s="46">
        <v>649</v>
      </c>
      <c r="I46" s="46">
        <v>687</v>
      </c>
      <c r="J46" s="46">
        <v>807</v>
      </c>
      <c r="K46" s="46">
        <v>861</v>
      </c>
      <c r="L46" s="46">
        <v>887</v>
      </c>
      <c r="M46" s="46">
        <v>978</v>
      </c>
      <c r="N46" s="46">
        <v>903</v>
      </c>
      <c r="O46" s="46">
        <v>948</v>
      </c>
      <c r="P46" s="46">
        <v>929</v>
      </c>
      <c r="Q46" s="46">
        <v>884</v>
      </c>
      <c r="R46" s="46">
        <v>888</v>
      </c>
      <c r="S46" s="46">
        <v>949</v>
      </c>
      <c r="T46" s="46"/>
      <c r="U46" s="46">
        <v>723</v>
      </c>
      <c r="V46" s="46">
        <v>662</v>
      </c>
      <c r="W46" s="46">
        <v>573</v>
      </c>
      <c r="X46" s="91">
        <v>633</v>
      </c>
      <c r="Y46" s="104">
        <f t="shared" si="293"/>
        <v>456</v>
      </c>
      <c r="Z46" s="84">
        <v>279</v>
      </c>
      <c r="AA46" s="84">
        <v>224</v>
      </c>
      <c r="AB46" s="84">
        <v>280</v>
      </c>
      <c r="AC46" s="84">
        <v>269</v>
      </c>
      <c r="AD46" s="84">
        <v>250</v>
      </c>
      <c r="AE46" s="84">
        <v>249</v>
      </c>
      <c r="AF46" s="84">
        <v>263</v>
      </c>
      <c r="AG46" s="84">
        <v>264</v>
      </c>
      <c r="AH46" s="84">
        <v>265</v>
      </c>
      <c r="AI46" s="84">
        <v>245</v>
      </c>
      <c r="AJ46" s="84">
        <v>241</v>
      </c>
      <c r="AK46" s="84">
        <v>237</v>
      </c>
      <c r="AL46" s="84">
        <v>285</v>
      </c>
      <c r="AM46" s="84">
        <v>260</v>
      </c>
      <c r="AN46" s="84">
        <v>269</v>
      </c>
      <c r="AO46" s="84"/>
      <c r="AP46" s="84">
        <v>294</v>
      </c>
      <c r="AQ46" s="46">
        <v>293</v>
      </c>
      <c r="AR46" s="46">
        <v>263</v>
      </c>
      <c r="AS46" s="91">
        <v>63</v>
      </c>
      <c r="AT46" s="104">
        <f t="shared" si="294"/>
        <v>61.5</v>
      </c>
      <c r="AU46" s="84">
        <v>60</v>
      </c>
      <c r="AV46" s="84">
        <v>77</v>
      </c>
      <c r="AW46" s="84">
        <v>80</v>
      </c>
      <c r="AX46" s="84">
        <v>77</v>
      </c>
      <c r="AY46" s="84">
        <v>76</v>
      </c>
      <c r="AZ46" s="84">
        <v>79</v>
      </c>
      <c r="BA46" s="84">
        <v>86</v>
      </c>
      <c r="BB46" s="84">
        <v>87</v>
      </c>
      <c r="BC46" s="84">
        <v>98</v>
      </c>
      <c r="BD46" s="84">
        <v>98</v>
      </c>
      <c r="BE46" s="84">
        <v>109</v>
      </c>
      <c r="BF46" s="84">
        <v>101</v>
      </c>
      <c r="BG46" s="84">
        <v>104</v>
      </c>
      <c r="BH46" s="84">
        <v>109</v>
      </c>
      <c r="BI46" s="84">
        <v>107</v>
      </c>
      <c r="BJ46" s="84"/>
      <c r="BK46" s="84">
        <v>107</v>
      </c>
      <c r="BL46" s="46">
        <v>109</v>
      </c>
      <c r="BM46" s="46">
        <v>107</v>
      </c>
      <c r="BN46" s="91">
        <v>129</v>
      </c>
      <c r="BO46" s="104">
        <f>(BN46+BP46)/2</f>
        <v>127</v>
      </c>
      <c r="BP46" s="84">
        <v>125</v>
      </c>
      <c r="BQ46" s="84">
        <v>157</v>
      </c>
      <c r="BR46" s="84">
        <v>226</v>
      </c>
      <c r="BS46" s="84">
        <v>203</v>
      </c>
      <c r="BT46" s="84">
        <v>225</v>
      </c>
      <c r="BU46" s="84">
        <v>161</v>
      </c>
      <c r="BV46" s="84">
        <v>146</v>
      </c>
      <c r="BW46" s="84">
        <v>172</v>
      </c>
      <c r="BX46" s="84">
        <v>167</v>
      </c>
      <c r="BY46" s="84">
        <v>190</v>
      </c>
      <c r="BZ46" s="84">
        <v>188</v>
      </c>
      <c r="CA46" s="84">
        <v>200</v>
      </c>
      <c r="CB46" s="84">
        <v>175</v>
      </c>
      <c r="CC46" s="84">
        <v>139</v>
      </c>
      <c r="CD46" s="84">
        <v>152</v>
      </c>
      <c r="CE46" s="84"/>
      <c r="CF46" s="84">
        <v>170</v>
      </c>
      <c r="CG46" s="46">
        <v>153</v>
      </c>
      <c r="CH46" s="46">
        <v>155</v>
      </c>
      <c r="CI46" s="91"/>
      <c r="CJ46" s="104">
        <f t="shared" si="295"/>
        <v>0</v>
      </c>
      <c r="CK46" s="84"/>
      <c r="CL46" s="84"/>
      <c r="CM46" s="84"/>
      <c r="CN46" s="84"/>
      <c r="CO46" s="84"/>
      <c r="CP46" s="84"/>
      <c r="CQ46" s="84"/>
      <c r="CR46" s="84"/>
      <c r="CS46" s="84"/>
      <c r="CT46" s="84"/>
      <c r="CU46" s="84">
        <v>0</v>
      </c>
      <c r="CV46" s="84">
        <v>0</v>
      </c>
      <c r="CW46" s="84"/>
      <c r="CX46" s="84"/>
      <c r="CY46" s="84"/>
      <c r="CZ46" s="84"/>
      <c r="DA46" s="84"/>
      <c r="DB46" s="46"/>
      <c r="DC46" s="46"/>
      <c r="DD46" s="91">
        <v>34</v>
      </c>
      <c r="DE46" s="104">
        <f t="shared" si="296"/>
        <v>36.5</v>
      </c>
      <c r="DF46" s="84">
        <v>39</v>
      </c>
      <c r="DG46" s="84">
        <v>54</v>
      </c>
      <c r="DH46" s="84">
        <v>74</v>
      </c>
      <c r="DI46" s="84">
        <v>89</v>
      </c>
      <c r="DJ46" s="84">
        <v>118</v>
      </c>
      <c r="DK46" s="84">
        <v>123</v>
      </c>
      <c r="DL46" s="84">
        <v>132</v>
      </c>
      <c r="DM46" s="84">
        <v>127</v>
      </c>
      <c r="DN46" s="84">
        <v>161</v>
      </c>
      <c r="DO46" s="84">
        <v>160</v>
      </c>
      <c r="DP46" s="84">
        <v>156</v>
      </c>
      <c r="DQ46" s="84">
        <v>154</v>
      </c>
      <c r="DR46" s="84">
        <v>157</v>
      </c>
      <c r="DS46" s="84">
        <v>157</v>
      </c>
      <c r="DT46" s="84">
        <v>168</v>
      </c>
      <c r="DU46" s="84"/>
      <c r="DV46" s="84">
        <v>174</v>
      </c>
      <c r="DW46" s="46">
        <v>153</v>
      </c>
      <c r="DX46" s="46">
        <v>160</v>
      </c>
      <c r="DY46" s="91"/>
      <c r="DZ46" s="104">
        <f t="shared" si="297"/>
        <v>0</v>
      </c>
      <c r="EA46" s="84"/>
      <c r="EB46" s="84"/>
      <c r="EC46" s="84"/>
      <c r="ED46" s="84"/>
      <c r="EE46" s="84"/>
      <c r="EF46" s="84"/>
      <c r="EG46" s="84"/>
      <c r="EH46" s="84"/>
      <c r="EI46" s="84"/>
      <c r="EJ46" s="84"/>
      <c r="EK46" s="84">
        <v>0</v>
      </c>
      <c r="EL46" s="84">
        <v>0</v>
      </c>
      <c r="EM46" s="84"/>
      <c r="EN46" s="84"/>
      <c r="EO46" s="84"/>
      <c r="EP46" s="84"/>
      <c r="EQ46" s="84"/>
      <c r="ER46" s="46"/>
      <c r="ES46" s="46"/>
      <c r="ET46" s="91">
        <v>56</v>
      </c>
      <c r="EU46" s="104">
        <f t="shared" si="298"/>
        <v>66</v>
      </c>
      <c r="EV46" s="84">
        <v>76</v>
      </c>
      <c r="EW46" s="84">
        <v>71</v>
      </c>
      <c r="EX46" s="84">
        <v>76</v>
      </c>
      <c r="EY46" s="84">
        <v>75</v>
      </c>
      <c r="EZ46" s="84">
        <v>72</v>
      </c>
      <c r="FA46" s="84">
        <v>80</v>
      </c>
      <c r="FB46" s="84">
        <v>76</v>
      </c>
      <c r="FC46" s="84">
        <v>85</v>
      </c>
      <c r="FD46" s="84">
        <v>90</v>
      </c>
      <c r="FE46" s="84">
        <v>86</v>
      </c>
      <c r="FF46" s="84">
        <v>0</v>
      </c>
      <c r="FG46" s="84">
        <v>0</v>
      </c>
      <c r="FH46" s="84"/>
      <c r="FI46" s="84"/>
      <c r="FJ46" s="84"/>
      <c r="FK46" s="84"/>
      <c r="FL46" s="84"/>
      <c r="FM46" s="46"/>
      <c r="FN46" s="46">
        <v>98</v>
      </c>
      <c r="FO46" s="91">
        <v>160</v>
      </c>
      <c r="FP46" s="84">
        <v>195</v>
      </c>
      <c r="FQ46" s="84">
        <v>145</v>
      </c>
      <c r="FR46" s="84">
        <v>350</v>
      </c>
      <c r="FS46" s="84">
        <v>345</v>
      </c>
      <c r="FT46" s="84">
        <v>397</v>
      </c>
      <c r="FU46" s="84">
        <v>453</v>
      </c>
      <c r="FV46" s="84">
        <v>499</v>
      </c>
      <c r="FW46" s="84"/>
      <c r="FX46" s="84">
        <v>-13</v>
      </c>
      <c r="FY46" s="46">
        <v>536</v>
      </c>
      <c r="FZ46" s="46">
        <v>535</v>
      </c>
      <c r="GA46" s="84"/>
      <c r="GB46" s="84"/>
      <c r="GD46" s="116" t="s">
        <v>199</v>
      </c>
      <c r="GE46" s="117">
        <v>8816</v>
      </c>
      <c r="GH46" s="133">
        <v>1659</v>
      </c>
      <c r="GI46" s="133">
        <v>1759</v>
      </c>
      <c r="GJ46" s="133">
        <v>1767</v>
      </c>
      <c r="GK46" s="133">
        <v>1990</v>
      </c>
      <c r="GL46" s="133">
        <v>1906</v>
      </c>
      <c r="GM46" s="133">
        <v>1891</v>
      </c>
      <c r="GN46" s="204">
        <f t="shared" si="299"/>
        <v>1499</v>
      </c>
      <c r="GO46" s="133">
        <f t="shared" si="300"/>
        <v>1564</v>
      </c>
      <c r="GP46" s="133">
        <f t="shared" si="301"/>
        <v>1622</v>
      </c>
      <c r="GQ46" s="133">
        <f t="shared" si="302"/>
        <v>1759</v>
      </c>
      <c r="GR46" s="133">
        <f t="shared" si="303"/>
        <v>1682</v>
      </c>
      <c r="GS46" s="133">
        <f t="shared" si="304"/>
        <v>1642</v>
      </c>
      <c r="GT46" s="133">
        <f t="shared" si="305"/>
        <v>1621</v>
      </c>
      <c r="GU46" s="133">
        <f t="shared" si="306"/>
        <v>1605</v>
      </c>
      <c r="GV46" s="133">
        <f t="shared" si="307"/>
        <v>1553</v>
      </c>
      <c r="GW46" s="133">
        <f t="shared" si="308"/>
        <v>1645</v>
      </c>
      <c r="GX46" s="133">
        <f t="shared" si="309"/>
        <v>0</v>
      </c>
      <c r="GY46" s="133">
        <f t="shared" si="310"/>
        <v>1468</v>
      </c>
      <c r="GZ46" s="133">
        <f t="shared" si="311"/>
        <v>1370</v>
      </c>
      <c r="HA46" s="133">
        <f t="shared" si="312"/>
        <v>1356</v>
      </c>
      <c r="HB46" s="204">
        <f t="shared" si="313"/>
        <v>160</v>
      </c>
      <c r="HC46" s="133">
        <f t="shared" si="314"/>
        <v>195</v>
      </c>
      <c r="HD46" s="133">
        <f t="shared" si="315"/>
        <v>145</v>
      </c>
      <c r="HE46" s="133">
        <f t="shared" si="316"/>
        <v>522</v>
      </c>
      <c r="HF46" s="133">
        <f t="shared" si="317"/>
        <v>536</v>
      </c>
      <c r="HG46" s="133">
        <f t="shared" si="317"/>
        <v>535</v>
      </c>
      <c r="HH46"/>
    </row>
    <row r="47" spans="1:216">
      <c r="A47" s="40" t="s">
        <v>63</v>
      </c>
      <c r="B47" s="46"/>
      <c r="C47" s="99">
        <v>714</v>
      </c>
      <c r="D47" s="78">
        <f t="shared" si="292"/>
        <v>714.5</v>
      </c>
      <c r="E47" s="46">
        <v>715</v>
      </c>
      <c r="F47" s="46">
        <v>696</v>
      </c>
      <c r="G47" s="46">
        <v>695</v>
      </c>
      <c r="H47" s="46">
        <v>707</v>
      </c>
      <c r="I47" s="46">
        <v>751</v>
      </c>
      <c r="J47" s="46">
        <v>789</v>
      </c>
      <c r="K47" s="46">
        <v>786</v>
      </c>
      <c r="L47" s="46">
        <v>796</v>
      </c>
      <c r="M47" s="46">
        <v>844</v>
      </c>
      <c r="N47" s="46">
        <v>828</v>
      </c>
      <c r="O47" s="46">
        <v>908</v>
      </c>
      <c r="P47" s="46">
        <v>886</v>
      </c>
      <c r="Q47" s="46">
        <v>894</v>
      </c>
      <c r="R47" s="46">
        <v>862</v>
      </c>
      <c r="S47" s="46">
        <v>890</v>
      </c>
      <c r="T47" s="46"/>
      <c r="U47" s="46">
        <v>701</v>
      </c>
      <c r="V47" s="46">
        <v>648</v>
      </c>
      <c r="W47" s="46">
        <v>650</v>
      </c>
      <c r="X47" s="91">
        <v>420</v>
      </c>
      <c r="Y47" s="104">
        <f t="shared" si="293"/>
        <v>448.5</v>
      </c>
      <c r="Z47" s="84">
        <v>477</v>
      </c>
      <c r="AA47" s="84">
        <v>437</v>
      </c>
      <c r="AB47" s="84">
        <v>439</v>
      </c>
      <c r="AC47" s="84">
        <v>423</v>
      </c>
      <c r="AD47" s="84">
        <v>417</v>
      </c>
      <c r="AE47" s="84">
        <v>441</v>
      </c>
      <c r="AF47" s="84">
        <v>434</v>
      </c>
      <c r="AG47" s="84">
        <v>447</v>
      </c>
      <c r="AH47" s="84">
        <v>452</v>
      </c>
      <c r="AI47" s="84">
        <v>442</v>
      </c>
      <c r="AJ47" s="84">
        <v>433</v>
      </c>
      <c r="AK47" s="84">
        <v>469</v>
      </c>
      <c r="AL47" s="84">
        <v>486</v>
      </c>
      <c r="AM47" s="84">
        <v>466</v>
      </c>
      <c r="AN47" s="84">
        <v>490</v>
      </c>
      <c r="AO47" s="84"/>
      <c r="AP47" s="84">
        <v>516</v>
      </c>
      <c r="AQ47" s="46">
        <v>447</v>
      </c>
      <c r="AR47" s="46">
        <v>518</v>
      </c>
      <c r="AS47" s="91">
        <v>68</v>
      </c>
      <c r="AT47" s="104">
        <f t="shared" si="294"/>
        <v>70.5</v>
      </c>
      <c r="AU47" s="84">
        <v>73</v>
      </c>
      <c r="AV47" s="84">
        <v>74</v>
      </c>
      <c r="AW47" s="84">
        <v>67</v>
      </c>
      <c r="AX47" s="84">
        <v>76</v>
      </c>
      <c r="AY47" s="84">
        <v>83</v>
      </c>
      <c r="AZ47" s="84">
        <v>78</v>
      </c>
      <c r="BA47" s="84">
        <v>79</v>
      </c>
      <c r="BB47" s="84">
        <v>92</v>
      </c>
      <c r="BC47" s="84">
        <v>152</v>
      </c>
      <c r="BD47" s="84">
        <v>155</v>
      </c>
      <c r="BE47" s="84">
        <v>152</v>
      </c>
      <c r="BF47" s="84">
        <v>155</v>
      </c>
      <c r="BG47" s="84">
        <v>156</v>
      </c>
      <c r="BH47" s="84">
        <v>164</v>
      </c>
      <c r="BI47" s="84">
        <v>174</v>
      </c>
      <c r="BJ47" s="84"/>
      <c r="BK47" s="84">
        <v>173</v>
      </c>
      <c r="BL47" s="46">
        <v>187</v>
      </c>
      <c r="BM47" s="46">
        <v>221</v>
      </c>
      <c r="BN47" s="91">
        <v>282</v>
      </c>
      <c r="BO47" s="104">
        <f>(BN47+BP47)/2</f>
        <v>283</v>
      </c>
      <c r="BP47" s="84">
        <v>284</v>
      </c>
      <c r="BQ47" s="84">
        <v>388</v>
      </c>
      <c r="BR47" s="84">
        <v>382</v>
      </c>
      <c r="BS47" s="84">
        <v>462</v>
      </c>
      <c r="BT47" s="84">
        <v>313</v>
      </c>
      <c r="BU47" s="84">
        <v>399</v>
      </c>
      <c r="BV47" s="84">
        <v>365</v>
      </c>
      <c r="BW47" s="84">
        <v>349</v>
      </c>
      <c r="BX47" s="84">
        <v>243</v>
      </c>
      <c r="BY47" s="84">
        <v>277</v>
      </c>
      <c r="BZ47" s="84">
        <v>250</v>
      </c>
      <c r="CA47" s="84">
        <v>264</v>
      </c>
      <c r="CB47" s="84">
        <v>256</v>
      </c>
      <c r="CC47" s="84">
        <v>264</v>
      </c>
      <c r="CD47" s="84">
        <v>219</v>
      </c>
      <c r="CE47" s="84"/>
      <c r="CF47" s="84">
        <v>221</v>
      </c>
      <c r="CG47" s="46">
        <v>209</v>
      </c>
      <c r="CH47" s="46">
        <v>194</v>
      </c>
      <c r="CI47" s="91">
        <v>231</v>
      </c>
      <c r="CJ47" s="104">
        <f t="shared" si="295"/>
        <v>260</v>
      </c>
      <c r="CK47" s="84">
        <v>289</v>
      </c>
      <c r="CL47" s="84">
        <v>131</v>
      </c>
      <c r="CM47" s="84">
        <v>307</v>
      </c>
      <c r="CN47" s="84">
        <v>340</v>
      </c>
      <c r="CO47" s="84">
        <v>370</v>
      </c>
      <c r="CP47" s="84">
        <v>346</v>
      </c>
      <c r="CQ47" s="84">
        <v>382</v>
      </c>
      <c r="CR47" s="84">
        <v>388</v>
      </c>
      <c r="CS47" s="84">
        <v>376</v>
      </c>
      <c r="CT47" s="84">
        <v>415</v>
      </c>
      <c r="CU47" s="84">
        <v>398</v>
      </c>
      <c r="CV47" s="84">
        <v>404</v>
      </c>
      <c r="CW47" s="84">
        <v>512</v>
      </c>
      <c r="CX47" s="84">
        <v>499</v>
      </c>
      <c r="CY47" s="84">
        <v>498</v>
      </c>
      <c r="CZ47" s="84"/>
      <c r="DA47" s="84">
        <v>494</v>
      </c>
      <c r="DB47" s="46">
        <v>517</v>
      </c>
      <c r="DC47" s="46">
        <v>524</v>
      </c>
      <c r="DD47" s="91">
        <v>24</v>
      </c>
      <c r="DE47" s="104">
        <f t="shared" si="296"/>
        <v>33</v>
      </c>
      <c r="DF47" s="84">
        <v>42</v>
      </c>
      <c r="DG47" s="84">
        <v>50</v>
      </c>
      <c r="DH47" s="84">
        <v>74</v>
      </c>
      <c r="DI47" s="84">
        <v>143</v>
      </c>
      <c r="DJ47" s="84">
        <v>135</v>
      </c>
      <c r="DK47" s="84">
        <v>102</v>
      </c>
      <c r="DL47" s="84">
        <v>129</v>
      </c>
      <c r="DM47" s="84">
        <v>214</v>
      </c>
      <c r="DN47" s="84">
        <v>219</v>
      </c>
      <c r="DO47" s="84">
        <v>230</v>
      </c>
      <c r="DP47" s="84">
        <v>220</v>
      </c>
      <c r="DQ47" s="84">
        <v>290</v>
      </c>
      <c r="DR47" s="84">
        <v>299</v>
      </c>
      <c r="DS47" s="84">
        <v>287</v>
      </c>
      <c r="DT47" s="84">
        <v>298</v>
      </c>
      <c r="DU47" s="84"/>
      <c r="DV47" s="84">
        <v>329</v>
      </c>
      <c r="DW47" s="46">
        <v>335</v>
      </c>
      <c r="DX47" s="46">
        <v>342</v>
      </c>
      <c r="DY47" s="91">
        <v>40</v>
      </c>
      <c r="DZ47" s="104">
        <f t="shared" si="297"/>
        <v>37.5</v>
      </c>
      <c r="EA47" s="84">
        <v>35</v>
      </c>
      <c r="EB47" s="84">
        <v>37</v>
      </c>
      <c r="EC47" s="84">
        <v>38</v>
      </c>
      <c r="ED47" s="84">
        <v>44</v>
      </c>
      <c r="EE47" s="84">
        <v>39</v>
      </c>
      <c r="EF47" s="84">
        <v>35</v>
      </c>
      <c r="EG47" s="84">
        <v>46</v>
      </c>
      <c r="EH47" s="84">
        <v>34</v>
      </c>
      <c r="EI47" s="84">
        <v>44</v>
      </c>
      <c r="EJ47" s="84">
        <v>38</v>
      </c>
      <c r="EK47" s="84">
        <v>44</v>
      </c>
      <c r="EL47" s="84">
        <v>41</v>
      </c>
      <c r="EM47" s="84">
        <v>44</v>
      </c>
      <c r="EN47" s="84">
        <v>47</v>
      </c>
      <c r="EO47" s="84">
        <v>40</v>
      </c>
      <c r="EP47" s="84"/>
      <c r="EQ47" s="84">
        <v>41</v>
      </c>
      <c r="ER47" s="46">
        <v>45</v>
      </c>
      <c r="ES47" s="46">
        <v>43</v>
      </c>
      <c r="ET47" s="91">
        <v>63</v>
      </c>
      <c r="EU47" s="104">
        <f t="shared" si="298"/>
        <v>61.5</v>
      </c>
      <c r="EV47" s="84">
        <v>60</v>
      </c>
      <c r="EW47" s="84">
        <v>66</v>
      </c>
      <c r="EX47" s="84">
        <v>64</v>
      </c>
      <c r="EY47" s="84">
        <v>61</v>
      </c>
      <c r="EZ47" s="84">
        <v>63</v>
      </c>
      <c r="FA47" s="84">
        <v>64</v>
      </c>
      <c r="FB47" s="84">
        <v>61</v>
      </c>
      <c r="FC47" s="84">
        <v>64</v>
      </c>
      <c r="FD47" s="84">
        <v>59</v>
      </c>
      <c r="FE47" s="84">
        <v>66</v>
      </c>
      <c r="FF47" s="84">
        <v>70</v>
      </c>
      <c r="FG47" s="84">
        <v>64</v>
      </c>
      <c r="FH47" s="84">
        <v>69</v>
      </c>
      <c r="FI47" s="84">
        <v>70</v>
      </c>
      <c r="FJ47" s="84">
        <v>101</v>
      </c>
      <c r="FK47" s="84"/>
      <c r="FL47" s="84">
        <v>115</v>
      </c>
      <c r="FM47" s="46">
        <v>107</v>
      </c>
      <c r="FN47" s="46">
        <v>113</v>
      </c>
      <c r="FO47" s="91">
        <v>303</v>
      </c>
      <c r="FP47" s="84">
        <v>343</v>
      </c>
      <c r="FQ47" s="84">
        <v>325</v>
      </c>
      <c r="FR47" s="84">
        <v>328</v>
      </c>
      <c r="FS47" s="84">
        <v>854</v>
      </c>
      <c r="FT47" s="84">
        <v>707</v>
      </c>
      <c r="FU47" s="84">
        <v>677</v>
      </c>
      <c r="FV47" s="84">
        <v>668</v>
      </c>
      <c r="FW47" s="84"/>
      <c r="FX47" s="84">
        <v>1132</v>
      </c>
      <c r="FY47" s="46">
        <v>608</v>
      </c>
      <c r="FZ47" s="46">
        <v>667</v>
      </c>
      <c r="GA47" s="84"/>
      <c r="GB47" s="84"/>
      <c r="GH47" s="133">
        <v>2557</v>
      </c>
      <c r="GI47" s="133">
        <v>2625</v>
      </c>
      <c r="GJ47" s="133">
        <v>2709</v>
      </c>
      <c r="GK47" s="133">
        <v>3187</v>
      </c>
      <c r="GL47" s="133">
        <v>3103</v>
      </c>
      <c r="GM47" s="133">
        <v>3272</v>
      </c>
      <c r="GN47" s="204">
        <f t="shared" si="299"/>
        <v>2254</v>
      </c>
      <c r="GO47" s="133">
        <f t="shared" si="300"/>
        <v>2282</v>
      </c>
      <c r="GP47" s="133">
        <f t="shared" si="301"/>
        <v>2384</v>
      </c>
      <c r="GQ47" s="133">
        <f t="shared" si="302"/>
        <v>2389</v>
      </c>
      <c r="GR47" s="133">
        <f t="shared" si="303"/>
        <v>2451</v>
      </c>
      <c r="GS47" s="133">
        <f t="shared" si="304"/>
        <v>2475</v>
      </c>
      <c r="GT47" s="133">
        <f t="shared" si="305"/>
        <v>2573</v>
      </c>
      <c r="GU47" s="133">
        <f t="shared" si="306"/>
        <v>2716</v>
      </c>
      <c r="GV47" s="133">
        <f t="shared" si="307"/>
        <v>2659</v>
      </c>
      <c r="GW47" s="133">
        <f t="shared" si="308"/>
        <v>2710</v>
      </c>
      <c r="GX47" s="133">
        <f t="shared" si="309"/>
        <v>0</v>
      </c>
      <c r="GY47" s="133">
        <f t="shared" si="310"/>
        <v>2590</v>
      </c>
      <c r="GZ47" s="133">
        <f t="shared" si="311"/>
        <v>2495</v>
      </c>
      <c r="HA47" s="133">
        <f t="shared" si="312"/>
        <v>2605</v>
      </c>
      <c r="HB47" s="204">
        <f t="shared" si="313"/>
        <v>303</v>
      </c>
      <c r="HC47" s="133">
        <f t="shared" si="314"/>
        <v>343</v>
      </c>
      <c r="HD47" s="133">
        <f t="shared" si="315"/>
        <v>325</v>
      </c>
      <c r="HE47" s="133">
        <f t="shared" si="316"/>
        <v>597</v>
      </c>
      <c r="HF47" s="133">
        <f t="shared" si="317"/>
        <v>608</v>
      </c>
      <c r="HG47" s="133">
        <f t="shared" si="317"/>
        <v>667</v>
      </c>
      <c r="HH47"/>
    </row>
    <row r="48" spans="1:216">
      <c r="A48" s="40" t="s">
        <v>66</v>
      </c>
      <c r="B48" s="46"/>
      <c r="C48" s="99">
        <v>349</v>
      </c>
      <c r="D48" s="78">
        <f t="shared" si="292"/>
        <v>333</v>
      </c>
      <c r="E48" s="46">
        <v>317</v>
      </c>
      <c r="F48" s="46">
        <v>293</v>
      </c>
      <c r="G48" s="46">
        <v>245</v>
      </c>
      <c r="H48" s="46">
        <v>258</v>
      </c>
      <c r="I48" s="46">
        <v>270</v>
      </c>
      <c r="J48" s="46">
        <v>299</v>
      </c>
      <c r="K48" s="46">
        <v>290</v>
      </c>
      <c r="L48" s="46">
        <v>279</v>
      </c>
      <c r="M48" s="46">
        <v>275</v>
      </c>
      <c r="N48" s="46">
        <v>270</v>
      </c>
      <c r="O48" s="46">
        <v>279</v>
      </c>
      <c r="P48" s="46">
        <v>261</v>
      </c>
      <c r="Q48" s="46">
        <v>282</v>
      </c>
      <c r="R48" s="46">
        <v>291</v>
      </c>
      <c r="S48" s="46">
        <v>250</v>
      </c>
      <c r="T48" s="46"/>
      <c r="U48" s="46">
        <v>242</v>
      </c>
      <c r="V48" s="46">
        <v>243</v>
      </c>
      <c r="W48" s="46">
        <v>205</v>
      </c>
      <c r="X48" s="91">
        <v>223</v>
      </c>
      <c r="Y48" s="104">
        <f t="shared" si="293"/>
        <v>236.5</v>
      </c>
      <c r="Z48" s="84">
        <v>250</v>
      </c>
      <c r="AA48" s="84">
        <v>232</v>
      </c>
      <c r="AB48" s="84">
        <v>227</v>
      </c>
      <c r="AC48" s="84">
        <v>233</v>
      </c>
      <c r="AD48" s="84">
        <v>233</v>
      </c>
      <c r="AE48" s="84">
        <v>214</v>
      </c>
      <c r="AF48" s="84">
        <v>214</v>
      </c>
      <c r="AG48" s="84">
        <v>235</v>
      </c>
      <c r="AH48" s="84">
        <v>242</v>
      </c>
      <c r="AI48" s="84">
        <v>236</v>
      </c>
      <c r="AJ48" s="84">
        <v>244</v>
      </c>
      <c r="AK48" s="84">
        <v>237</v>
      </c>
      <c r="AL48" s="84">
        <v>229</v>
      </c>
      <c r="AM48" s="84">
        <v>234</v>
      </c>
      <c r="AN48" s="84">
        <v>255</v>
      </c>
      <c r="AO48" s="84"/>
      <c r="AP48" s="84">
        <v>278</v>
      </c>
      <c r="AQ48" s="46">
        <v>266</v>
      </c>
      <c r="AR48" s="46">
        <v>276</v>
      </c>
      <c r="AS48" s="91">
        <v>112</v>
      </c>
      <c r="AT48" s="104">
        <f t="shared" si="294"/>
        <v>111.5</v>
      </c>
      <c r="AU48" s="84">
        <v>111</v>
      </c>
      <c r="AV48" s="84">
        <v>125</v>
      </c>
      <c r="AW48" s="84">
        <v>118</v>
      </c>
      <c r="AX48" s="84">
        <v>123</v>
      </c>
      <c r="AY48" s="84">
        <v>125</v>
      </c>
      <c r="AZ48" s="84">
        <v>126</v>
      </c>
      <c r="BA48" s="84">
        <v>136</v>
      </c>
      <c r="BB48" s="84">
        <v>125</v>
      </c>
      <c r="BC48" s="84">
        <v>127</v>
      </c>
      <c r="BD48" s="84">
        <v>127</v>
      </c>
      <c r="BE48" s="84">
        <v>132</v>
      </c>
      <c r="BF48" s="84">
        <v>134</v>
      </c>
      <c r="BG48" s="84">
        <v>122</v>
      </c>
      <c r="BH48" s="84">
        <v>131</v>
      </c>
      <c r="BI48" s="84">
        <v>132</v>
      </c>
      <c r="BJ48" s="84"/>
      <c r="BK48" s="84">
        <v>134</v>
      </c>
      <c r="BL48" s="46">
        <v>131</v>
      </c>
      <c r="BM48" s="46">
        <v>134</v>
      </c>
      <c r="BN48" s="91"/>
      <c r="BO48" s="104">
        <f t="shared" ref="BO48:BO52" si="319">(BN48+BP48)/2</f>
        <v>0</v>
      </c>
      <c r="BP48" s="84"/>
      <c r="BQ48" s="84"/>
      <c r="BR48" s="84">
        <v>0</v>
      </c>
      <c r="BS48" s="84"/>
      <c r="BT48" s="84"/>
      <c r="BU48" s="84"/>
      <c r="BV48" s="84"/>
      <c r="BW48" s="84"/>
      <c r="BX48" s="84"/>
      <c r="BY48" s="84"/>
      <c r="BZ48" s="84">
        <v>0</v>
      </c>
      <c r="CA48" s="84">
        <v>0</v>
      </c>
      <c r="CB48" s="84"/>
      <c r="CC48" s="84"/>
      <c r="CD48" s="84"/>
      <c r="CE48" s="84"/>
      <c r="CF48" s="84"/>
      <c r="CG48" s="46"/>
      <c r="CH48" s="46"/>
      <c r="CI48" s="91"/>
      <c r="CJ48" s="104">
        <f t="shared" si="295"/>
        <v>0</v>
      </c>
      <c r="CK48" s="84"/>
      <c r="CL48" s="84"/>
      <c r="CM48" s="84"/>
      <c r="CN48" s="84"/>
      <c r="CO48" s="84"/>
      <c r="CP48" s="84"/>
      <c r="CQ48" s="84"/>
      <c r="CR48" s="84"/>
      <c r="CS48" s="84"/>
      <c r="CT48" s="84"/>
      <c r="CU48" s="84">
        <v>0</v>
      </c>
      <c r="CV48" s="84">
        <v>0</v>
      </c>
      <c r="CW48" s="84"/>
      <c r="CX48" s="84"/>
      <c r="CY48" s="84"/>
      <c r="CZ48" s="84"/>
      <c r="DA48" s="84"/>
      <c r="DB48" s="46"/>
      <c r="DC48" s="46"/>
      <c r="DD48" s="91">
        <v>122</v>
      </c>
      <c r="DE48" s="104">
        <f t="shared" si="296"/>
        <v>134.5</v>
      </c>
      <c r="DF48" s="84">
        <v>147</v>
      </c>
      <c r="DG48" s="84">
        <v>139</v>
      </c>
      <c r="DH48" s="84">
        <v>174</v>
      </c>
      <c r="DI48" s="84">
        <v>180</v>
      </c>
      <c r="DJ48" s="84">
        <v>181</v>
      </c>
      <c r="DK48" s="84">
        <v>174</v>
      </c>
      <c r="DL48" s="84">
        <v>224</v>
      </c>
      <c r="DM48" s="84">
        <v>239</v>
      </c>
      <c r="DN48" s="84">
        <v>226</v>
      </c>
      <c r="DO48" s="84">
        <v>232</v>
      </c>
      <c r="DP48" s="84">
        <v>228</v>
      </c>
      <c r="DQ48" s="84">
        <v>232</v>
      </c>
      <c r="DR48" s="84">
        <v>218</v>
      </c>
      <c r="DS48" s="84">
        <v>223</v>
      </c>
      <c r="DT48" s="84">
        <v>249</v>
      </c>
      <c r="DU48" s="84"/>
      <c r="DV48" s="84">
        <v>233</v>
      </c>
      <c r="DW48" s="46">
        <v>245</v>
      </c>
      <c r="DX48" s="46">
        <v>209</v>
      </c>
      <c r="DY48" s="91"/>
      <c r="DZ48" s="104">
        <f t="shared" si="297"/>
        <v>0</v>
      </c>
      <c r="EA48" s="84"/>
      <c r="EB48" s="84"/>
      <c r="EC48" s="84"/>
      <c r="ED48" s="84"/>
      <c r="EE48" s="84"/>
      <c r="EF48" s="84"/>
      <c r="EG48" s="84"/>
      <c r="EH48" s="84"/>
      <c r="EI48" s="84"/>
      <c r="EJ48" s="84"/>
      <c r="EK48" s="84">
        <v>0</v>
      </c>
      <c r="EL48" s="84">
        <v>0</v>
      </c>
      <c r="EM48" s="84"/>
      <c r="EN48" s="84"/>
      <c r="EO48" s="84"/>
      <c r="EP48" s="84"/>
      <c r="EQ48" s="84"/>
      <c r="ER48" s="46"/>
      <c r="ES48" s="46"/>
      <c r="ET48" s="91"/>
      <c r="EU48" s="104">
        <f t="shared" si="298"/>
        <v>0</v>
      </c>
      <c r="EV48" s="84"/>
      <c r="EW48" s="84"/>
      <c r="EX48" s="84"/>
      <c r="EY48" s="84"/>
      <c r="EZ48" s="84"/>
      <c r="FA48" s="84"/>
      <c r="FB48" s="84"/>
      <c r="FC48" s="84"/>
      <c r="FD48" s="84"/>
      <c r="FE48" s="84"/>
      <c r="FF48" s="84">
        <v>0</v>
      </c>
      <c r="FG48" s="84">
        <v>0</v>
      </c>
      <c r="FH48" s="84"/>
      <c r="FI48" s="84"/>
      <c r="FJ48" s="84"/>
      <c r="FK48" s="84"/>
      <c r="FL48" s="84"/>
      <c r="FM48" s="46"/>
      <c r="FN48" s="46"/>
      <c r="FO48" s="91">
        <v>0</v>
      </c>
      <c r="FP48" s="84">
        <v>0</v>
      </c>
      <c r="FQ48" s="84">
        <v>0</v>
      </c>
      <c r="FR48" s="84">
        <v>112</v>
      </c>
      <c r="FS48" s="84">
        <v>161</v>
      </c>
      <c r="FT48" s="84">
        <v>150</v>
      </c>
      <c r="FU48" s="84">
        <v>175</v>
      </c>
      <c r="FV48" s="84">
        <v>165</v>
      </c>
      <c r="FW48" s="84"/>
      <c r="FX48" s="84">
        <v>240</v>
      </c>
      <c r="FY48" s="46">
        <v>368</v>
      </c>
      <c r="FZ48" s="46">
        <v>329</v>
      </c>
      <c r="GA48" s="84"/>
      <c r="GB48" s="84"/>
      <c r="GH48" s="133">
        <v>813</v>
      </c>
      <c r="GI48" s="133">
        <v>864</v>
      </c>
      <c r="GJ48" s="133">
        <v>878</v>
      </c>
      <c r="GK48" s="133">
        <v>1127</v>
      </c>
      <c r="GL48" s="133">
        <v>1253</v>
      </c>
      <c r="GM48" s="133">
        <v>1153</v>
      </c>
      <c r="GN48" s="204">
        <f t="shared" si="299"/>
        <v>813</v>
      </c>
      <c r="GO48" s="133">
        <f t="shared" si="300"/>
        <v>864</v>
      </c>
      <c r="GP48" s="133">
        <f t="shared" si="301"/>
        <v>878</v>
      </c>
      <c r="GQ48" s="133">
        <f t="shared" si="302"/>
        <v>870</v>
      </c>
      <c r="GR48" s="133">
        <f t="shared" si="303"/>
        <v>865</v>
      </c>
      <c r="GS48" s="133">
        <f t="shared" si="304"/>
        <v>883</v>
      </c>
      <c r="GT48" s="133">
        <f t="shared" si="305"/>
        <v>864</v>
      </c>
      <c r="GU48" s="133">
        <f t="shared" si="306"/>
        <v>851</v>
      </c>
      <c r="GV48" s="133">
        <f t="shared" si="307"/>
        <v>879</v>
      </c>
      <c r="GW48" s="133">
        <f t="shared" si="308"/>
        <v>886</v>
      </c>
      <c r="GX48" s="133">
        <f t="shared" si="309"/>
        <v>0</v>
      </c>
      <c r="GY48" s="133">
        <f t="shared" si="310"/>
        <v>887</v>
      </c>
      <c r="GZ48" s="133">
        <f t="shared" si="311"/>
        <v>885</v>
      </c>
      <c r="HA48" s="133">
        <f t="shared" si="312"/>
        <v>824</v>
      </c>
      <c r="HB48" s="204">
        <f t="shared" si="313"/>
        <v>0</v>
      </c>
      <c r="HC48" s="133">
        <f t="shared" si="314"/>
        <v>0</v>
      </c>
      <c r="HD48" s="133">
        <f t="shared" si="315"/>
        <v>0</v>
      </c>
      <c r="HE48" s="133">
        <f t="shared" si="316"/>
        <v>240</v>
      </c>
      <c r="HF48" s="133">
        <f t="shared" si="317"/>
        <v>368</v>
      </c>
      <c r="HG48" s="133">
        <f t="shared" si="317"/>
        <v>329</v>
      </c>
      <c r="HH48"/>
    </row>
    <row r="49" spans="1:216">
      <c r="A49" s="40" t="s">
        <v>65</v>
      </c>
      <c r="B49" s="46"/>
      <c r="C49" s="99">
        <v>82</v>
      </c>
      <c r="D49" s="78">
        <f t="shared" si="292"/>
        <v>80.5</v>
      </c>
      <c r="E49" s="46">
        <v>79</v>
      </c>
      <c r="F49" s="46">
        <v>74</v>
      </c>
      <c r="G49" s="46">
        <v>58</v>
      </c>
      <c r="H49" s="46">
        <v>68</v>
      </c>
      <c r="I49" s="46">
        <v>65</v>
      </c>
      <c r="J49" s="46">
        <v>62</v>
      </c>
      <c r="K49" s="46">
        <v>65</v>
      </c>
      <c r="L49" s="46">
        <v>60</v>
      </c>
      <c r="M49" s="46">
        <v>74</v>
      </c>
      <c r="N49" s="46">
        <v>85</v>
      </c>
      <c r="O49" s="46">
        <v>80</v>
      </c>
      <c r="P49" s="46">
        <v>74</v>
      </c>
      <c r="Q49" s="46">
        <v>81</v>
      </c>
      <c r="R49" s="46">
        <v>89</v>
      </c>
      <c r="S49" s="46">
        <v>77</v>
      </c>
      <c r="T49" s="46"/>
      <c r="U49" s="46">
        <v>80</v>
      </c>
      <c r="V49" s="46">
        <v>75</v>
      </c>
      <c r="W49" s="46">
        <v>64</v>
      </c>
      <c r="X49" s="91">
        <v>45</v>
      </c>
      <c r="Y49" s="104">
        <f t="shared" si="293"/>
        <v>53</v>
      </c>
      <c r="Z49" s="84">
        <v>61</v>
      </c>
      <c r="AA49" s="84">
        <v>59</v>
      </c>
      <c r="AB49" s="84">
        <v>55</v>
      </c>
      <c r="AC49" s="84">
        <v>62</v>
      </c>
      <c r="AD49" s="84">
        <v>57</v>
      </c>
      <c r="AE49" s="84">
        <v>54</v>
      </c>
      <c r="AF49" s="84">
        <v>49</v>
      </c>
      <c r="AG49" s="84">
        <v>57</v>
      </c>
      <c r="AH49" s="84">
        <v>51</v>
      </c>
      <c r="AI49" s="84">
        <v>60</v>
      </c>
      <c r="AJ49" s="84">
        <v>59</v>
      </c>
      <c r="AK49" s="84">
        <v>56</v>
      </c>
      <c r="AL49" s="84">
        <v>56</v>
      </c>
      <c r="AM49" s="84">
        <v>59</v>
      </c>
      <c r="AN49" s="84">
        <v>60</v>
      </c>
      <c r="AO49" s="84"/>
      <c r="AP49" s="84">
        <v>55</v>
      </c>
      <c r="AQ49" s="46">
        <v>73</v>
      </c>
      <c r="AR49" s="46">
        <v>65</v>
      </c>
      <c r="AS49" s="91"/>
      <c r="AT49" s="104">
        <f t="shared" si="294"/>
        <v>0</v>
      </c>
      <c r="AU49" s="84"/>
      <c r="AV49" s="84"/>
      <c r="AW49" s="84">
        <v>0</v>
      </c>
      <c r="AX49" s="84"/>
      <c r="AY49" s="84"/>
      <c r="AZ49" s="84"/>
      <c r="BA49" s="84"/>
      <c r="BB49" s="84"/>
      <c r="BC49" s="84"/>
      <c r="BD49" s="84"/>
      <c r="BE49" s="84">
        <v>0</v>
      </c>
      <c r="BF49" s="84">
        <v>0</v>
      </c>
      <c r="BG49" s="84"/>
      <c r="BH49" s="84"/>
      <c r="BI49" s="84"/>
      <c r="BJ49" s="84"/>
      <c r="BK49" s="84"/>
      <c r="BL49" s="46"/>
      <c r="BM49" s="46"/>
      <c r="BN49" s="91"/>
      <c r="BO49" s="104">
        <f t="shared" si="319"/>
        <v>0</v>
      </c>
      <c r="BP49" s="84"/>
      <c r="BQ49" s="84"/>
      <c r="BR49" s="84">
        <v>0</v>
      </c>
      <c r="BS49" s="84"/>
      <c r="BT49" s="84"/>
      <c r="BU49" s="84"/>
      <c r="BV49" s="84"/>
      <c r="BW49" s="84"/>
      <c r="BX49" s="84"/>
      <c r="BY49" s="84"/>
      <c r="BZ49" s="84">
        <v>0</v>
      </c>
      <c r="CA49" s="84">
        <v>0</v>
      </c>
      <c r="CB49" s="84"/>
      <c r="CC49" s="84"/>
      <c r="CD49" s="84"/>
      <c r="CE49" s="84"/>
      <c r="CF49" s="84"/>
      <c r="CG49" s="46"/>
      <c r="CH49" s="46"/>
      <c r="CI49" s="91"/>
      <c r="CJ49" s="104">
        <f t="shared" si="295"/>
        <v>0</v>
      </c>
      <c r="CK49" s="84"/>
      <c r="CL49" s="84"/>
      <c r="CM49" s="84"/>
      <c r="CN49" s="84"/>
      <c r="CO49" s="84"/>
      <c r="CP49" s="84"/>
      <c r="CQ49" s="84"/>
      <c r="CR49" s="84"/>
      <c r="CS49" s="84"/>
      <c r="CT49" s="84"/>
      <c r="CU49" s="84">
        <v>0</v>
      </c>
      <c r="CV49" s="84">
        <v>0</v>
      </c>
      <c r="CW49" s="84"/>
      <c r="CX49" s="84"/>
      <c r="CY49" s="84"/>
      <c r="CZ49" s="84"/>
      <c r="DA49" s="84"/>
      <c r="DB49" s="46"/>
      <c r="DC49" s="46"/>
      <c r="DD49" s="91">
        <v>15</v>
      </c>
      <c r="DE49" s="104">
        <f t="shared" si="296"/>
        <v>31</v>
      </c>
      <c r="DF49" s="84">
        <v>47</v>
      </c>
      <c r="DG49" s="84">
        <v>58</v>
      </c>
      <c r="DH49" s="84">
        <v>65</v>
      </c>
      <c r="DI49" s="84">
        <v>61</v>
      </c>
      <c r="DJ49" s="84">
        <v>58</v>
      </c>
      <c r="DK49" s="84">
        <v>65</v>
      </c>
      <c r="DL49" s="84">
        <v>64</v>
      </c>
      <c r="DM49" s="84">
        <v>89</v>
      </c>
      <c r="DN49" s="84">
        <v>83</v>
      </c>
      <c r="DO49" s="84">
        <v>88</v>
      </c>
      <c r="DP49" s="84">
        <v>84</v>
      </c>
      <c r="DQ49" s="84">
        <v>91</v>
      </c>
      <c r="DR49" s="84">
        <v>85</v>
      </c>
      <c r="DS49" s="84">
        <v>85</v>
      </c>
      <c r="DT49" s="84">
        <v>82</v>
      </c>
      <c r="DU49" s="84"/>
      <c r="DV49" s="84">
        <v>85</v>
      </c>
      <c r="DW49" s="46">
        <v>84</v>
      </c>
      <c r="DX49" s="46">
        <v>81</v>
      </c>
      <c r="DY49" s="91"/>
      <c r="DZ49" s="104">
        <f t="shared" si="297"/>
        <v>0</v>
      </c>
      <c r="EA49" s="84"/>
      <c r="EB49" s="84"/>
      <c r="EC49" s="84"/>
      <c r="ED49" s="84"/>
      <c r="EE49" s="84"/>
      <c r="EF49" s="84"/>
      <c r="EG49" s="84"/>
      <c r="EH49" s="84"/>
      <c r="EI49" s="84"/>
      <c r="EJ49" s="84"/>
      <c r="EK49" s="84">
        <v>0</v>
      </c>
      <c r="EL49" s="84">
        <v>0</v>
      </c>
      <c r="EM49" s="84"/>
      <c r="EN49" s="84"/>
      <c r="EO49" s="84"/>
      <c r="EP49" s="84"/>
      <c r="EQ49" s="84"/>
      <c r="ER49" s="46"/>
      <c r="ES49" s="46"/>
      <c r="ET49" s="91"/>
      <c r="EU49" s="104">
        <f t="shared" si="298"/>
        <v>0</v>
      </c>
      <c r="EV49" s="84"/>
      <c r="EW49" s="84"/>
      <c r="EX49" s="84"/>
      <c r="EY49" s="84"/>
      <c r="EZ49" s="84"/>
      <c r="FA49" s="84"/>
      <c r="FB49" s="84"/>
      <c r="FC49" s="84"/>
      <c r="FD49" s="84"/>
      <c r="FE49" s="84"/>
      <c r="FF49" s="84">
        <v>0</v>
      </c>
      <c r="FG49" s="84">
        <v>0</v>
      </c>
      <c r="FH49" s="84"/>
      <c r="FI49" s="84"/>
      <c r="FJ49" s="84"/>
      <c r="FK49" s="84"/>
      <c r="FL49" s="84"/>
      <c r="FM49" s="46"/>
      <c r="FN49" s="46"/>
      <c r="FO49" s="91">
        <v>0</v>
      </c>
      <c r="FP49" s="84">
        <v>0</v>
      </c>
      <c r="FQ49" s="84">
        <v>0</v>
      </c>
      <c r="FR49" s="84">
        <v>29</v>
      </c>
      <c r="FS49" s="84">
        <v>90</v>
      </c>
      <c r="FT49" s="84">
        <v>95</v>
      </c>
      <c r="FU49" s="84">
        <v>96</v>
      </c>
      <c r="FV49" s="84">
        <v>93</v>
      </c>
      <c r="FW49" s="84"/>
      <c r="FX49" s="84">
        <v>98</v>
      </c>
      <c r="FY49" s="46">
        <v>111</v>
      </c>
      <c r="FZ49" s="46">
        <v>124</v>
      </c>
      <c r="GA49" s="84"/>
      <c r="GB49" s="84"/>
      <c r="GH49" s="133">
        <v>181</v>
      </c>
      <c r="GI49" s="133">
        <v>178</v>
      </c>
      <c r="GJ49" s="133">
        <v>206</v>
      </c>
      <c r="GK49" s="133">
        <v>318</v>
      </c>
      <c r="GL49" s="133">
        <v>343</v>
      </c>
      <c r="GM49" s="133">
        <v>334</v>
      </c>
      <c r="GN49" s="204">
        <f t="shared" si="299"/>
        <v>181</v>
      </c>
      <c r="GO49" s="133">
        <f t="shared" si="300"/>
        <v>178</v>
      </c>
      <c r="GP49" s="133">
        <f t="shared" si="301"/>
        <v>206</v>
      </c>
      <c r="GQ49" s="133">
        <f t="shared" si="302"/>
        <v>208</v>
      </c>
      <c r="GR49" s="133">
        <f t="shared" si="303"/>
        <v>233</v>
      </c>
      <c r="GS49" s="133">
        <f t="shared" si="304"/>
        <v>223</v>
      </c>
      <c r="GT49" s="133">
        <f t="shared" si="305"/>
        <v>221</v>
      </c>
      <c r="GU49" s="133">
        <f t="shared" si="306"/>
        <v>222</v>
      </c>
      <c r="GV49" s="133">
        <f t="shared" si="307"/>
        <v>233</v>
      </c>
      <c r="GW49" s="133">
        <f t="shared" si="308"/>
        <v>219</v>
      </c>
      <c r="GX49" s="133">
        <f t="shared" si="309"/>
        <v>0</v>
      </c>
      <c r="GY49" s="133">
        <f t="shared" si="310"/>
        <v>220</v>
      </c>
      <c r="GZ49" s="133">
        <f t="shared" si="311"/>
        <v>232</v>
      </c>
      <c r="HA49" s="133">
        <f t="shared" si="312"/>
        <v>210</v>
      </c>
      <c r="HB49" s="204">
        <f t="shared" si="313"/>
        <v>0</v>
      </c>
      <c r="HC49" s="133">
        <f t="shared" si="314"/>
        <v>0</v>
      </c>
      <c r="HD49" s="133">
        <f t="shared" si="315"/>
        <v>0</v>
      </c>
      <c r="HE49" s="133">
        <f t="shared" si="316"/>
        <v>98</v>
      </c>
      <c r="HF49" s="133">
        <f t="shared" si="317"/>
        <v>111</v>
      </c>
      <c r="HG49" s="133">
        <f t="shared" si="317"/>
        <v>124</v>
      </c>
      <c r="HH49"/>
    </row>
    <row r="50" spans="1:216">
      <c r="A50" s="40" t="s">
        <v>72</v>
      </c>
      <c r="B50" s="46"/>
      <c r="C50" s="99">
        <v>1748</v>
      </c>
      <c r="D50" s="78">
        <f t="shared" si="292"/>
        <v>1657.5</v>
      </c>
      <c r="E50" s="46">
        <v>1567</v>
      </c>
      <c r="F50" s="46">
        <v>1656</v>
      </c>
      <c r="G50" s="46">
        <v>1605</v>
      </c>
      <c r="H50" s="46">
        <v>1490</v>
      </c>
      <c r="I50" s="46">
        <v>1396</v>
      </c>
      <c r="J50" s="46">
        <v>1459</v>
      </c>
      <c r="K50" s="46">
        <v>1586</v>
      </c>
      <c r="L50" s="46">
        <v>1590</v>
      </c>
      <c r="M50" s="46">
        <v>1514</v>
      </c>
      <c r="N50" s="46">
        <v>1420</v>
      </c>
      <c r="O50" s="46">
        <v>1495</v>
      </c>
      <c r="P50" s="46">
        <v>1295</v>
      </c>
      <c r="Q50" s="46">
        <v>1399</v>
      </c>
      <c r="R50" s="46">
        <v>1433</v>
      </c>
      <c r="S50" s="46">
        <v>1481</v>
      </c>
      <c r="T50" s="46"/>
      <c r="U50" s="46">
        <v>1093</v>
      </c>
      <c r="V50" s="46">
        <v>983</v>
      </c>
      <c r="W50" s="46">
        <v>953</v>
      </c>
      <c r="X50" s="91">
        <v>780</v>
      </c>
      <c r="Y50" s="104">
        <f t="shared" si="293"/>
        <v>779.5</v>
      </c>
      <c r="Z50" s="84">
        <v>779</v>
      </c>
      <c r="AA50" s="84">
        <v>733</v>
      </c>
      <c r="AB50" s="84">
        <v>850</v>
      </c>
      <c r="AC50" s="84">
        <v>785</v>
      </c>
      <c r="AD50" s="84">
        <v>765</v>
      </c>
      <c r="AE50" s="84">
        <v>762</v>
      </c>
      <c r="AF50" s="84">
        <v>812</v>
      </c>
      <c r="AG50" s="84">
        <v>819</v>
      </c>
      <c r="AH50" s="84">
        <v>824</v>
      </c>
      <c r="AI50" s="84">
        <v>824</v>
      </c>
      <c r="AJ50" s="84">
        <v>857</v>
      </c>
      <c r="AK50" s="84">
        <v>866</v>
      </c>
      <c r="AL50" s="84">
        <v>931</v>
      </c>
      <c r="AM50" s="84">
        <v>942</v>
      </c>
      <c r="AN50" s="84">
        <v>949</v>
      </c>
      <c r="AO50" s="84"/>
      <c r="AP50" s="84">
        <v>988</v>
      </c>
      <c r="AQ50" s="46">
        <v>954</v>
      </c>
      <c r="AR50" s="46">
        <v>924</v>
      </c>
      <c r="AS50" s="91">
        <v>148</v>
      </c>
      <c r="AT50" s="104">
        <f t="shared" si="294"/>
        <v>150.5</v>
      </c>
      <c r="AU50" s="84">
        <v>153</v>
      </c>
      <c r="AV50" s="84">
        <v>142</v>
      </c>
      <c r="AW50" s="84">
        <v>145</v>
      </c>
      <c r="AX50" s="84">
        <v>164</v>
      </c>
      <c r="AY50" s="84">
        <v>160</v>
      </c>
      <c r="AZ50" s="84">
        <v>175</v>
      </c>
      <c r="BA50" s="84">
        <v>173</v>
      </c>
      <c r="BB50" s="84">
        <v>170</v>
      </c>
      <c r="BC50" s="84">
        <v>158</v>
      </c>
      <c r="BD50" s="84">
        <v>172</v>
      </c>
      <c r="BE50" s="84">
        <v>181</v>
      </c>
      <c r="BF50" s="84">
        <v>173</v>
      </c>
      <c r="BG50" s="84">
        <v>186</v>
      </c>
      <c r="BH50" s="84">
        <v>173</v>
      </c>
      <c r="BI50" s="84">
        <v>171</v>
      </c>
      <c r="BJ50" s="84"/>
      <c r="BK50" s="84">
        <v>180</v>
      </c>
      <c r="BL50" s="46">
        <v>179</v>
      </c>
      <c r="BM50" s="46">
        <v>177</v>
      </c>
      <c r="BN50" s="91"/>
      <c r="BO50" s="104">
        <f t="shared" si="319"/>
        <v>0</v>
      </c>
      <c r="BP50" s="84"/>
      <c r="BQ50" s="84"/>
      <c r="BR50" s="84"/>
      <c r="BS50" s="84"/>
      <c r="BT50" s="84"/>
      <c r="BU50" s="84">
        <v>0</v>
      </c>
      <c r="BV50" s="84">
        <v>0</v>
      </c>
      <c r="BW50" s="84"/>
      <c r="BX50" s="84">
        <v>0</v>
      </c>
      <c r="BY50" s="84">
        <v>0</v>
      </c>
      <c r="BZ50" s="84">
        <v>0</v>
      </c>
      <c r="CA50" s="84">
        <v>0</v>
      </c>
      <c r="CB50" s="84"/>
      <c r="CC50" s="84"/>
      <c r="CD50" s="84"/>
      <c r="CE50" s="84"/>
      <c r="CF50" s="84"/>
      <c r="CG50" s="46"/>
      <c r="CH50" s="46"/>
      <c r="CI50" s="91">
        <v>80</v>
      </c>
      <c r="CJ50" s="104">
        <f t="shared" si="295"/>
        <v>82.5</v>
      </c>
      <c r="CK50" s="84">
        <v>85</v>
      </c>
      <c r="CL50" s="84">
        <v>96</v>
      </c>
      <c r="CM50" s="84">
        <v>106</v>
      </c>
      <c r="CN50" s="84">
        <v>102</v>
      </c>
      <c r="CO50" s="84">
        <v>104</v>
      </c>
      <c r="CP50" s="84">
        <v>102</v>
      </c>
      <c r="CQ50" s="84">
        <v>97</v>
      </c>
      <c r="CR50" s="84">
        <v>104</v>
      </c>
      <c r="CS50" s="84">
        <v>104</v>
      </c>
      <c r="CT50" s="84">
        <v>106</v>
      </c>
      <c r="CU50" s="84">
        <v>103</v>
      </c>
      <c r="CV50" s="84">
        <v>110</v>
      </c>
      <c r="CW50" s="84">
        <v>109</v>
      </c>
      <c r="CX50" s="84">
        <v>113</v>
      </c>
      <c r="CY50" s="84">
        <v>113</v>
      </c>
      <c r="CZ50" s="84"/>
      <c r="DA50" s="84">
        <v>125</v>
      </c>
      <c r="DB50" s="46">
        <v>136</v>
      </c>
      <c r="DC50" s="46">
        <v>128</v>
      </c>
      <c r="DD50" s="91">
        <v>32</v>
      </c>
      <c r="DE50" s="104">
        <f t="shared" si="296"/>
        <v>21.5</v>
      </c>
      <c r="DF50" s="84">
        <v>11</v>
      </c>
      <c r="DG50" s="84">
        <v>17</v>
      </c>
      <c r="DH50" s="84">
        <v>78</v>
      </c>
      <c r="DI50" s="84">
        <v>162</v>
      </c>
      <c r="DJ50" s="84">
        <v>189</v>
      </c>
      <c r="DK50" s="84">
        <v>265</v>
      </c>
      <c r="DL50" s="84">
        <v>315</v>
      </c>
      <c r="DM50" s="84">
        <v>415</v>
      </c>
      <c r="DN50" s="84">
        <v>455</v>
      </c>
      <c r="DO50" s="84">
        <v>503</v>
      </c>
      <c r="DP50" s="84">
        <v>496</v>
      </c>
      <c r="DQ50" s="84">
        <v>439</v>
      </c>
      <c r="DR50" s="84">
        <v>600</v>
      </c>
      <c r="DS50" s="84">
        <v>618</v>
      </c>
      <c r="DT50" s="84">
        <v>608</v>
      </c>
      <c r="DU50" s="84"/>
      <c r="DV50" s="84">
        <v>587</v>
      </c>
      <c r="DW50" s="46">
        <v>642</v>
      </c>
      <c r="DX50" s="46">
        <v>640</v>
      </c>
      <c r="DY50" s="91">
        <v>59</v>
      </c>
      <c r="DZ50" s="104">
        <f t="shared" si="297"/>
        <v>57</v>
      </c>
      <c r="EA50" s="84">
        <v>55</v>
      </c>
      <c r="EB50" s="84">
        <v>63</v>
      </c>
      <c r="EC50" s="84">
        <v>70</v>
      </c>
      <c r="ED50" s="84">
        <v>59</v>
      </c>
      <c r="EE50" s="84">
        <v>61</v>
      </c>
      <c r="EF50" s="84">
        <v>56</v>
      </c>
      <c r="EG50" s="84">
        <v>58</v>
      </c>
      <c r="EH50" s="84">
        <v>62</v>
      </c>
      <c r="EI50" s="84">
        <v>57</v>
      </c>
      <c r="EJ50" s="84">
        <v>62</v>
      </c>
      <c r="EK50" s="84">
        <v>68</v>
      </c>
      <c r="EL50" s="84">
        <v>62</v>
      </c>
      <c r="EM50" s="84">
        <v>62</v>
      </c>
      <c r="EN50" s="84">
        <v>60</v>
      </c>
      <c r="EO50" s="84">
        <v>58</v>
      </c>
      <c r="EP50" s="84"/>
      <c r="EQ50" s="84">
        <v>64</v>
      </c>
      <c r="ER50" s="46">
        <v>56</v>
      </c>
      <c r="ES50" s="46">
        <v>57</v>
      </c>
      <c r="ET50" s="91">
        <v>121</v>
      </c>
      <c r="EU50" s="104">
        <f t="shared" si="298"/>
        <v>121</v>
      </c>
      <c r="EV50" s="84">
        <v>121</v>
      </c>
      <c r="EW50" s="84">
        <v>123</v>
      </c>
      <c r="EX50" s="84">
        <v>130</v>
      </c>
      <c r="EY50" s="84">
        <v>133</v>
      </c>
      <c r="EZ50" s="84">
        <v>135</v>
      </c>
      <c r="FA50" s="84">
        <v>135</v>
      </c>
      <c r="FB50" s="84">
        <v>130</v>
      </c>
      <c r="FC50" s="84">
        <v>133</v>
      </c>
      <c r="FD50" s="84">
        <v>139</v>
      </c>
      <c r="FE50" s="84">
        <v>135</v>
      </c>
      <c r="FF50" s="84">
        <v>139</v>
      </c>
      <c r="FG50" s="84">
        <v>142</v>
      </c>
      <c r="FH50" s="84">
        <v>138</v>
      </c>
      <c r="FI50" s="84">
        <v>140</v>
      </c>
      <c r="FJ50" s="84">
        <v>134</v>
      </c>
      <c r="FK50" s="84"/>
      <c r="FL50" s="84">
        <v>153</v>
      </c>
      <c r="FM50" s="46">
        <v>158</v>
      </c>
      <c r="FN50" s="46">
        <v>164</v>
      </c>
      <c r="FO50" s="91">
        <v>258</v>
      </c>
      <c r="FP50" s="84">
        <v>227</v>
      </c>
      <c r="FQ50" s="84">
        <v>227</v>
      </c>
      <c r="FR50" s="84">
        <v>265</v>
      </c>
      <c r="FS50" s="84">
        <v>455</v>
      </c>
      <c r="FT50" s="84">
        <v>606</v>
      </c>
      <c r="FU50" s="84">
        <v>554</v>
      </c>
      <c r="FV50" s="84">
        <v>559</v>
      </c>
      <c r="FW50" s="84"/>
      <c r="FX50" s="84">
        <v>757</v>
      </c>
      <c r="FY50" s="46">
        <v>701</v>
      </c>
      <c r="FZ50" s="46">
        <v>771</v>
      </c>
      <c r="GA50" s="84"/>
      <c r="GB50" s="84"/>
      <c r="GH50" s="133">
        <v>3212</v>
      </c>
      <c r="GI50" s="133">
        <v>3398</v>
      </c>
      <c r="GJ50" s="133">
        <v>3520</v>
      </c>
      <c r="GK50" s="133">
        <v>3947</v>
      </c>
      <c r="GL50" s="133">
        <v>3809</v>
      </c>
      <c r="GM50" s="133">
        <v>3814</v>
      </c>
      <c r="GN50" s="204">
        <f t="shared" si="299"/>
        <v>2954</v>
      </c>
      <c r="GO50" s="133">
        <f t="shared" si="300"/>
        <v>3171</v>
      </c>
      <c r="GP50" s="133">
        <f t="shared" si="301"/>
        <v>3293</v>
      </c>
      <c r="GQ50" s="133">
        <f t="shared" si="302"/>
        <v>3251</v>
      </c>
      <c r="GR50" s="133">
        <f t="shared" si="303"/>
        <v>3222</v>
      </c>
      <c r="GS50" s="133">
        <f t="shared" si="304"/>
        <v>3339</v>
      </c>
      <c r="GT50" s="133">
        <f t="shared" si="305"/>
        <v>3087</v>
      </c>
      <c r="GU50" s="133">
        <f t="shared" si="306"/>
        <v>3425</v>
      </c>
      <c r="GV50" s="133">
        <f t="shared" si="307"/>
        <v>3479</v>
      </c>
      <c r="GW50" s="133">
        <f t="shared" si="308"/>
        <v>3514</v>
      </c>
      <c r="GX50" s="133">
        <f t="shared" si="309"/>
        <v>0</v>
      </c>
      <c r="GY50" s="133">
        <f t="shared" si="310"/>
        <v>3190</v>
      </c>
      <c r="GZ50" s="133">
        <f t="shared" si="311"/>
        <v>3108</v>
      </c>
      <c r="HA50" s="133">
        <f t="shared" si="312"/>
        <v>3043</v>
      </c>
      <c r="HB50" s="204">
        <f t="shared" si="313"/>
        <v>258</v>
      </c>
      <c r="HC50" s="133">
        <f t="shared" si="314"/>
        <v>227</v>
      </c>
      <c r="HD50" s="133">
        <f t="shared" si="315"/>
        <v>227</v>
      </c>
      <c r="HE50" s="133">
        <f t="shared" si="316"/>
        <v>757</v>
      </c>
      <c r="HF50" s="133">
        <f t="shared" si="317"/>
        <v>701</v>
      </c>
      <c r="HG50" s="133">
        <f t="shared" si="317"/>
        <v>771</v>
      </c>
      <c r="HH50"/>
    </row>
    <row r="51" spans="1:216">
      <c r="A51" s="40" t="s">
        <v>76</v>
      </c>
      <c r="B51" s="46"/>
      <c r="C51" s="99">
        <v>72</v>
      </c>
      <c r="D51" s="78">
        <f t="shared" si="292"/>
        <v>68</v>
      </c>
      <c r="E51" s="46">
        <v>64</v>
      </c>
      <c r="F51" s="46">
        <v>75</v>
      </c>
      <c r="G51" s="46">
        <v>63</v>
      </c>
      <c r="H51" s="46">
        <v>80</v>
      </c>
      <c r="I51" s="46">
        <v>58</v>
      </c>
      <c r="J51" s="46">
        <v>77</v>
      </c>
      <c r="K51" s="46">
        <v>84</v>
      </c>
      <c r="L51" s="46">
        <v>85</v>
      </c>
      <c r="M51" s="46">
        <v>73</v>
      </c>
      <c r="N51" s="46">
        <v>87</v>
      </c>
      <c r="O51" s="46">
        <v>73</v>
      </c>
      <c r="P51" s="46">
        <v>63</v>
      </c>
      <c r="Q51" s="46">
        <v>55</v>
      </c>
      <c r="R51" s="46">
        <v>77</v>
      </c>
      <c r="S51" s="46">
        <v>61</v>
      </c>
      <c r="T51" s="46"/>
      <c r="U51" s="46">
        <v>62</v>
      </c>
      <c r="V51" s="46">
        <v>58</v>
      </c>
      <c r="W51" s="46">
        <v>66</v>
      </c>
      <c r="X51" s="91">
        <v>40</v>
      </c>
      <c r="Y51" s="104">
        <f t="shared" si="293"/>
        <v>45</v>
      </c>
      <c r="Z51" s="84">
        <v>50</v>
      </c>
      <c r="AA51" s="84">
        <v>47</v>
      </c>
      <c r="AB51" s="84">
        <v>50</v>
      </c>
      <c r="AC51" s="84">
        <v>48</v>
      </c>
      <c r="AD51" s="84">
        <v>48</v>
      </c>
      <c r="AE51" s="84">
        <v>49</v>
      </c>
      <c r="AF51" s="84">
        <v>48</v>
      </c>
      <c r="AG51" s="84">
        <v>51</v>
      </c>
      <c r="AH51" s="84">
        <v>48</v>
      </c>
      <c r="AI51" s="84">
        <v>53</v>
      </c>
      <c r="AJ51" s="84">
        <v>47</v>
      </c>
      <c r="AK51" s="84">
        <v>46</v>
      </c>
      <c r="AL51" s="84">
        <v>50</v>
      </c>
      <c r="AM51" s="84">
        <v>51</v>
      </c>
      <c r="AN51" s="84">
        <v>51</v>
      </c>
      <c r="AO51" s="84"/>
      <c r="AP51" s="84">
        <v>50</v>
      </c>
      <c r="AQ51" s="46">
        <v>55</v>
      </c>
      <c r="AR51" s="46">
        <v>52</v>
      </c>
      <c r="AS51" s="91"/>
      <c r="AT51" s="104">
        <f t="shared" si="294"/>
        <v>0</v>
      </c>
      <c r="AU51" s="84"/>
      <c r="AV51" s="84"/>
      <c r="AW51" s="84">
        <v>0</v>
      </c>
      <c r="AX51" s="84"/>
      <c r="AY51" s="84"/>
      <c r="AZ51" s="84"/>
      <c r="BA51" s="84"/>
      <c r="BB51" s="84"/>
      <c r="BC51" s="84"/>
      <c r="BD51" s="84"/>
      <c r="BE51" s="84">
        <v>0</v>
      </c>
      <c r="BF51" s="84">
        <v>0</v>
      </c>
      <c r="BG51" s="84"/>
      <c r="BH51" s="84"/>
      <c r="BI51" s="84"/>
      <c r="BJ51" s="84"/>
      <c r="BK51" s="84"/>
      <c r="BL51" s="46"/>
      <c r="BM51" s="46"/>
      <c r="BN51" s="91"/>
      <c r="BO51" s="104">
        <f t="shared" si="319"/>
        <v>0</v>
      </c>
      <c r="BP51" s="84"/>
      <c r="BQ51" s="84"/>
      <c r="BR51" s="84"/>
      <c r="BS51" s="84"/>
      <c r="BT51" s="84"/>
      <c r="BU51" s="84"/>
      <c r="BV51" s="84"/>
      <c r="BW51" s="84"/>
      <c r="BX51" s="84"/>
      <c r="BY51" s="84"/>
      <c r="BZ51" s="84">
        <v>0</v>
      </c>
      <c r="CA51" s="84">
        <v>0</v>
      </c>
      <c r="CB51" s="84"/>
      <c r="CC51" s="84"/>
      <c r="CD51" s="84"/>
      <c r="CE51" s="84"/>
      <c r="CF51" s="84"/>
      <c r="CG51" s="46"/>
      <c r="CH51" s="46"/>
      <c r="CI51" s="91"/>
      <c r="CJ51" s="104">
        <f t="shared" si="295"/>
        <v>0</v>
      </c>
      <c r="CK51" s="84"/>
      <c r="CL51" s="84"/>
      <c r="CM51" s="84"/>
      <c r="CN51" s="84"/>
      <c r="CO51" s="84"/>
      <c r="CP51" s="84"/>
      <c r="CQ51" s="84"/>
      <c r="CR51" s="84"/>
      <c r="CS51" s="84"/>
      <c r="CT51" s="84"/>
      <c r="CU51" s="84">
        <v>0</v>
      </c>
      <c r="CV51" s="84">
        <v>0</v>
      </c>
      <c r="CW51" s="84"/>
      <c r="CX51" s="84"/>
      <c r="CY51" s="84"/>
      <c r="CZ51" s="84"/>
      <c r="DA51" s="84"/>
      <c r="DB51" s="46"/>
      <c r="DC51" s="46"/>
      <c r="DD51" s="91"/>
      <c r="DE51" s="104">
        <f t="shared" si="296"/>
        <v>5</v>
      </c>
      <c r="DF51" s="84">
        <v>10</v>
      </c>
      <c r="DG51" s="84">
        <v>7</v>
      </c>
      <c r="DH51" s="84">
        <v>55</v>
      </c>
      <c r="DI51" s="84">
        <v>43</v>
      </c>
      <c r="DJ51" s="84">
        <v>46</v>
      </c>
      <c r="DK51" s="84">
        <v>59</v>
      </c>
      <c r="DL51" s="84">
        <v>57</v>
      </c>
      <c r="DM51" s="84">
        <v>59</v>
      </c>
      <c r="DN51" s="84">
        <v>54</v>
      </c>
      <c r="DO51" s="84">
        <v>62</v>
      </c>
      <c r="DP51" s="84">
        <v>60</v>
      </c>
      <c r="DQ51" s="84">
        <v>70</v>
      </c>
      <c r="DR51" s="84">
        <v>66</v>
      </c>
      <c r="DS51" s="84">
        <v>69</v>
      </c>
      <c r="DT51" s="84">
        <v>68</v>
      </c>
      <c r="DU51" s="84"/>
      <c r="DV51" s="84">
        <v>85</v>
      </c>
      <c r="DW51" s="46">
        <v>76</v>
      </c>
      <c r="DX51" s="46">
        <v>72</v>
      </c>
      <c r="DY51" s="91"/>
      <c r="DZ51" s="104">
        <f t="shared" si="297"/>
        <v>0</v>
      </c>
      <c r="EA51" s="84"/>
      <c r="EB51" s="84"/>
      <c r="EC51" s="84"/>
      <c r="ED51" s="84"/>
      <c r="EE51" s="84"/>
      <c r="EF51" s="84"/>
      <c r="EG51" s="84"/>
      <c r="EH51" s="84"/>
      <c r="EI51" s="84"/>
      <c r="EJ51" s="84"/>
      <c r="EK51" s="84">
        <v>0</v>
      </c>
      <c r="EL51" s="84">
        <v>0</v>
      </c>
      <c r="EM51" s="84"/>
      <c r="EN51" s="84"/>
      <c r="EO51" s="84"/>
      <c r="EP51" s="84"/>
      <c r="EQ51" s="84"/>
      <c r="ER51" s="46"/>
      <c r="ES51" s="46"/>
      <c r="ET51" s="91"/>
      <c r="EU51" s="104">
        <f t="shared" si="298"/>
        <v>0</v>
      </c>
      <c r="EV51" s="84"/>
      <c r="EW51" s="84"/>
      <c r="EX51" s="84"/>
      <c r="EY51" s="84"/>
      <c r="EZ51" s="84"/>
      <c r="FA51" s="84"/>
      <c r="FB51" s="84"/>
      <c r="FC51" s="84"/>
      <c r="FD51" s="84"/>
      <c r="FE51" s="84"/>
      <c r="FF51" s="84">
        <v>0</v>
      </c>
      <c r="FG51" s="84">
        <v>0</v>
      </c>
      <c r="FH51" s="84"/>
      <c r="FI51" s="84"/>
      <c r="FJ51" s="84"/>
      <c r="FK51" s="84"/>
      <c r="FL51" s="84"/>
      <c r="FM51" s="46"/>
      <c r="FN51" s="46"/>
      <c r="FO51" s="91">
        <v>19</v>
      </c>
      <c r="FP51" s="84">
        <v>21</v>
      </c>
      <c r="FQ51" s="84">
        <v>15</v>
      </c>
      <c r="FR51" s="84">
        <v>0</v>
      </c>
      <c r="FS51" s="84">
        <v>29</v>
      </c>
      <c r="FT51" s="84">
        <v>38</v>
      </c>
      <c r="FU51" s="84">
        <v>43</v>
      </c>
      <c r="FV51" s="84">
        <v>43</v>
      </c>
      <c r="FW51" s="84"/>
      <c r="FX51" s="84">
        <v>63</v>
      </c>
      <c r="FY51" s="46">
        <v>71</v>
      </c>
      <c r="FZ51" s="46">
        <v>79</v>
      </c>
      <c r="GA51" s="84"/>
      <c r="GB51" s="84"/>
      <c r="GH51" s="133">
        <v>204</v>
      </c>
      <c r="GI51" s="133">
        <v>210</v>
      </c>
      <c r="GJ51" s="133">
        <v>210</v>
      </c>
      <c r="GK51" s="133">
        <v>260</v>
      </c>
      <c r="GL51" s="133">
        <v>260</v>
      </c>
      <c r="GM51" s="133">
        <v>269</v>
      </c>
      <c r="GN51" s="204">
        <f t="shared" si="299"/>
        <v>185</v>
      </c>
      <c r="GO51" s="133">
        <f t="shared" si="300"/>
        <v>189</v>
      </c>
      <c r="GP51" s="133">
        <f t="shared" si="301"/>
        <v>195</v>
      </c>
      <c r="GQ51" s="133">
        <f t="shared" si="302"/>
        <v>175</v>
      </c>
      <c r="GR51" s="133">
        <f t="shared" si="303"/>
        <v>202</v>
      </c>
      <c r="GS51" s="133">
        <f t="shared" si="304"/>
        <v>180</v>
      </c>
      <c r="GT51" s="133">
        <f t="shared" si="305"/>
        <v>179</v>
      </c>
      <c r="GU51" s="133">
        <f t="shared" si="306"/>
        <v>171</v>
      </c>
      <c r="GV51" s="133">
        <f t="shared" si="307"/>
        <v>197</v>
      </c>
      <c r="GW51" s="133">
        <f t="shared" si="308"/>
        <v>180</v>
      </c>
      <c r="GX51" s="133">
        <f t="shared" si="309"/>
        <v>0</v>
      </c>
      <c r="GY51" s="133">
        <f t="shared" si="310"/>
        <v>197</v>
      </c>
      <c r="GZ51" s="133">
        <f t="shared" si="311"/>
        <v>189</v>
      </c>
      <c r="HA51" s="133">
        <f t="shared" si="312"/>
        <v>190</v>
      </c>
      <c r="HB51" s="204">
        <f t="shared" si="313"/>
        <v>19</v>
      </c>
      <c r="HC51" s="133">
        <f t="shared" si="314"/>
        <v>21</v>
      </c>
      <c r="HD51" s="133">
        <f t="shared" si="315"/>
        <v>15</v>
      </c>
      <c r="HE51" s="133">
        <f t="shared" si="316"/>
        <v>63</v>
      </c>
      <c r="HF51" s="133">
        <f t="shared" si="317"/>
        <v>71</v>
      </c>
      <c r="HG51" s="133">
        <f t="shared" si="317"/>
        <v>79</v>
      </c>
      <c r="HH51"/>
    </row>
    <row r="52" spans="1:216">
      <c r="A52" s="47" t="s">
        <v>80</v>
      </c>
      <c r="B52" s="48"/>
      <c r="C52" s="100">
        <v>434</v>
      </c>
      <c r="D52" s="79">
        <f t="shared" si="292"/>
        <v>448.5</v>
      </c>
      <c r="E52" s="48">
        <v>463</v>
      </c>
      <c r="F52" s="48">
        <v>440</v>
      </c>
      <c r="G52" s="48">
        <v>427</v>
      </c>
      <c r="H52" s="48">
        <v>401</v>
      </c>
      <c r="I52" s="48">
        <v>488</v>
      </c>
      <c r="J52" s="48">
        <v>404</v>
      </c>
      <c r="K52" s="48">
        <v>487</v>
      </c>
      <c r="L52" s="48">
        <v>527</v>
      </c>
      <c r="M52" s="48">
        <v>480</v>
      </c>
      <c r="N52" s="48">
        <v>480</v>
      </c>
      <c r="O52" s="48">
        <v>482</v>
      </c>
      <c r="P52" s="48">
        <v>492</v>
      </c>
      <c r="Q52" s="48">
        <v>480</v>
      </c>
      <c r="R52" s="48">
        <v>506</v>
      </c>
      <c r="S52" s="48">
        <v>489</v>
      </c>
      <c r="T52" s="48"/>
      <c r="U52" s="48">
        <v>456</v>
      </c>
      <c r="V52" s="48">
        <v>375</v>
      </c>
      <c r="W52" s="48">
        <v>351</v>
      </c>
      <c r="X52" s="92">
        <v>359</v>
      </c>
      <c r="Y52" s="105">
        <f t="shared" si="293"/>
        <v>342</v>
      </c>
      <c r="Z52" s="85">
        <v>325</v>
      </c>
      <c r="AA52" s="85">
        <v>305</v>
      </c>
      <c r="AB52" s="85">
        <v>371</v>
      </c>
      <c r="AC52" s="85">
        <v>341</v>
      </c>
      <c r="AD52" s="85">
        <v>346</v>
      </c>
      <c r="AE52" s="85">
        <v>322</v>
      </c>
      <c r="AF52" s="85">
        <v>339</v>
      </c>
      <c r="AG52" s="85">
        <v>331</v>
      </c>
      <c r="AH52" s="85">
        <v>348</v>
      </c>
      <c r="AI52" s="85">
        <v>321</v>
      </c>
      <c r="AJ52" s="85">
        <v>373</v>
      </c>
      <c r="AK52" s="85">
        <v>337</v>
      </c>
      <c r="AL52" s="85">
        <v>356</v>
      </c>
      <c r="AM52" s="85">
        <v>352</v>
      </c>
      <c r="AN52" s="85">
        <v>344</v>
      </c>
      <c r="AO52" s="85"/>
      <c r="AP52" s="85">
        <v>344</v>
      </c>
      <c r="AQ52" s="48">
        <v>334</v>
      </c>
      <c r="AR52" s="48">
        <v>309</v>
      </c>
      <c r="AS52" s="92">
        <v>67</v>
      </c>
      <c r="AT52" s="105">
        <f t="shared" si="294"/>
        <v>71</v>
      </c>
      <c r="AU52" s="85">
        <v>75</v>
      </c>
      <c r="AV52" s="85">
        <v>69</v>
      </c>
      <c r="AW52" s="85">
        <v>65</v>
      </c>
      <c r="AX52" s="85">
        <v>74</v>
      </c>
      <c r="AY52" s="85">
        <v>77</v>
      </c>
      <c r="AZ52" s="85">
        <v>72</v>
      </c>
      <c r="BA52" s="85">
        <v>75</v>
      </c>
      <c r="BB52" s="85">
        <v>77</v>
      </c>
      <c r="BC52" s="85">
        <v>76</v>
      </c>
      <c r="BD52" s="85">
        <v>79</v>
      </c>
      <c r="BE52" s="85">
        <v>82</v>
      </c>
      <c r="BF52" s="85">
        <v>75</v>
      </c>
      <c r="BG52" s="85">
        <v>84</v>
      </c>
      <c r="BH52" s="85">
        <v>75</v>
      </c>
      <c r="BI52" s="85">
        <v>78</v>
      </c>
      <c r="BJ52" s="85"/>
      <c r="BK52" s="85">
        <v>89</v>
      </c>
      <c r="BL52" s="48">
        <v>80</v>
      </c>
      <c r="BM52" s="48">
        <v>98</v>
      </c>
      <c r="BN52" s="92"/>
      <c r="BO52" s="105">
        <f t="shared" si="319"/>
        <v>0</v>
      </c>
      <c r="BP52" s="85"/>
      <c r="BQ52" s="85"/>
      <c r="BR52" s="85"/>
      <c r="BS52" s="85"/>
      <c r="BT52" s="85"/>
      <c r="BU52" s="85"/>
      <c r="BV52" s="85"/>
      <c r="BW52" s="85"/>
      <c r="BX52" s="85"/>
      <c r="BY52" s="85"/>
      <c r="BZ52" s="85">
        <v>0</v>
      </c>
      <c r="CA52" s="85">
        <v>0</v>
      </c>
      <c r="CB52" s="85"/>
      <c r="CC52" s="85"/>
      <c r="CD52" s="85"/>
      <c r="CE52" s="85"/>
      <c r="CF52" s="85"/>
      <c r="CG52" s="48"/>
      <c r="CH52" s="48"/>
      <c r="CI52" s="92"/>
      <c r="CJ52" s="105">
        <f t="shared" si="295"/>
        <v>0</v>
      </c>
      <c r="CK52" s="85"/>
      <c r="CL52" s="85"/>
      <c r="CM52" s="85"/>
      <c r="CN52" s="85"/>
      <c r="CO52" s="85"/>
      <c r="CP52" s="85"/>
      <c r="CQ52" s="85"/>
      <c r="CR52" s="85"/>
      <c r="CS52" s="85"/>
      <c r="CT52" s="85"/>
      <c r="CU52" s="85">
        <v>0</v>
      </c>
      <c r="CV52" s="85">
        <v>0</v>
      </c>
      <c r="CW52" s="85"/>
      <c r="CX52" s="85"/>
      <c r="CY52" s="85"/>
      <c r="CZ52" s="85"/>
      <c r="DA52" s="85"/>
      <c r="DB52" s="48"/>
      <c r="DC52" s="48"/>
      <c r="DD52" s="92">
        <v>7</v>
      </c>
      <c r="DE52" s="105">
        <f t="shared" si="296"/>
        <v>8</v>
      </c>
      <c r="DF52" s="85">
        <v>9</v>
      </c>
      <c r="DG52" s="85">
        <v>19</v>
      </c>
      <c r="DH52" s="85">
        <v>11</v>
      </c>
      <c r="DI52" s="85">
        <v>41</v>
      </c>
      <c r="DJ52" s="85">
        <v>113</v>
      </c>
      <c r="DK52" s="85">
        <v>139</v>
      </c>
      <c r="DL52" s="85">
        <v>126</v>
      </c>
      <c r="DM52" s="85">
        <v>121</v>
      </c>
      <c r="DN52" s="85">
        <v>139</v>
      </c>
      <c r="DO52" s="85">
        <v>135</v>
      </c>
      <c r="DP52" s="85">
        <v>122</v>
      </c>
      <c r="DQ52" s="85">
        <v>123</v>
      </c>
      <c r="DR52" s="85">
        <v>128</v>
      </c>
      <c r="DS52" s="85">
        <v>134</v>
      </c>
      <c r="DT52" s="85">
        <v>127</v>
      </c>
      <c r="DU52" s="85"/>
      <c r="DV52" s="85">
        <v>213</v>
      </c>
      <c r="DW52" s="48">
        <v>204</v>
      </c>
      <c r="DX52" s="48">
        <v>222</v>
      </c>
      <c r="DY52" s="92"/>
      <c r="DZ52" s="105">
        <f t="shared" si="297"/>
        <v>0</v>
      </c>
      <c r="EA52" s="85"/>
      <c r="EB52" s="85"/>
      <c r="EC52" s="85"/>
      <c r="ED52" s="85"/>
      <c r="EE52" s="85"/>
      <c r="EF52" s="85"/>
      <c r="EG52" s="85"/>
      <c r="EH52" s="85"/>
      <c r="EI52" s="85"/>
      <c r="EJ52" s="85"/>
      <c r="EK52" s="85">
        <v>0</v>
      </c>
      <c r="EL52" s="85">
        <v>0</v>
      </c>
      <c r="EM52" s="85"/>
      <c r="EN52" s="85"/>
      <c r="EO52" s="85"/>
      <c r="EP52" s="85"/>
      <c r="EQ52" s="85"/>
      <c r="ER52" s="48"/>
      <c r="ES52" s="48"/>
      <c r="ET52" s="92">
        <v>74</v>
      </c>
      <c r="EU52" s="105">
        <f t="shared" si="298"/>
        <v>75</v>
      </c>
      <c r="EV52" s="85">
        <v>76</v>
      </c>
      <c r="EW52" s="85">
        <v>73</v>
      </c>
      <c r="EX52" s="85">
        <v>78</v>
      </c>
      <c r="EY52" s="85">
        <v>74</v>
      </c>
      <c r="EZ52" s="85">
        <v>77</v>
      </c>
      <c r="FA52" s="85">
        <v>80</v>
      </c>
      <c r="FB52" s="85">
        <v>74</v>
      </c>
      <c r="FC52" s="85">
        <v>69</v>
      </c>
      <c r="FD52" s="85">
        <v>83</v>
      </c>
      <c r="FE52" s="85">
        <v>79</v>
      </c>
      <c r="FF52" s="85">
        <v>69</v>
      </c>
      <c r="FG52" s="85">
        <v>72</v>
      </c>
      <c r="FH52" s="85">
        <v>84</v>
      </c>
      <c r="FI52" s="85">
        <v>76</v>
      </c>
      <c r="FJ52" s="85">
        <v>78</v>
      </c>
      <c r="FK52" s="85"/>
      <c r="FL52" s="85">
        <v>81</v>
      </c>
      <c r="FM52" s="48">
        <v>79</v>
      </c>
      <c r="FN52" s="48">
        <v>73</v>
      </c>
      <c r="FO52" s="92">
        <v>19</v>
      </c>
      <c r="FP52" s="85">
        <v>26</v>
      </c>
      <c r="FQ52" s="85">
        <v>19</v>
      </c>
      <c r="FR52" s="85">
        <v>213</v>
      </c>
      <c r="FS52" s="85">
        <v>266</v>
      </c>
      <c r="FT52" s="84">
        <v>251</v>
      </c>
      <c r="FU52" s="84">
        <v>307</v>
      </c>
      <c r="FV52" s="84">
        <v>293</v>
      </c>
      <c r="FW52" s="84"/>
      <c r="FX52" s="84">
        <v>385</v>
      </c>
      <c r="FY52" s="48">
        <v>434</v>
      </c>
      <c r="FZ52" s="48">
        <v>469</v>
      </c>
      <c r="GA52" s="84"/>
      <c r="GB52" s="84"/>
      <c r="GH52" s="133">
        <v>1036</v>
      </c>
      <c r="GI52" s="133">
        <v>1127</v>
      </c>
      <c r="GJ52" s="133">
        <v>1144</v>
      </c>
      <c r="GK52" s="133">
        <v>1568</v>
      </c>
      <c r="GL52" s="133">
        <v>1506</v>
      </c>
      <c r="GM52" s="133">
        <v>1522</v>
      </c>
      <c r="GN52" s="204">
        <f t="shared" si="299"/>
        <v>1017</v>
      </c>
      <c r="GO52" s="133">
        <f t="shared" si="300"/>
        <v>1101</v>
      </c>
      <c r="GP52" s="133">
        <f t="shared" si="301"/>
        <v>1125</v>
      </c>
      <c r="GQ52" s="133">
        <f t="shared" si="302"/>
        <v>1126</v>
      </c>
      <c r="GR52" s="133">
        <f t="shared" si="303"/>
        <v>1094</v>
      </c>
      <c r="GS52" s="133">
        <f t="shared" si="304"/>
        <v>1128</v>
      </c>
      <c r="GT52" s="133">
        <f t="shared" si="305"/>
        <v>1099</v>
      </c>
      <c r="GU52" s="133">
        <f t="shared" si="306"/>
        <v>1132</v>
      </c>
      <c r="GV52" s="133">
        <f t="shared" si="307"/>
        <v>1143</v>
      </c>
      <c r="GW52" s="133">
        <f t="shared" si="308"/>
        <v>1116</v>
      </c>
      <c r="GX52" s="133">
        <f t="shared" si="309"/>
        <v>0</v>
      </c>
      <c r="GY52" s="133">
        <f t="shared" si="310"/>
        <v>1183</v>
      </c>
      <c r="GZ52" s="133">
        <f t="shared" si="311"/>
        <v>1072</v>
      </c>
      <c r="HA52" s="133">
        <f t="shared" si="312"/>
        <v>1053</v>
      </c>
      <c r="HB52" s="204">
        <f t="shared" si="313"/>
        <v>19</v>
      </c>
      <c r="HC52" s="133">
        <f t="shared" si="314"/>
        <v>26</v>
      </c>
      <c r="HD52" s="133">
        <f t="shared" si="315"/>
        <v>19</v>
      </c>
      <c r="HE52" s="133">
        <f t="shared" si="316"/>
        <v>385</v>
      </c>
      <c r="HF52" s="133">
        <f t="shared" si="317"/>
        <v>434</v>
      </c>
      <c r="HG52" s="133">
        <f t="shared" si="317"/>
        <v>469</v>
      </c>
      <c r="HH52"/>
    </row>
    <row r="53" spans="1:216">
      <c r="A53" s="40" t="s">
        <v>139</v>
      </c>
      <c r="B53" s="43">
        <f>SUM(B55:B63)</f>
        <v>0</v>
      </c>
      <c r="C53" s="97">
        <f t="shared" ref="C53:CT53" si="320">SUM(C55:C63)</f>
        <v>10209</v>
      </c>
      <c r="D53" s="43">
        <f t="shared" si="320"/>
        <v>10211.5</v>
      </c>
      <c r="E53" s="43">
        <f t="shared" si="320"/>
        <v>10214</v>
      </c>
      <c r="F53" s="43">
        <f t="shared" si="320"/>
        <v>8795</v>
      </c>
      <c r="G53" s="43">
        <f t="shared" si="320"/>
        <v>10302</v>
      </c>
      <c r="H53" s="43">
        <f t="shared" si="320"/>
        <v>9991</v>
      </c>
      <c r="I53" s="43">
        <f t="shared" si="320"/>
        <v>10082</v>
      </c>
      <c r="J53" s="43">
        <f t="shared" si="320"/>
        <v>10088</v>
      </c>
      <c r="K53" s="43">
        <f t="shared" si="320"/>
        <v>11087</v>
      </c>
      <c r="L53" s="43">
        <f t="shared" si="320"/>
        <v>10995</v>
      </c>
      <c r="M53" s="43">
        <f t="shared" si="320"/>
        <v>10725</v>
      </c>
      <c r="N53" s="43">
        <f t="shared" si="320"/>
        <v>10569</v>
      </c>
      <c r="O53" s="43">
        <f t="shared" si="320"/>
        <v>10895</v>
      </c>
      <c r="P53" s="43">
        <f t="shared" ref="P53:R53" si="321">SUM(P55:P63)</f>
        <v>10864</v>
      </c>
      <c r="Q53" s="43">
        <f t="shared" si="321"/>
        <v>10813</v>
      </c>
      <c r="R53" s="43">
        <f t="shared" si="321"/>
        <v>11289</v>
      </c>
      <c r="S53" s="43">
        <f t="shared" ref="S53:U53" si="322">SUM(S55:S63)</f>
        <v>11243</v>
      </c>
      <c r="T53" s="43">
        <f t="shared" si="322"/>
        <v>0</v>
      </c>
      <c r="U53" s="43">
        <f t="shared" si="322"/>
        <v>9309</v>
      </c>
      <c r="V53" s="43">
        <f t="shared" ref="V53:W53" si="323">SUM(V55:V63)</f>
        <v>8631</v>
      </c>
      <c r="W53" s="43">
        <f t="shared" si="323"/>
        <v>8366</v>
      </c>
      <c r="X53" s="89">
        <f t="shared" si="320"/>
        <v>3949</v>
      </c>
      <c r="Y53" s="82">
        <f t="shared" si="320"/>
        <v>3973</v>
      </c>
      <c r="Z53" s="82">
        <f t="shared" si="320"/>
        <v>3997</v>
      </c>
      <c r="AA53" s="82">
        <f t="shared" si="320"/>
        <v>3994</v>
      </c>
      <c r="AB53" s="82">
        <f t="shared" si="320"/>
        <v>3971</v>
      </c>
      <c r="AC53" s="82">
        <f t="shared" si="320"/>
        <v>4016</v>
      </c>
      <c r="AD53" s="82">
        <f t="shared" si="320"/>
        <v>4002</v>
      </c>
      <c r="AE53" s="82">
        <f t="shared" si="320"/>
        <v>4065</v>
      </c>
      <c r="AF53" s="82">
        <f t="shared" si="320"/>
        <v>4032</v>
      </c>
      <c r="AG53" s="82">
        <f t="shared" si="320"/>
        <v>4053</v>
      </c>
      <c r="AH53" s="82">
        <f t="shared" si="320"/>
        <v>4004</v>
      </c>
      <c r="AI53" s="82">
        <f t="shared" si="320"/>
        <v>3998</v>
      </c>
      <c r="AJ53" s="82">
        <f t="shared" si="320"/>
        <v>4155</v>
      </c>
      <c r="AK53" s="82">
        <f t="shared" ref="AK53:AL53" si="324">SUM(AK55:AK63)</f>
        <v>4180</v>
      </c>
      <c r="AL53" s="82">
        <f t="shared" si="324"/>
        <v>4287</v>
      </c>
      <c r="AM53" s="82">
        <f>SUM(AM55:AM63)</f>
        <v>4287</v>
      </c>
      <c r="AN53" s="82">
        <f>SUM(AN55:AN63)</f>
        <v>4212</v>
      </c>
      <c r="AO53" s="82">
        <f t="shared" ref="AO53:AR53" si="325">SUM(AO55:AO63)</f>
        <v>0</v>
      </c>
      <c r="AP53" s="82">
        <f t="shared" si="325"/>
        <v>4515</v>
      </c>
      <c r="AQ53" s="43">
        <f t="shared" si="325"/>
        <v>4558</v>
      </c>
      <c r="AR53" s="43">
        <f t="shared" si="325"/>
        <v>4698</v>
      </c>
      <c r="AS53" s="89">
        <f t="shared" si="320"/>
        <v>952</v>
      </c>
      <c r="AT53" s="82">
        <f t="shared" si="320"/>
        <v>1073.5</v>
      </c>
      <c r="AU53" s="82">
        <f t="shared" si="320"/>
        <v>1195</v>
      </c>
      <c r="AV53" s="82">
        <f t="shared" si="320"/>
        <v>1085</v>
      </c>
      <c r="AW53" s="82">
        <f t="shared" si="320"/>
        <v>1148</v>
      </c>
      <c r="AX53" s="82">
        <f t="shared" si="320"/>
        <v>1307</v>
      </c>
      <c r="AY53" s="82">
        <f t="shared" si="320"/>
        <v>1201</v>
      </c>
      <c r="AZ53" s="82">
        <f t="shared" si="320"/>
        <v>1361</v>
      </c>
      <c r="BA53" s="82">
        <f t="shared" si="320"/>
        <v>1355</v>
      </c>
      <c r="BB53" s="82">
        <f t="shared" si="320"/>
        <v>1270</v>
      </c>
      <c r="BC53" s="82">
        <f t="shared" si="320"/>
        <v>1322</v>
      </c>
      <c r="BD53" s="82">
        <f t="shared" si="320"/>
        <v>1358</v>
      </c>
      <c r="BE53" s="82">
        <f t="shared" si="320"/>
        <v>1391</v>
      </c>
      <c r="BF53" s="82">
        <f t="shared" ref="BF53:BG53" si="326">SUM(BF55:BF63)</f>
        <v>1503</v>
      </c>
      <c r="BG53" s="82">
        <f t="shared" si="326"/>
        <v>1402</v>
      </c>
      <c r="BH53" s="82">
        <f t="shared" ref="BH53:BI53" si="327">SUM(BH55:BH63)</f>
        <v>1485</v>
      </c>
      <c r="BI53" s="82">
        <f t="shared" si="327"/>
        <v>1377</v>
      </c>
      <c r="BJ53" s="82">
        <f t="shared" ref="BJ53:BM53" si="328">SUM(BJ55:BJ63)</f>
        <v>0</v>
      </c>
      <c r="BK53" s="82">
        <f t="shared" si="328"/>
        <v>1576</v>
      </c>
      <c r="BL53" s="43">
        <f t="shared" si="328"/>
        <v>1615</v>
      </c>
      <c r="BM53" s="43">
        <f t="shared" si="328"/>
        <v>1709</v>
      </c>
      <c r="BN53" s="89">
        <f t="shared" si="320"/>
        <v>208</v>
      </c>
      <c r="BO53" s="82">
        <f t="shared" si="320"/>
        <v>234</v>
      </c>
      <c r="BP53" s="82">
        <f t="shared" si="320"/>
        <v>260</v>
      </c>
      <c r="BQ53" s="82">
        <f t="shared" si="320"/>
        <v>222.8</v>
      </c>
      <c r="BR53" s="82">
        <f t="shared" si="320"/>
        <v>281</v>
      </c>
      <c r="BS53" s="82">
        <f t="shared" si="320"/>
        <v>287</v>
      </c>
      <c r="BT53" s="82">
        <f t="shared" si="320"/>
        <v>282</v>
      </c>
      <c r="BU53" s="82">
        <f t="shared" si="320"/>
        <v>230</v>
      </c>
      <c r="BV53" s="82">
        <f t="shared" si="320"/>
        <v>243</v>
      </c>
      <c r="BW53" s="82">
        <f t="shared" si="320"/>
        <v>242</v>
      </c>
      <c r="BX53" s="82">
        <f t="shared" si="320"/>
        <v>201</v>
      </c>
      <c r="BY53" s="82">
        <f t="shared" si="320"/>
        <v>202</v>
      </c>
      <c r="BZ53" s="82">
        <f t="shared" si="320"/>
        <v>221</v>
      </c>
      <c r="CA53" s="82">
        <f t="shared" ref="CA53:CB53" si="329">SUM(CA55:CA63)</f>
        <v>222</v>
      </c>
      <c r="CB53" s="82">
        <f t="shared" si="329"/>
        <v>231</v>
      </c>
      <c r="CC53" s="82">
        <f t="shared" ref="CC53:CD53" si="330">SUM(CC55:CC63)</f>
        <v>235</v>
      </c>
      <c r="CD53" s="82">
        <f t="shared" si="330"/>
        <v>208</v>
      </c>
      <c r="CE53" s="82">
        <f t="shared" ref="CE53:CH53" si="331">SUM(CE55:CE63)</f>
        <v>0</v>
      </c>
      <c r="CF53" s="82">
        <f t="shared" si="331"/>
        <v>225</v>
      </c>
      <c r="CG53" s="43">
        <f t="shared" si="331"/>
        <v>232</v>
      </c>
      <c r="CH53" s="43">
        <f t="shared" si="331"/>
        <v>182</v>
      </c>
      <c r="CI53" s="89">
        <f t="shared" si="320"/>
        <v>447</v>
      </c>
      <c r="CJ53" s="82">
        <f t="shared" si="320"/>
        <v>496.5</v>
      </c>
      <c r="CK53" s="82">
        <f t="shared" si="320"/>
        <v>546</v>
      </c>
      <c r="CL53" s="82">
        <f t="shared" si="320"/>
        <v>564</v>
      </c>
      <c r="CM53" s="82">
        <f t="shared" si="320"/>
        <v>652</v>
      </c>
      <c r="CN53" s="82">
        <f t="shared" si="320"/>
        <v>759</v>
      </c>
      <c r="CO53" s="82">
        <f t="shared" si="320"/>
        <v>874</v>
      </c>
      <c r="CP53" s="82">
        <f t="shared" si="320"/>
        <v>982</v>
      </c>
      <c r="CQ53" s="82">
        <f t="shared" si="320"/>
        <v>991</v>
      </c>
      <c r="CR53" s="82">
        <f t="shared" si="320"/>
        <v>977</v>
      </c>
      <c r="CS53" s="82">
        <f t="shared" si="320"/>
        <v>1053</v>
      </c>
      <c r="CT53" s="82">
        <f t="shared" si="320"/>
        <v>1250</v>
      </c>
      <c r="CU53" s="82">
        <f t="shared" ref="CU53:FF53" si="332">SUM(CU55:CU63)</f>
        <v>1522</v>
      </c>
      <c r="CV53" s="82">
        <f t="shared" ref="CV53:CW53" si="333">SUM(CV55:CV63)</f>
        <v>1393</v>
      </c>
      <c r="CW53" s="82">
        <f t="shared" si="333"/>
        <v>1330</v>
      </c>
      <c r="CX53" s="82">
        <f t="shared" ref="CX53:CY53" si="334">SUM(CX55:CX63)</f>
        <v>1373</v>
      </c>
      <c r="CY53" s="82">
        <f t="shared" si="334"/>
        <v>1361</v>
      </c>
      <c r="CZ53" s="82">
        <f t="shared" ref="CZ53:DC53" si="335">SUM(CZ55:CZ63)</f>
        <v>0</v>
      </c>
      <c r="DA53" s="82">
        <f t="shared" si="335"/>
        <v>1599</v>
      </c>
      <c r="DB53" s="43">
        <f t="shared" si="335"/>
        <v>1599</v>
      </c>
      <c r="DC53" s="43">
        <f t="shared" si="335"/>
        <v>1660</v>
      </c>
      <c r="DD53" s="89">
        <f t="shared" si="332"/>
        <v>79</v>
      </c>
      <c r="DE53" s="82">
        <f t="shared" si="332"/>
        <v>88</v>
      </c>
      <c r="DF53" s="82">
        <f t="shared" si="332"/>
        <v>97</v>
      </c>
      <c r="DG53" s="82">
        <f t="shared" si="332"/>
        <v>215</v>
      </c>
      <c r="DH53" s="82">
        <f t="shared" si="332"/>
        <v>298</v>
      </c>
      <c r="DI53" s="82">
        <f t="shared" si="332"/>
        <v>814</v>
      </c>
      <c r="DJ53" s="82">
        <f t="shared" si="332"/>
        <v>1630</v>
      </c>
      <c r="DK53" s="82">
        <f t="shared" si="332"/>
        <v>2009</v>
      </c>
      <c r="DL53" s="82">
        <f t="shared" si="332"/>
        <v>2017</v>
      </c>
      <c r="DM53" s="82">
        <f t="shared" si="332"/>
        <v>2045</v>
      </c>
      <c r="DN53" s="82">
        <f t="shared" si="332"/>
        <v>2307</v>
      </c>
      <c r="DO53" s="82">
        <f t="shared" si="332"/>
        <v>2577</v>
      </c>
      <c r="DP53" s="82">
        <f t="shared" si="332"/>
        <v>2643</v>
      </c>
      <c r="DQ53" s="82">
        <f t="shared" ref="DQ53:DR53" si="336">SUM(DQ55:DQ63)</f>
        <v>2690</v>
      </c>
      <c r="DR53" s="82">
        <f t="shared" si="336"/>
        <v>2695</v>
      </c>
      <c r="DS53" s="82">
        <f t="shared" ref="DS53:DT53" si="337">SUM(DS55:DS63)</f>
        <v>3036</v>
      </c>
      <c r="DT53" s="82">
        <f t="shared" si="337"/>
        <v>3234</v>
      </c>
      <c r="DU53" s="82">
        <f t="shared" ref="DU53:DX53" si="338">SUM(DU55:DU63)</f>
        <v>0</v>
      </c>
      <c r="DV53" s="82">
        <f t="shared" si="338"/>
        <v>3463</v>
      </c>
      <c r="DW53" s="43">
        <f t="shared" si="338"/>
        <v>3612</v>
      </c>
      <c r="DX53" s="43">
        <f t="shared" si="338"/>
        <v>3533</v>
      </c>
      <c r="DY53" s="89">
        <f t="shared" si="332"/>
        <v>308</v>
      </c>
      <c r="DZ53" s="82">
        <f t="shared" si="332"/>
        <v>310.5</v>
      </c>
      <c r="EA53" s="82">
        <f t="shared" si="332"/>
        <v>313</v>
      </c>
      <c r="EB53" s="82">
        <f t="shared" si="332"/>
        <v>299</v>
      </c>
      <c r="EC53" s="82">
        <f t="shared" si="332"/>
        <v>299</v>
      </c>
      <c r="ED53" s="82">
        <f t="shared" si="332"/>
        <v>331</v>
      </c>
      <c r="EE53" s="82">
        <f t="shared" si="332"/>
        <v>327</v>
      </c>
      <c r="EF53" s="82">
        <f t="shared" si="332"/>
        <v>312</v>
      </c>
      <c r="EG53" s="82">
        <f t="shared" si="332"/>
        <v>331</v>
      </c>
      <c r="EH53" s="82">
        <f t="shared" si="332"/>
        <v>287</v>
      </c>
      <c r="EI53" s="82">
        <f t="shared" si="332"/>
        <v>328</v>
      </c>
      <c r="EJ53" s="82">
        <f t="shared" si="332"/>
        <v>343</v>
      </c>
      <c r="EK53" s="82">
        <f t="shared" si="332"/>
        <v>336</v>
      </c>
      <c r="EL53" s="82">
        <f t="shared" ref="EL53:EM53" si="339">SUM(EL55:EL63)</f>
        <v>346</v>
      </c>
      <c r="EM53" s="82">
        <f t="shared" si="339"/>
        <v>331</v>
      </c>
      <c r="EN53" s="82">
        <f t="shared" ref="EN53:EO53" si="340">SUM(EN55:EN63)</f>
        <v>331</v>
      </c>
      <c r="EO53" s="82">
        <f t="shared" si="340"/>
        <v>358</v>
      </c>
      <c r="EP53" s="82">
        <f t="shared" ref="EP53:ES53" si="341">SUM(EP55:EP63)</f>
        <v>0</v>
      </c>
      <c r="EQ53" s="82">
        <f t="shared" si="341"/>
        <v>338</v>
      </c>
      <c r="ER53" s="43">
        <f t="shared" si="341"/>
        <v>418</v>
      </c>
      <c r="ES53" s="43">
        <f t="shared" si="341"/>
        <v>445</v>
      </c>
      <c r="ET53" s="89">
        <f t="shared" si="332"/>
        <v>251</v>
      </c>
      <c r="EU53" s="82">
        <f t="shared" si="332"/>
        <v>248.5</v>
      </c>
      <c r="EV53" s="82">
        <f t="shared" si="332"/>
        <v>246</v>
      </c>
      <c r="EW53" s="82">
        <f t="shared" si="332"/>
        <v>256</v>
      </c>
      <c r="EX53" s="82">
        <f t="shared" si="332"/>
        <v>247</v>
      </c>
      <c r="EY53" s="82">
        <f t="shared" si="332"/>
        <v>248</v>
      </c>
      <c r="EZ53" s="82">
        <f t="shared" si="332"/>
        <v>275</v>
      </c>
      <c r="FA53" s="82">
        <f t="shared" si="332"/>
        <v>264</v>
      </c>
      <c r="FB53" s="82">
        <f t="shared" si="332"/>
        <v>268</v>
      </c>
      <c r="FC53" s="82">
        <f t="shared" si="332"/>
        <v>272</v>
      </c>
      <c r="FD53" s="82">
        <f t="shared" si="332"/>
        <v>264</v>
      </c>
      <c r="FE53" s="82">
        <f t="shared" si="332"/>
        <v>262</v>
      </c>
      <c r="FF53" s="82">
        <f t="shared" si="332"/>
        <v>265</v>
      </c>
      <c r="FG53" s="82">
        <f t="shared" ref="FG53:FH53" si="342">SUM(FG55:FG63)</f>
        <v>273</v>
      </c>
      <c r="FH53" s="82">
        <f t="shared" si="342"/>
        <v>276</v>
      </c>
      <c r="FI53" s="82">
        <f t="shared" ref="FI53:FJ53" si="343">SUM(FI55:FI63)</f>
        <v>286</v>
      </c>
      <c r="FJ53" s="82">
        <f t="shared" si="343"/>
        <v>289</v>
      </c>
      <c r="FK53" s="82">
        <f t="shared" ref="FK53:FN53" si="344">SUM(FK55:FK63)</f>
        <v>0</v>
      </c>
      <c r="FL53" s="82">
        <f t="shared" si="344"/>
        <v>308</v>
      </c>
      <c r="FM53" s="43">
        <f t="shared" si="344"/>
        <v>306</v>
      </c>
      <c r="FN53" s="43">
        <f t="shared" si="344"/>
        <v>320</v>
      </c>
      <c r="FO53" s="89">
        <f t="shared" ref="FO53:FT53" si="345">SUM(FO55:FO63)</f>
        <v>1377</v>
      </c>
      <c r="FP53" s="82">
        <f t="shared" si="345"/>
        <v>1411</v>
      </c>
      <c r="FQ53" s="82">
        <f t="shared" si="345"/>
        <v>1407</v>
      </c>
      <c r="FR53" s="82">
        <f t="shared" si="345"/>
        <v>1875</v>
      </c>
      <c r="FS53" s="82">
        <f t="shared" si="345"/>
        <v>3064</v>
      </c>
      <c r="FT53" s="82">
        <f t="shared" si="345"/>
        <v>3401</v>
      </c>
      <c r="FU53" s="82">
        <f t="shared" ref="FU53:FV53" si="346">SUM(FU55:FU63)</f>
        <v>3466</v>
      </c>
      <c r="FV53" s="82">
        <f t="shared" si="346"/>
        <v>3909</v>
      </c>
      <c r="FW53" s="82">
        <f t="shared" ref="FW53:FZ53" si="347">SUM(FW55:FW63)</f>
        <v>0</v>
      </c>
      <c r="FX53" s="82">
        <f t="shared" si="347"/>
        <v>4472</v>
      </c>
      <c r="FY53" s="43">
        <f t="shared" si="347"/>
        <v>4545</v>
      </c>
      <c r="FZ53" s="43">
        <f t="shared" si="347"/>
        <v>5044</v>
      </c>
      <c r="GA53" s="104"/>
      <c r="GB53" s="104"/>
      <c r="GH53" s="43">
        <f t="shared" ref="GH53:GN53" si="348">SUM(GH55:GH63)</f>
        <v>20688</v>
      </c>
      <c r="GI53" s="43">
        <f t="shared" ref="GI53:GJ53" si="349">SUM(GI55:GI63)</f>
        <v>21735</v>
      </c>
      <c r="GJ53" s="43">
        <f t="shared" si="349"/>
        <v>21548</v>
      </c>
      <c r="GK53" s="43"/>
      <c r="GL53" s="43"/>
      <c r="GM53" s="43"/>
      <c r="GN53" s="97">
        <f t="shared" si="348"/>
        <v>19311</v>
      </c>
      <c r="GO53" s="43">
        <f t="shared" ref="GO53" si="350">SUM(GO55:GO63)</f>
        <v>20324</v>
      </c>
      <c r="GP53" s="43">
        <f t="shared" ref="GP53:HA53" si="351">SUM(GP55:GP63)</f>
        <v>20141</v>
      </c>
      <c r="GQ53" s="43">
        <f t="shared" si="351"/>
        <v>20204</v>
      </c>
      <c r="GR53" s="43">
        <f t="shared" si="351"/>
        <v>20559</v>
      </c>
      <c r="GS53" s="43">
        <f t="shared" si="351"/>
        <v>21428</v>
      </c>
      <c r="GT53" s="43">
        <f t="shared" si="351"/>
        <v>21471</v>
      </c>
      <c r="GU53" s="43">
        <f t="shared" si="351"/>
        <v>21365</v>
      </c>
      <c r="GV53" s="43">
        <f t="shared" si="351"/>
        <v>22322</v>
      </c>
      <c r="GW53" s="43">
        <f t="shared" si="351"/>
        <v>22282</v>
      </c>
      <c r="GX53" s="43">
        <f t="shared" si="351"/>
        <v>0</v>
      </c>
      <c r="GY53" s="43">
        <f t="shared" si="351"/>
        <v>21333</v>
      </c>
      <c r="GZ53" s="43">
        <f t="shared" si="351"/>
        <v>20971</v>
      </c>
      <c r="HA53" s="43">
        <f t="shared" si="351"/>
        <v>20913</v>
      </c>
      <c r="HB53" s="97">
        <f t="shared" ref="HB53:HC53" si="352">SUM(HB55:HB63)</f>
        <v>1377</v>
      </c>
      <c r="HC53" s="43">
        <f t="shared" si="352"/>
        <v>1411</v>
      </c>
      <c r="HD53" s="43">
        <f t="shared" ref="HD53" si="353">SUM(HD55:HD63)</f>
        <v>1407</v>
      </c>
      <c r="HE53" s="43"/>
      <c r="HF53" s="43"/>
      <c r="HG53" s="43"/>
    </row>
    <row r="54" spans="1:216">
      <c r="A54" s="44" t="s">
        <v>136</v>
      </c>
      <c r="B54" s="45" t="e">
        <f>(B53/B5)*100</f>
        <v>#DIV/0!</v>
      </c>
      <c r="C54" s="98">
        <f t="shared" ref="C54:CT54" si="354">(C53/C5)*100</f>
        <v>25.331249069525086</v>
      </c>
      <c r="D54" s="45">
        <f t="shared" si="354"/>
        <v>25.640607148686144</v>
      </c>
      <c r="E54" s="45">
        <f t="shared" si="354"/>
        <v>25.957457622811255</v>
      </c>
      <c r="F54" s="45">
        <f t="shared" si="354"/>
        <v>24.489739091693817</v>
      </c>
      <c r="G54" s="45">
        <f t="shared" si="354"/>
        <v>26.193079250464013</v>
      </c>
      <c r="H54" s="45">
        <f t="shared" si="354"/>
        <v>26.581705954344702</v>
      </c>
      <c r="I54" s="45">
        <f t="shared" si="354"/>
        <v>25.849956412491665</v>
      </c>
      <c r="J54" s="45">
        <f t="shared" si="354"/>
        <v>25.088910442935664</v>
      </c>
      <c r="K54" s="45">
        <f t="shared" si="354"/>
        <v>25.532551873431132</v>
      </c>
      <c r="L54" s="45">
        <f t="shared" si="354"/>
        <v>25.310773480662984</v>
      </c>
      <c r="M54" s="45">
        <f t="shared" si="354"/>
        <v>24.663109966425974</v>
      </c>
      <c r="N54" s="45">
        <f t="shared" si="354"/>
        <v>24.187568656169901</v>
      </c>
      <c r="O54" s="45">
        <f t="shared" si="354"/>
        <v>24.736065387671697</v>
      </c>
      <c r="P54" s="45">
        <f t="shared" ref="P54:R54" si="355">(P53/P5)*100</f>
        <v>24.663442983949693</v>
      </c>
      <c r="Q54" s="45">
        <f t="shared" si="355"/>
        <v>24.351958201022452</v>
      </c>
      <c r="R54" s="45">
        <f t="shared" si="355"/>
        <v>24.332887873431911</v>
      </c>
      <c r="S54" s="45">
        <f t="shared" ref="S54:U54" si="356">(S53/S5)*100</f>
        <v>24.045597450649101</v>
      </c>
      <c r="T54" s="45" t="e">
        <f t="shared" si="356"/>
        <v>#DIV/0!</v>
      </c>
      <c r="U54" s="45">
        <f t="shared" si="356"/>
        <v>23.292881271112222</v>
      </c>
      <c r="V54" s="45">
        <f t="shared" ref="V54:W54" si="357">(V53/V5)*100</f>
        <v>23.495304205798284</v>
      </c>
      <c r="W54" s="45">
        <f t="shared" si="357"/>
        <v>24.023661842407535</v>
      </c>
      <c r="X54" s="90">
        <f t="shared" si="354"/>
        <v>25.682882414151926</v>
      </c>
      <c r="Y54" s="83">
        <f t="shared" si="354"/>
        <v>25.835609312004159</v>
      </c>
      <c r="Z54" s="83">
        <f t="shared" si="354"/>
        <v>25.988296488946684</v>
      </c>
      <c r="AA54" s="83">
        <f t="shared" si="354"/>
        <v>26.279773654428212</v>
      </c>
      <c r="AB54" s="83">
        <f t="shared" si="354"/>
        <v>25.74559128630705</v>
      </c>
      <c r="AC54" s="83">
        <f t="shared" si="354"/>
        <v>26.272406123250029</v>
      </c>
      <c r="AD54" s="83">
        <f t="shared" si="354"/>
        <v>26.619662099241719</v>
      </c>
      <c r="AE54" s="83">
        <f t="shared" si="354"/>
        <v>26.324310322497084</v>
      </c>
      <c r="AF54" s="83">
        <f t="shared" si="354"/>
        <v>26.07852014746782</v>
      </c>
      <c r="AG54" s="83">
        <f t="shared" si="354"/>
        <v>26.224522808152699</v>
      </c>
      <c r="AH54" s="83">
        <f t="shared" si="354"/>
        <v>25.454545454545453</v>
      </c>
      <c r="AI54" s="83">
        <f t="shared" si="354"/>
        <v>25.552856960245428</v>
      </c>
      <c r="AJ54" s="83">
        <f t="shared" si="354"/>
        <v>25.989866766747983</v>
      </c>
      <c r="AK54" s="83">
        <f t="shared" ref="AK54:AL54" si="358">(AK53/AK5)*100</f>
        <v>25.712000984191423</v>
      </c>
      <c r="AL54" s="83">
        <f t="shared" si="358"/>
        <v>25.422522682796654</v>
      </c>
      <c r="AM54" s="83">
        <f>(AM53/AM5)*100</f>
        <v>25.326401606900216</v>
      </c>
      <c r="AN54" s="83">
        <f>(AN53/AN5)*100</f>
        <v>24.397590361445783</v>
      </c>
      <c r="AO54" s="83" t="e">
        <f t="shared" ref="AO54:AR54" si="359">(AO53/AO5)*100</f>
        <v>#DIV/0!</v>
      </c>
      <c r="AP54" s="83">
        <f t="shared" si="359"/>
        <v>24.672131147540984</v>
      </c>
      <c r="AQ54" s="45">
        <f t="shared" si="359"/>
        <v>24.759628442609593</v>
      </c>
      <c r="AR54" s="45">
        <f t="shared" si="359"/>
        <v>25.125681891111352</v>
      </c>
      <c r="AS54" s="90">
        <f t="shared" si="354"/>
        <v>26.407766990291265</v>
      </c>
      <c r="AT54" s="83">
        <f t="shared" si="354"/>
        <v>28.619034924020259</v>
      </c>
      <c r="AU54" s="83">
        <f t="shared" si="354"/>
        <v>30.664613805491403</v>
      </c>
      <c r="AV54" s="83">
        <f t="shared" si="354"/>
        <v>29.018454132120887</v>
      </c>
      <c r="AW54" s="83">
        <f t="shared" si="354"/>
        <v>28.472222222222221</v>
      </c>
      <c r="AX54" s="83">
        <f t="shared" si="354"/>
        <v>30.752941176470589</v>
      </c>
      <c r="AY54" s="83">
        <f t="shared" si="354"/>
        <v>27.647329650092079</v>
      </c>
      <c r="AZ54" s="83">
        <f t="shared" si="354"/>
        <v>31.395617070357556</v>
      </c>
      <c r="BA54" s="83">
        <f t="shared" si="354"/>
        <v>30.422092501122588</v>
      </c>
      <c r="BB54" s="83">
        <f t="shared" si="354"/>
        <v>28.935976304397361</v>
      </c>
      <c r="BC54" s="83">
        <f t="shared" si="354"/>
        <v>28.764142732811138</v>
      </c>
      <c r="BD54" s="83">
        <f t="shared" si="354"/>
        <v>28.321167883211679</v>
      </c>
      <c r="BE54" s="83">
        <f t="shared" si="354"/>
        <v>28.283855225701505</v>
      </c>
      <c r="BF54" s="83">
        <f t="shared" ref="BF54:BG54" si="360">(BF53/BF5)*100</f>
        <v>29.691821414460691</v>
      </c>
      <c r="BG54" s="83">
        <f t="shared" si="360"/>
        <v>27.647406823111815</v>
      </c>
      <c r="BH54" s="83">
        <f t="shared" ref="BH54:BI54" si="361">(BH53/BH5)*100</f>
        <v>29.066353493834413</v>
      </c>
      <c r="BI54" s="83">
        <f t="shared" si="361"/>
        <v>26.941890041087852</v>
      </c>
      <c r="BJ54" s="83" t="e">
        <f t="shared" ref="BJ54:BM54" si="362">(BJ53/BJ5)*100</f>
        <v>#DIV/0!</v>
      </c>
      <c r="BK54" s="83">
        <f t="shared" si="362"/>
        <v>27.097661623108664</v>
      </c>
      <c r="BL54" s="45">
        <f t="shared" si="362"/>
        <v>27.142857142857142</v>
      </c>
      <c r="BM54" s="45">
        <f t="shared" si="362"/>
        <v>26.761666144691514</v>
      </c>
      <c r="BN54" s="90">
        <f t="shared" si="354"/>
        <v>7.4312254376563054</v>
      </c>
      <c r="BO54" s="83">
        <f t="shared" si="354"/>
        <v>8.1151378533032759</v>
      </c>
      <c r="BP54" s="83">
        <f t="shared" si="354"/>
        <v>8.7601078167115904</v>
      </c>
      <c r="BQ54" s="83">
        <f t="shared" si="354"/>
        <v>6.2354236244565922</v>
      </c>
      <c r="BR54" s="83">
        <f t="shared" si="354"/>
        <v>7.5234270414993309</v>
      </c>
      <c r="BS54" s="83">
        <f t="shared" si="354"/>
        <v>7.6482345103264491</v>
      </c>
      <c r="BT54" s="83">
        <f t="shared" si="354"/>
        <v>10.375275938189846</v>
      </c>
      <c r="BU54" s="83">
        <f t="shared" si="354"/>
        <v>8.4249084249084252</v>
      </c>
      <c r="BV54" s="83">
        <f t="shared" si="354"/>
        <v>9.4921875</v>
      </c>
      <c r="BW54" s="83">
        <f t="shared" si="354"/>
        <v>9.4383775351014041</v>
      </c>
      <c r="BX54" s="83">
        <f t="shared" si="354"/>
        <v>7.9603960396039604</v>
      </c>
      <c r="BY54" s="83">
        <f t="shared" si="354"/>
        <v>7.6544145509662753</v>
      </c>
      <c r="BZ54" s="83">
        <f t="shared" si="354"/>
        <v>8.7977707006369421</v>
      </c>
      <c r="CA54" s="83">
        <f t="shared" ref="CA54:CB54" si="363">(CA53/CA5)*100</f>
        <v>8.535178777393309</v>
      </c>
      <c r="CB54" s="83">
        <f t="shared" si="363"/>
        <v>8.5746102449888646</v>
      </c>
      <c r="CC54" s="83">
        <f t="shared" ref="CC54:CD54" si="364">(CC53/CC5)*100</f>
        <v>9.4150641025641022</v>
      </c>
      <c r="CD54" s="83">
        <f t="shared" si="364"/>
        <v>9.6834264432029791</v>
      </c>
      <c r="CE54" s="83" t="e">
        <f t="shared" ref="CE54:CH54" si="365">(CE53/CE5)*100</f>
        <v>#DIV/0!</v>
      </c>
      <c r="CF54" s="83">
        <f t="shared" si="365"/>
        <v>8.8443396226415096</v>
      </c>
      <c r="CG54" s="45">
        <f t="shared" si="365"/>
        <v>9.5947063688999172</v>
      </c>
      <c r="CH54" s="45">
        <f t="shared" si="365"/>
        <v>7.7479778629203908</v>
      </c>
      <c r="CI54" s="90">
        <f t="shared" si="354"/>
        <v>27.473878303626304</v>
      </c>
      <c r="CJ54" s="83">
        <f t="shared" si="354"/>
        <v>28.52628555012927</v>
      </c>
      <c r="CK54" s="83">
        <f t="shared" si="354"/>
        <v>29.449838187702266</v>
      </c>
      <c r="CL54" s="83">
        <f t="shared" si="354"/>
        <v>31.361209964412812</v>
      </c>
      <c r="CM54" s="83">
        <f t="shared" si="354"/>
        <v>30.900473933649291</v>
      </c>
      <c r="CN54" s="83">
        <f t="shared" si="354"/>
        <v>33.944543828264756</v>
      </c>
      <c r="CO54" s="83">
        <f t="shared" si="354"/>
        <v>34.559114274416764</v>
      </c>
      <c r="CP54" s="83">
        <f t="shared" si="354"/>
        <v>36.076414401175604</v>
      </c>
      <c r="CQ54" s="83">
        <f t="shared" si="354"/>
        <v>35.87979724837075</v>
      </c>
      <c r="CR54" s="83">
        <f t="shared" si="354"/>
        <v>35.945548197203827</v>
      </c>
      <c r="CS54" s="83">
        <f t="shared" si="354"/>
        <v>35.19385026737968</v>
      </c>
      <c r="CT54" s="83">
        <f t="shared" si="354"/>
        <v>38.675742574257427</v>
      </c>
      <c r="CU54" s="83">
        <f t="shared" ref="CU54:FF54" si="366">(CU53/CU5)*100</f>
        <v>41.527967257844473</v>
      </c>
      <c r="CV54" s="83">
        <f t="shared" ref="CV54:CW54" si="367">(CV53/CV5)*100</f>
        <v>38.237716167993412</v>
      </c>
      <c r="CW54" s="83">
        <f t="shared" si="367"/>
        <v>32.117845930934557</v>
      </c>
      <c r="CX54" s="83">
        <f t="shared" ref="CX54:CY54" si="368">(CX53/CX5)*100</f>
        <v>31.665129151291517</v>
      </c>
      <c r="CY54" s="83">
        <f t="shared" si="368"/>
        <v>29.013003623960778</v>
      </c>
      <c r="CZ54" s="83" t="e">
        <f t="shared" ref="CZ54:DC54" si="369">(CZ53/CZ5)*100</f>
        <v>#DIV/0!</v>
      </c>
      <c r="DA54" s="83">
        <f t="shared" si="369"/>
        <v>29.859943977591037</v>
      </c>
      <c r="DB54" s="45">
        <f t="shared" si="369"/>
        <v>29.253567508232713</v>
      </c>
      <c r="DC54" s="45">
        <f t="shared" si="369"/>
        <v>27.456169368177306</v>
      </c>
      <c r="DD54" s="90">
        <f t="shared" si="366"/>
        <v>4.1491596638655457</v>
      </c>
      <c r="DE54" s="83">
        <f t="shared" si="366"/>
        <v>4.2277203939466732</v>
      </c>
      <c r="DF54" s="83">
        <f t="shared" si="366"/>
        <v>4.2844522968197882</v>
      </c>
      <c r="DG54" s="83">
        <f t="shared" si="366"/>
        <v>7.9394387001477105</v>
      </c>
      <c r="DH54" s="83">
        <f t="shared" si="366"/>
        <v>8.1420765027322393</v>
      </c>
      <c r="DI54" s="83">
        <f t="shared" si="366"/>
        <v>14.35879343799612</v>
      </c>
      <c r="DJ54" s="83">
        <f t="shared" si="366"/>
        <v>21.835231078365709</v>
      </c>
      <c r="DK54" s="83">
        <f t="shared" si="366"/>
        <v>24.437416372704053</v>
      </c>
      <c r="DL54" s="83">
        <f t="shared" si="366"/>
        <v>22.701181767023073</v>
      </c>
      <c r="DM54" s="83">
        <f t="shared" si="366"/>
        <v>22.008179078777442</v>
      </c>
      <c r="DN54" s="83">
        <f t="shared" si="366"/>
        <v>22.099817990228949</v>
      </c>
      <c r="DO54" s="83">
        <f t="shared" si="366"/>
        <v>23.572996706915479</v>
      </c>
      <c r="DP54" s="83">
        <f t="shared" si="366"/>
        <v>23.445400514503682</v>
      </c>
      <c r="DQ54" s="83">
        <f t="shared" ref="DQ54:DR54" si="370">(DQ53/DQ5)*100</f>
        <v>23.113937102594946</v>
      </c>
      <c r="DR54" s="83">
        <f t="shared" si="370"/>
        <v>22.041383822687493</v>
      </c>
      <c r="DS54" s="83">
        <f t="shared" ref="DS54:DT54" si="371">(DS53/DS5)*100</f>
        <v>23.534883720930232</v>
      </c>
      <c r="DT54" s="83">
        <f t="shared" si="371"/>
        <v>24.264705882352942</v>
      </c>
      <c r="DU54" s="83" t="e">
        <f t="shared" ref="DU54:DX54" si="372">(DU53/DU5)*100</f>
        <v>#DIV/0!</v>
      </c>
      <c r="DV54" s="83">
        <f t="shared" si="372"/>
        <v>24.351311440826944</v>
      </c>
      <c r="DW54" s="45">
        <f t="shared" si="372"/>
        <v>24.707572337369179</v>
      </c>
      <c r="DX54" s="45">
        <f t="shared" si="372"/>
        <v>23.933071399539358</v>
      </c>
      <c r="DY54" s="90">
        <f t="shared" si="366"/>
        <v>26.829268292682929</v>
      </c>
      <c r="DZ54" s="83">
        <f t="shared" si="366"/>
        <v>26.618088298328335</v>
      </c>
      <c r="EA54" s="83">
        <f t="shared" si="366"/>
        <v>26.413502109704641</v>
      </c>
      <c r="EB54" s="83">
        <f t="shared" si="366"/>
        <v>25.727069351230426</v>
      </c>
      <c r="EC54" s="83">
        <f t="shared" si="366"/>
        <v>23.469387755102041</v>
      </c>
      <c r="ED54" s="83">
        <f t="shared" si="366"/>
        <v>25.599381283836042</v>
      </c>
      <c r="EE54" s="83">
        <f t="shared" si="366"/>
        <v>25.526932084309134</v>
      </c>
      <c r="EF54" s="83">
        <f t="shared" si="366"/>
        <v>24.47058823529412</v>
      </c>
      <c r="EG54" s="83">
        <f t="shared" si="366"/>
        <v>26.437699680511184</v>
      </c>
      <c r="EH54" s="83">
        <f t="shared" si="366"/>
        <v>23.956594323873119</v>
      </c>
      <c r="EI54" s="83">
        <f t="shared" si="366"/>
        <v>25.019069412662091</v>
      </c>
      <c r="EJ54" s="83">
        <f t="shared" si="366"/>
        <v>26.30368098159509</v>
      </c>
      <c r="EK54" s="83">
        <f t="shared" si="366"/>
        <v>25.112107623318387</v>
      </c>
      <c r="EL54" s="83">
        <f t="shared" ref="EL54:EM54" si="373">(EL53/EL5)*100</f>
        <v>25.917602996254679</v>
      </c>
      <c r="EM54" s="83">
        <f t="shared" si="373"/>
        <v>25.037821482602119</v>
      </c>
      <c r="EN54" s="83">
        <f t="shared" ref="EN54:EO54" si="374">(EN53/EN5)*100</f>
        <v>24.320352681851578</v>
      </c>
      <c r="EO54" s="83">
        <f t="shared" si="374"/>
        <v>23.537146614069691</v>
      </c>
      <c r="EP54" s="83" t="e">
        <f t="shared" ref="EP54:ES54" si="375">(EP53/EP5)*100</f>
        <v>#DIV/0!</v>
      </c>
      <c r="EQ54" s="83">
        <f t="shared" si="375"/>
        <v>22.369291859695569</v>
      </c>
      <c r="ER54" s="45">
        <f t="shared" si="375"/>
        <v>25.644171779141107</v>
      </c>
      <c r="ES54" s="45">
        <f t="shared" si="375"/>
        <v>27.300613496932513</v>
      </c>
      <c r="ET54" s="90">
        <f t="shared" si="366"/>
        <v>12.20223626640739</v>
      </c>
      <c r="EU54" s="83">
        <f t="shared" si="366"/>
        <v>11.819262782401903</v>
      </c>
      <c r="EV54" s="83">
        <f t="shared" si="366"/>
        <v>11.452513966480447</v>
      </c>
      <c r="EW54" s="83">
        <f t="shared" si="366"/>
        <v>11.70018281535649</v>
      </c>
      <c r="EX54" s="83">
        <f t="shared" si="366"/>
        <v>11.26310989512084</v>
      </c>
      <c r="EY54" s="83">
        <f t="shared" si="366"/>
        <v>11.017325633051978</v>
      </c>
      <c r="EZ54" s="83">
        <f t="shared" si="366"/>
        <v>11.682242990654206</v>
      </c>
      <c r="FA54" s="83">
        <f t="shared" si="366"/>
        <v>11.8491921005386</v>
      </c>
      <c r="FB54" s="83">
        <f t="shared" si="366"/>
        <v>11.384876805437553</v>
      </c>
      <c r="FC54" s="83">
        <f t="shared" si="366"/>
        <v>11.476793248945148</v>
      </c>
      <c r="FD54" s="83">
        <f t="shared" si="366"/>
        <v>10.806385591485878</v>
      </c>
      <c r="FE54" s="83">
        <f t="shared" si="366"/>
        <v>10.463258785942491</v>
      </c>
      <c r="FF54" s="83">
        <f t="shared" si="366"/>
        <v>11.148506520824569</v>
      </c>
      <c r="FG54" s="83">
        <f t="shared" ref="FG54:FH54" si="376">(FG53/FG5)*100</f>
        <v>11.016949152542372</v>
      </c>
      <c r="FH54" s="83">
        <f t="shared" si="376"/>
        <v>10.764430577223088</v>
      </c>
      <c r="FI54" s="83">
        <f t="shared" ref="FI54:FJ54" si="377">(FI53/FI5)*100</f>
        <v>10.932721712538227</v>
      </c>
      <c r="FJ54" s="83">
        <f t="shared" si="377"/>
        <v>11.072796934865901</v>
      </c>
      <c r="FK54" s="83" t="e">
        <f t="shared" ref="FK54:FN54" si="378">(FK53/FK5)*100</f>
        <v>#DIV/0!</v>
      </c>
      <c r="FL54" s="83">
        <f t="shared" si="378"/>
        <v>10.941385435168739</v>
      </c>
      <c r="FM54" s="45">
        <f t="shared" si="378"/>
        <v>10.703043022035677</v>
      </c>
      <c r="FN54" s="45">
        <f t="shared" si="378"/>
        <v>10.698762955533267</v>
      </c>
      <c r="FO54" s="90">
        <f t="shared" ref="FO54:FT54" si="379">(FO53/FO5)*100</f>
        <v>23.422350739921754</v>
      </c>
      <c r="FP54" s="83">
        <f t="shared" si="379"/>
        <v>22.987943955685893</v>
      </c>
      <c r="FQ54" s="83">
        <f t="shared" si="379"/>
        <v>22.587895328303098</v>
      </c>
      <c r="FR54" s="83">
        <f t="shared" si="379"/>
        <v>21.26814882032668</v>
      </c>
      <c r="FS54" s="83">
        <f t="shared" si="379"/>
        <v>24.817754738376802</v>
      </c>
      <c r="FT54" s="83">
        <f t="shared" si="379"/>
        <v>25.140449438202246</v>
      </c>
      <c r="FU54" s="83">
        <f t="shared" ref="FU54:FV54" si="380">(FU53/FU5)*100</f>
        <v>23.760882977994104</v>
      </c>
      <c r="FV54" s="83">
        <f t="shared" si="380"/>
        <v>25.25520093035276</v>
      </c>
      <c r="FW54" s="83" t="e">
        <f t="shared" ref="FW54:FZ54" si="381">(FW53/FW5)*100</f>
        <v>#DIV/0!</v>
      </c>
      <c r="FX54" s="83">
        <f t="shared" si="381"/>
        <v>25.705581422084268</v>
      </c>
      <c r="FY54" s="45">
        <f t="shared" si="381"/>
        <v>24.833351546279093</v>
      </c>
      <c r="FZ54" s="45">
        <f t="shared" si="381"/>
        <v>24.430882495398624</v>
      </c>
      <c r="GA54" s="83"/>
      <c r="GB54" s="83"/>
      <c r="GH54" s="135">
        <f t="shared" ref="GH54:GN54" si="382">(GH53/GH5)*100</f>
        <v>24.912994785708264</v>
      </c>
      <c r="GI54" s="135">
        <f t="shared" ref="GI54:GJ54" si="383">(GI53/GI5)*100</f>
        <v>24.900044679169199</v>
      </c>
      <c r="GJ54" s="135">
        <f t="shared" si="383"/>
        <v>24.582739147795333</v>
      </c>
      <c r="GK54" s="135"/>
      <c r="GL54" s="135"/>
      <c r="GM54" s="135"/>
      <c r="GN54" s="203">
        <f t="shared" si="382"/>
        <v>25.026567481402761</v>
      </c>
      <c r="GO54" s="135">
        <f t="shared" ref="GO54" si="384">(GO53/GO5)*100</f>
        <v>25.044669813064534</v>
      </c>
      <c r="GP54" s="135">
        <f t="shared" ref="GP54:HA54" si="385">(GP53/GP5)*100</f>
        <v>24.73534251958834</v>
      </c>
      <c r="GQ54" s="135">
        <f t="shared" si="385"/>
        <v>24.190033763559303</v>
      </c>
      <c r="GR54" s="135">
        <f t="shared" si="385"/>
        <v>24.25897956293954</v>
      </c>
      <c r="GS54" s="135">
        <f t="shared" si="385"/>
        <v>24.883005283632354</v>
      </c>
      <c r="GT54" s="135">
        <f t="shared" si="385"/>
        <v>24.661452051962371</v>
      </c>
      <c r="GU54" s="135">
        <f t="shared" si="385"/>
        <v>23.928991431931458</v>
      </c>
      <c r="GV54" s="135">
        <f t="shared" si="385"/>
        <v>24.226440486656031</v>
      </c>
      <c r="GW54" s="135">
        <f t="shared" si="385"/>
        <v>23.848870812372898</v>
      </c>
      <c r="GX54" s="135" t="e">
        <f t="shared" si="385"/>
        <v>#DIV/0!</v>
      </c>
      <c r="GY54" s="135">
        <f t="shared" si="385"/>
        <v>23.565345145647154</v>
      </c>
      <c r="GZ54" s="135">
        <f t="shared" si="385"/>
        <v>23.807415480326043</v>
      </c>
      <c r="HA54" s="135">
        <f t="shared" si="385"/>
        <v>23.849873411947176</v>
      </c>
      <c r="HB54" s="203">
        <f t="shared" ref="HB54:HC54" si="386">(HB53/HB5)*100</f>
        <v>23.422350739921754</v>
      </c>
      <c r="HC54" s="135">
        <f t="shared" si="386"/>
        <v>22.987943955685893</v>
      </c>
      <c r="HD54" s="135">
        <f t="shared" ref="HD54" si="387">(HD53/HD5)*100</f>
        <v>22.587895328303098</v>
      </c>
      <c r="HE54" s="135"/>
      <c r="HF54" s="135"/>
      <c r="HG54" s="135"/>
    </row>
    <row r="55" spans="1:216">
      <c r="A55" s="40" t="s">
        <v>51</v>
      </c>
      <c r="B55" s="46"/>
      <c r="C55" s="99">
        <v>379</v>
      </c>
      <c r="D55" s="78">
        <f t="shared" ref="D55:D63" si="388">(C55+E55)/2</f>
        <v>497.5</v>
      </c>
      <c r="E55" s="46">
        <v>616</v>
      </c>
      <c r="F55" s="46">
        <v>658</v>
      </c>
      <c r="G55" s="46">
        <v>595</v>
      </c>
      <c r="H55" s="46">
        <v>612</v>
      </c>
      <c r="I55" s="46">
        <v>633</v>
      </c>
      <c r="J55" s="46">
        <v>533</v>
      </c>
      <c r="K55" s="46">
        <v>623</v>
      </c>
      <c r="L55" s="46">
        <v>634</v>
      </c>
      <c r="M55" s="46">
        <v>564</v>
      </c>
      <c r="N55" s="46">
        <v>513</v>
      </c>
      <c r="O55" s="46">
        <v>510</v>
      </c>
      <c r="P55" s="46">
        <v>529</v>
      </c>
      <c r="Q55" s="46">
        <v>512</v>
      </c>
      <c r="R55" s="46">
        <v>578</v>
      </c>
      <c r="S55" s="46">
        <v>528</v>
      </c>
      <c r="T55" s="46"/>
      <c r="U55" s="46">
        <v>481</v>
      </c>
      <c r="V55" s="46">
        <v>426</v>
      </c>
      <c r="W55" s="46">
        <v>466</v>
      </c>
      <c r="X55" s="91">
        <v>167</v>
      </c>
      <c r="Y55" s="104">
        <f t="shared" ref="Y55:Y64" si="389">(X55+Z55)/2</f>
        <v>170</v>
      </c>
      <c r="Z55" s="84">
        <v>173</v>
      </c>
      <c r="AA55" s="84">
        <v>97</v>
      </c>
      <c r="AB55" s="84">
        <v>182</v>
      </c>
      <c r="AC55" s="84">
        <v>193</v>
      </c>
      <c r="AD55" s="84">
        <v>178</v>
      </c>
      <c r="AE55" s="84">
        <v>178</v>
      </c>
      <c r="AF55" s="84">
        <v>168</v>
      </c>
      <c r="AG55" s="84">
        <v>177</v>
      </c>
      <c r="AH55" s="84">
        <v>163</v>
      </c>
      <c r="AI55" s="84">
        <v>175</v>
      </c>
      <c r="AJ55" s="84">
        <v>171</v>
      </c>
      <c r="AK55" s="84">
        <v>184</v>
      </c>
      <c r="AL55" s="84">
        <v>162</v>
      </c>
      <c r="AM55" s="84">
        <v>187</v>
      </c>
      <c r="AN55" s="84">
        <v>163</v>
      </c>
      <c r="AO55" s="84"/>
      <c r="AP55" s="84">
        <v>201</v>
      </c>
      <c r="AQ55" s="46">
        <v>166</v>
      </c>
      <c r="AR55" s="46">
        <v>237</v>
      </c>
      <c r="AS55" s="91">
        <v>32</v>
      </c>
      <c r="AT55" s="104">
        <f t="shared" ref="AT55:AT64" si="390">(AS55+AU55)/2</f>
        <v>31</v>
      </c>
      <c r="AU55" s="84">
        <v>30</v>
      </c>
      <c r="AV55" s="84"/>
      <c r="AW55" s="84">
        <v>39</v>
      </c>
      <c r="AX55" s="84">
        <v>44</v>
      </c>
      <c r="AY55" s="84">
        <v>32</v>
      </c>
      <c r="AZ55" s="84">
        <v>35</v>
      </c>
      <c r="BA55" s="84">
        <v>36</v>
      </c>
      <c r="BB55" s="84">
        <v>45</v>
      </c>
      <c r="BC55" s="84">
        <v>36</v>
      </c>
      <c r="BD55" s="84">
        <v>40</v>
      </c>
      <c r="BE55" s="84">
        <v>40</v>
      </c>
      <c r="BF55" s="84">
        <v>40</v>
      </c>
      <c r="BG55" s="84">
        <v>42</v>
      </c>
      <c r="BH55" s="84">
        <v>47</v>
      </c>
      <c r="BI55" s="84">
        <v>34</v>
      </c>
      <c r="BJ55" s="84"/>
      <c r="BK55" s="84">
        <v>45</v>
      </c>
      <c r="BL55" s="46">
        <v>34</v>
      </c>
      <c r="BM55" s="46">
        <v>45</v>
      </c>
      <c r="BN55" s="91"/>
      <c r="BO55" s="104">
        <f t="shared" ref="BO55:BO64" si="391">(BN55+BP55)/2</f>
        <v>0</v>
      </c>
      <c r="BP55" s="84"/>
      <c r="BQ55" s="84"/>
      <c r="BR55" s="84">
        <v>0</v>
      </c>
      <c r="BS55" s="84">
        <v>43</v>
      </c>
      <c r="BT55" s="84">
        <v>35</v>
      </c>
      <c r="BU55" s="84">
        <v>43</v>
      </c>
      <c r="BV55" s="84">
        <v>39</v>
      </c>
      <c r="BW55" s="84">
        <v>38</v>
      </c>
      <c r="BX55" s="84">
        <v>24</v>
      </c>
      <c r="BY55" s="84">
        <v>34</v>
      </c>
      <c r="BZ55" s="84">
        <v>36</v>
      </c>
      <c r="CA55" s="84">
        <v>43</v>
      </c>
      <c r="CB55" s="84">
        <v>33</v>
      </c>
      <c r="CC55" s="84">
        <v>41</v>
      </c>
      <c r="CD55" s="84">
        <v>31</v>
      </c>
      <c r="CE55" s="84"/>
      <c r="CF55" s="84">
        <v>28</v>
      </c>
      <c r="CG55" s="46">
        <v>36</v>
      </c>
      <c r="CH55" s="46">
        <v>34</v>
      </c>
      <c r="CI55" s="91"/>
      <c r="CJ55" s="104">
        <f t="shared" ref="CJ55:CJ64" si="392">(CI55+CK55)/2</f>
        <v>0</v>
      </c>
      <c r="CK55" s="84"/>
      <c r="CL55" s="84"/>
      <c r="CM55" s="84"/>
      <c r="CN55" s="84"/>
      <c r="CO55" s="84"/>
      <c r="CP55" s="84"/>
      <c r="CQ55" s="84"/>
      <c r="CR55" s="84"/>
      <c r="CS55" s="84"/>
      <c r="CT55" s="84"/>
      <c r="CU55" s="84">
        <v>0</v>
      </c>
      <c r="CV55" s="84">
        <v>0</v>
      </c>
      <c r="CW55" s="84"/>
      <c r="CX55" s="84"/>
      <c r="CY55" s="84"/>
      <c r="CZ55" s="84"/>
      <c r="DA55" s="84"/>
      <c r="DB55" s="46"/>
      <c r="DC55" s="46"/>
      <c r="DD55" s="91"/>
      <c r="DE55" s="104">
        <f t="shared" ref="DE55:DE64" si="393">(DD55+DF55)/2</f>
        <v>0</v>
      </c>
      <c r="DF55" s="84"/>
      <c r="DG55" s="84"/>
      <c r="DH55" s="84">
        <v>0</v>
      </c>
      <c r="DI55" s="84"/>
      <c r="DJ55" s="84">
        <v>60</v>
      </c>
      <c r="DK55" s="84">
        <v>79</v>
      </c>
      <c r="DL55" s="84">
        <v>76</v>
      </c>
      <c r="DM55" s="84">
        <v>88</v>
      </c>
      <c r="DN55" s="84">
        <v>89</v>
      </c>
      <c r="DO55" s="84">
        <v>103</v>
      </c>
      <c r="DP55" s="84">
        <v>98</v>
      </c>
      <c r="DQ55" s="84">
        <v>100</v>
      </c>
      <c r="DR55" s="84">
        <v>103</v>
      </c>
      <c r="DS55" s="84">
        <v>94</v>
      </c>
      <c r="DT55" s="84">
        <v>94</v>
      </c>
      <c r="DU55" s="84"/>
      <c r="DV55" s="84">
        <v>165</v>
      </c>
      <c r="DW55" s="46">
        <v>182</v>
      </c>
      <c r="DX55" s="46">
        <v>184</v>
      </c>
      <c r="DY55" s="91"/>
      <c r="DZ55" s="104">
        <f t="shared" ref="DZ55:DZ64" si="394">(DY55+EA55)/2</f>
        <v>0</v>
      </c>
      <c r="EA55" s="84"/>
      <c r="EB55" s="84"/>
      <c r="EC55" s="84"/>
      <c r="ED55" s="84"/>
      <c r="EE55" s="84"/>
      <c r="EF55" s="84"/>
      <c r="EG55" s="84"/>
      <c r="EH55" s="84"/>
      <c r="EI55" s="84"/>
      <c r="EJ55" s="84"/>
      <c r="EK55" s="84">
        <v>0</v>
      </c>
      <c r="EL55" s="84">
        <v>0</v>
      </c>
      <c r="EM55" s="84"/>
      <c r="EN55" s="84"/>
      <c r="EO55" s="84"/>
      <c r="EP55" s="84"/>
      <c r="EQ55" s="84"/>
      <c r="ER55" s="46"/>
      <c r="ES55" s="46"/>
      <c r="ET55" s="91"/>
      <c r="EU55" s="104">
        <f t="shared" ref="EU55:EU64" si="395">(ET55+EV55)/2</f>
        <v>0</v>
      </c>
      <c r="EV55" s="84"/>
      <c r="EW55" s="84"/>
      <c r="EX55" s="84"/>
      <c r="EY55" s="84"/>
      <c r="EZ55" s="84"/>
      <c r="FA55" s="84"/>
      <c r="FB55" s="84"/>
      <c r="FC55" s="84"/>
      <c r="FD55" s="84"/>
      <c r="FE55" s="84"/>
      <c r="FF55" s="84">
        <v>0</v>
      </c>
      <c r="FG55" s="84">
        <v>0</v>
      </c>
      <c r="FH55" s="84"/>
      <c r="FI55" s="84"/>
      <c r="FJ55" s="84"/>
      <c r="FK55" s="84"/>
      <c r="FL55" s="84"/>
      <c r="FM55" s="46"/>
      <c r="FN55" s="46"/>
      <c r="FO55" s="91">
        <v>81</v>
      </c>
      <c r="FP55" s="84">
        <v>72</v>
      </c>
      <c r="FQ55" s="84">
        <v>72</v>
      </c>
      <c r="FR55" s="84">
        <v>129</v>
      </c>
      <c r="FS55" s="84">
        <v>268</v>
      </c>
      <c r="FT55" s="84">
        <v>288</v>
      </c>
      <c r="FU55" s="84">
        <v>237</v>
      </c>
      <c r="FV55" s="84">
        <v>338</v>
      </c>
      <c r="FW55" s="84"/>
      <c r="FX55" s="84">
        <v>365</v>
      </c>
      <c r="FY55" s="46">
        <v>383</v>
      </c>
      <c r="FZ55" s="46">
        <v>469</v>
      </c>
      <c r="GA55" s="84"/>
      <c r="GB55" s="84"/>
      <c r="GH55" s="133">
        <v>949</v>
      </c>
      <c r="GI55" s="133">
        <v>1014</v>
      </c>
      <c r="GJ55" s="133">
        <v>1054</v>
      </c>
      <c r="GK55" s="133">
        <v>1285</v>
      </c>
      <c r="GL55" s="133">
        <v>1227</v>
      </c>
      <c r="GM55" s="133">
        <v>1435</v>
      </c>
      <c r="GN55" s="204">
        <f t="shared" ref="GN55:GN64" si="396">J55+AE55+AZ55+BU55+CP55+DK55+EF55+FA55</f>
        <v>868</v>
      </c>
      <c r="GO55" s="133">
        <f t="shared" ref="GO55:GO64" si="397">K55+AF55+BA55+BV55+CQ55+DL55+EG55+FB55</f>
        <v>942</v>
      </c>
      <c r="GP55" s="133">
        <f t="shared" ref="GP55:GP64" si="398">L55+AG55+BB55+BW55+CR55+DM55+EH55+FC55</f>
        <v>982</v>
      </c>
      <c r="GQ55" s="133">
        <f t="shared" ref="GQ55:GQ64" si="399">M55+AH55+BC55+BX55+CS55+DN55+EI55+FD55</f>
        <v>876</v>
      </c>
      <c r="GR55" s="133">
        <f t="shared" ref="GR55:GR64" si="400">N55+AI55+BD55+BY55+CT55+DO55+EJ55+FE55</f>
        <v>865</v>
      </c>
      <c r="GS55" s="133">
        <f t="shared" ref="GS55:GS64" si="401">O55+AJ55+BE55+BZ55+CU55+DP55+EK55+FF55</f>
        <v>855</v>
      </c>
      <c r="GT55" s="133">
        <f t="shared" ref="GT55:GT64" si="402">P55+AK55+BF55+CA55+CV55+DQ55+EL55+FG55</f>
        <v>896</v>
      </c>
      <c r="GU55" s="133">
        <f t="shared" ref="GU55:GU64" si="403">Q55+AL55+BG55+CB55+CW55+DR55+EM55+FH55</f>
        <v>852</v>
      </c>
      <c r="GV55" s="133">
        <f t="shared" ref="GV55:GV64" si="404">R55+AM55+BH55+CC55+CX55+DS55+EN55+FI55</f>
        <v>947</v>
      </c>
      <c r="GW55" s="133">
        <f t="shared" ref="GW55:GW64" si="405">S55+AN55+BI55+CD55+CY55+DT55+EO55+FJ55</f>
        <v>850</v>
      </c>
      <c r="GX55" s="133">
        <f t="shared" ref="GX55:GX64" si="406">T55+AO55+BJ55+CE55+CZ55+DU55+EP55+FK55</f>
        <v>0</v>
      </c>
      <c r="GY55" s="133">
        <f t="shared" ref="GY55:GY64" si="407">U55+AP55+BK55+CF55+DA55+DV55+EQ55+FL55</f>
        <v>920</v>
      </c>
      <c r="GZ55" s="133">
        <f t="shared" ref="GZ55:GZ64" si="408">V55+AQ55+BL55+CG55+DB55+DW55+ER55+FM55</f>
        <v>844</v>
      </c>
      <c r="HA55" s="133">
        <f t="shared" ref="HA55:HA64" si="409">W55+AR55+BM55+CH55+DC55+DX55+ES55+FN55</f>
        <v>966</v>
      </c>
      <c r="HB55" s="204">
        <f t="shared" ref="HB55:HB64" si="410">GH55-GN55</f>
        <v>81</v>
      </c>
      <c r="HC55" s="133">
        <f t="shared" ref="HC55:HC64" si="411">GI55-GO55</f>
        <v>72</v>
      </c>
      <c r="HD55" s="133">
        <f t="shared" ref="HD55:HD64" si="412">GJ55-GP55</f>
        <v>72</v>
      </c>
      <c r="HE55" s="133">
        <f t="shared" ref="HE55:HE64" si="413">GK55-GY55</f>
        <v>365</v>
      </c>
      <c r="HF55" s="133">
        <f t="shared" ref="HF55:HG64" si="414">GL55-GZ55</f>
        <v>383</v>
      </c>
      <c r="HG55" s="133">
        <f t="shared" si="414"/>
        <v>469</v>
      </c>
    </row>
    <row r="56" spans="1:216">
      <c r="A56" s="40" t="s">
        <v>60</v>
      </c>
      <c r="B56" s="46"/>
      <c r="C56" s="99">
        <v>80</v>
      </c>
      <c r="D56" s="78">
        <f t="shared" si="388"/>
        <v>79.5</v>
      </c>
      <c r="E56" s="46">
        <v>79</v>
      </c>
      <c r="F56" s="46">
        <v>91</v>
      </c>
      <c r="G56" s="46">
        <v>91</v>
      </c>
      <c r="H56" s="46">
        <v>87</v>
      </c>
      <c r="I56" s="46">
        <v>63</v>
      </c>
      <c r="J56" s="46">
        <v>82</v>
      </c>
      <c r="K56" s="46">
        <v>95</v>
      </c>
      <c r="L56" s="46">
        <v>95</v>
      </c>
      <c r="M56" s="46">
        <v>87</v>
      </c>
      <c r="N56" s="46">
        <v>72</v>
      </c>
      <c r="O56" s="46">
        <v>91</v>
      </c>
      <c r="P56" s="46">
        <v>83</v>
      </c>
      <c r="Q56" s="46">
        <v>90</v>
      </c>
      <c r="R56" s="46">
        <v>86</v>
      </c>
      <c r="S56" s="46">
        <v>97</v>
      </c>
      <c r="T56" s="46"/>
      <c r="U56" s="46">
        <v>78</v>
      </c>
      <c r="V56" s="46">
        <v>86</v>
      </c>
      <c r="W56" s="46">
        <v>80</v>
      </c>
      <c r="X56" s="91"/>
      <c r="Y56" s="104">
        <f t="shared" si="389"/>
        <v>0</v>
      </c>
      <c r="Z56" s="84"/>
      <c r="AA56" s="84"/>
      <c r="AB56" s="84">
        <v>0</v>
      </c>
      <c r="AC56" s="84"/>
      <c r="AD56" s="84"/>
      <c r="AE56" s="84"/>
      <c r="AF56" s="84"/>
      <c r="AG56" s="84"/>
      <c r="AH56" s="84"/>
      <c r="AI56" s="84"/>
      <c r="AJ56" s="84"/>
      <c r="AK56" s="84">
        <v>0</v>
      </c>
      <c r="AL56" s="84"/>
      <c r="AM56" s="84"/>
      <c r="AN56" s="84"/>
      <c r="AO56" s="84"/>
      <c r="AP56" s="84"/>
      <c r="AQ56" s="46"/>
      <c r="AR56" s="46"/>
      <c r="AS56" s="91"/>
      <c r="AT56" s="104">
        <f t="shared" si="390"/>
        <v>0</v>
      </c>
      <c r="AU56" s="84"/>
      <c r="AV56" s="84"/>
      <c r="AW56" s="84">
        <v>0</v>
      </c>
      <c r="AX56" s="84"/>
      <c r="AY56" s="84"/>
      <c r="AZ56" s="84"/>
      <c r="BA56" s="84"/>
      <c r="BB56" s="84"/>
      <c r="BC56" s="84"/>
      <c r="BD56" s="84"/>
      <c r="BE56" s="84">
        <v>0</v>
      </c>
      <c r="BF56" s="84">
        <v>0</v>
      </c>
      <c r="BG56" s="84"/>
      <c r="BH56" s="84"/>
      <c r="BI56" s="84"/>
      <c r="BJ56" s="84"/>
      <c r="BK56" s="84">
        <v>0</v>
      </c>
      <c r="BL56" s="46"/>
      <c r="BM56" s="46">
        <v>62</v>
      </c>
      <c r="BN56" s="91"/>
      <c r="BO56" s="104">
        <f t="shared" si="391"/>
        <v>0</v>
      </c>
      <c r="BP56" s="84"/>
      <c r="BQ56" s="84"/>
      <c r="BR56" s="84">
        <v>0</v>
      </c>
      <c r="BS56" s="84"/>
      <c r="BT56" s="84"/>
      <c r="BU56" s="84"/>
      <c r="BV56" s="84"/>
      <c r="BW56" s="84"/>
      <c r="BX56" s="84"/>
      <c r="BY56" s="84"/>
      <c r="BZ56" s="84">
        <v>0</v>
      </c>
      <c r="CA56" s="84">
        <v>0</v>
      </c>
      <c r="CB56" s="84"/>
      <c r="CC56" s="84"/>
      <c r="CD56" s="84"/>
      <c r="CE56" s="84"/>
      <c r="CF56" s="84"/>
      <c r="CG56" s="46"/>
      <c r="CH56" s="46"/>
      <c r="CI56" s="91">
        <v>69</v>
      </c>
      <c r="CJ56" s="104">
        <f t="shared" si="392"/>
        <v>75.5</v>
      </c>
      <c r="CK56" s="84">
        <v>82</v>
      </c>
      <c r="CL56" s="84">
        <v>79</v>
      </c>
      <c r="CM56" s="84">
        <v>75</v>
      </c>
      <c r="CN56" s="84">
        <v>111</v>
      </c>
      <c r="CO56" s="84">
        <v>98</v>
      </c>
      <c r="CP56" s="84">
        <v>104</v>
      </c>
      <c r="CQ56" s="84">
        <v>108</v>
      </c>
      <c r="CR56" s="84">
        <v>107</v>
      </c>
      <c r="CS56" s="84">
        <v>106</v>
      </c>
      <c r="CT56" s="84">
        <v>126</v>
      </c>
      <c r="CU56" s="84">
        <v>119</v>
      </c>
      <c r="CV56" s="84">
        <v>109</v>
      </c>
      <c r="CW56" s="84">
        <v>113</v>
      </c>
      <c r="CX56" s="84">
        <v>129</v>
      </c>
      <c r="CY56" s="84">
        <v>118</v>
      </c>
      <c r="CZ56" s="84"/>
      <c r="DA56" s="84">
        <v>113</v>
      </c>
      <c r="DB56" s="46">
        <v>118</v>
      </c>
      <c r="DC56" s="46">
        <v>161</v>
      </c>
      <c r="DD56" s="91"/>
      <c r="DE56" s="104">
        <f t="shared" si="393"/>
        <v>0</v>
      </c>
      <c r="DF56" s="84"/>
      <c r="DG56" s="84"/>
      <c r="DH56" s="84">
        <v>0</v>
      </c>
      <c r="DI56" s="84"/>
      <c r="DJ56" s="84"/>
      <c r="DK56" s="84"/>
      <c r="DL56" s="84"/>
      <c r="DM56" s="84"/>
      <c r="DN56" s="84"/>
      <c r="DO56" s="84"/>
      <c r="DP56" s="84">
        <v>0</v>
      </c>
      <c r="DQ56" s="84">
        <v>0</v>
      </c>
      <c r="DR56" s="84"/>
      <c r="DS56" s="84"/>
      <c r="DT56" s="84">
        <v>133</v>
      </c>
      <c r="DU56" s="84"/>
      <c r="DV56" s="84">
        <v>165</v>
      </c>
      <c r="DW56" s="46">
        <v>143</v>
      </c>
      <c r="DX56" s="46">
        <v>141</v>
      </c>
      <c r="DY56" s="91"/>
      <c r="DZ56" s="104">
        <f t="shared" si="394"/>
        <v>0</v>
      </c>
      <c r="EA56" s="84"/>
      <c r="EB56" s="84"/>
      <c r="EC56" s="84"/>
      <c r="ED56" s="84"/>
      <c r="EE56" s="84"/>
      <c r="EF56" s="84"/>
      <c r="EG56" s="84"/>
      <c r="EH56" s="84"/>
      <c r="EI56" s="84"/>
      <c r="EJ56" s="84"/>
      <c r="EK56" s="84">
        <v>0</v>
      </c>
      <c r="EL56" s="84">
        <v>0</v>
      </c>
      <c r="EM56" s="84"/>
      <c r="EN56" s="84"/>
      <c r="EO56" s="84"/>
      <c r="EP56" s="84"/>
      <c r="EQ56" s="84"/>
      <c r="ER56" s="46"/>
      <c r="ES56" s="46"/>
      <c r="ET56" s="91"/>
      <c r="EU56" s="104">
        <f t="shared" si="395"/>
        <v>0</v>
      </c>
      <c r="EV56" s="84"/>
      <c r="EW56" s="84"/>
      <c r="EX56" s="84"/>
      <c r="EY56" s="84"/>
      <c r="EZ56" s="84"/>
      <c r="FA56" s="84"/>
      <c r="FB56" s="84"/>
      <c r="FC56" s="84"/>
      <c r="FD56" s="84"/>
      <c r="FE56" s="84"/>
      <c r="FF56" s="84">
        <v>0</v>
      </c>
      <c r="FG56" s="84">
        <v>0</v>
      </c>
      <c r="FH56" s="84"/>
      <c r="FI56" s="84"/>
      <c r="FJ56" s="84"/>
      <c r="FK56" s="84"/>
      <c r="FL56" s="84"/>
      <c r="FM56" s="46"/>
      <c r="FN56" s="46"/>
      <c r="FO56" s="91">
        <v>16</v>
      </c>
      <c r="FP56" s="84">
        <v>14</v>
      </c>
      <c r="FQ56" s="84">
        <v>12</v>
      </c>
      <c r="FR56" s="84">
        <v>55</v>
      </c>
      <c r="FS56" s="84">
        <v>95</v>
      </c>
      <c r="FT56" s="84">
        <v>104</v>
      </c>
      <c r="FU56" s="84">
        <v>107</v>
      </c>
      <c r="FV56" s="84">
        <v>82</v>
      </c>
      <c r="FW56" s="84"/>
      <c r="FX56" s="84">
        <v>99</v>
      </c>
      <c r="FY56" s="46">
        <v>103</v>
      </c>
      <c r="FZ56" s="46">
        <v>100</v>
      </c>
      <c r="GA56" s="84"/>
      <c r="GB56" s="84"/>
      <c r="GH56" s="133">
        <v>202</v>
      </c>
      <c r="GI56" s="133">
        <v>217</v>
      </c>
      <c r="GJ56" s="133">
        <v>214</v>
      </c>
      <c r="GK56" s="133">
        <v>455</v>
      </c>
      <c r="GL56" s="133">
        <v>450</v>
      </c>
      <c r="GM56" s="133">
        <v>544</v>
      </c>
      <c r="GN56" s="204">
        <f t="shared" si="396"/>
        <v>186</v>
      </c>
      <c r="GO56" s="133">
        <f t="shared" si="397"/>
        <v>203</v>
      </c>
      <c r="GP56" s="133">
        <f t="shared" si="398"/>
        <v>202</v>
      </c>
      <c r="GQ56" s="133">
        <f t="shared" si="399"/>
        <v>193</v>
      </c>
      <c r="GR56" s="133">
        <f t="shared" si="400"/>
        <v>198</v>
      </c>
      <c r="GS56" s="133">
        <f t="shared" si="401"/>
        <v>210</v>
      </c>
      <c r="GT56" s="133">
        <f t="shared" si="402"/>
        <v>192</v>
      </c>
      <c r="GU56" s="133">
        <f t="shared" si="403"/>
        <v>203</v>
      </c>
      <c r="GV56" s="133">
        <f t="shared" si="404"/>
        <v>215</v>
      </c>
      <c r="GW56" s="133">
        <f t="shared" si="405"/>
        <v>348</v>
      </c>
      <c r="GX56" s="133">
        <f t="shared" si="406"/>
        <v>0</v>
      </c>
      <c r="GY56" s="133">
        <f t="shared" si="407"/>
        <v>356</v>
      </c>
      <c r="GZ56" s="133">
        <f t="shared" si="408"/>
        <v>347</v>
      </c>
      <c r="HA56" s="133">
        <f t="shared" si="409"/>
        <v>444</v>
      </c>
      <c r="HB56" s="204">
        <f t="shared" si="410"/>
        <v>16</v>
      </c>
      <c r="HC56" s="133">
        <f t="shared" si="411"/>
        <v>14</v>
      </c>
      <c r="HD56" s="133">
        <f t="shared" si="412"/>
        <v>12</v>
      </c>
      <c r="HE56" s="133">
        <f t="shared" si="413"/>
        <v>99</v>
      </c>
      <c r="HF56" s="133">
        <f t="shared" si="414"/>
        <v>103</v>
      </c>
      <c r="HG56" s="133">
        <f t="shared" si="414"/>
        <v>100</v>
      </c>
    </row>
    <row r="57" spans="1:216">
      <c r="A57" s="40" t="s">
        <v>59</v>
      </c>
      <c r="B57" s="46"/>
      <c r="C57" s="99">
        <v>2472</v>
      </c>
      <c r="D57" s="78">
        <f t="shared" si="388"/>
        <v>2443</v>
      </c>
      <c r="E57" s="46">
        <v>2414</v>
      </c>
      <c r="F57" s="46">
        <v>2073</v>
      </c>
      <c r="G57" s="46">
        <v>2577</v>
      </c>
      <c r="H57" s="46">
        <v>2439</v>
      </c>
      <c r="I57" s="46">
        <v>2321</v>
      </c>
      <c r="J57" s="46">
        <v>2257</v>
      </c>
      <c r="K57" s="46">
        <v>2422</v>
      </c>
      <c r="L57" s="46">
        <v>2536</v>
      </c>
      <c r="M57" s="46">
        <v>2550</v>
      </c>
      <c r="N57" s="46">
        <v>2481</v>
      </c>
      <c r="O57" s="46">
        <v>2520</v>
      </c>
      <c r="P57" s="46">
        <v>2491</v>
      </c>
      <c r="Q57" s="46">
        <v>2524</v>
      </c>
      <c r="R57" s="46">
        <v>2616</v>
      </c>
      <c r="S57" s="46">
        <v>2594</v>
      </c>
      <c r="T57" s="46"/>
      <c r="U57" s="46">
        <v>2276</v>
      </c>
      <c r="V57" s="46">
        <v>2106</v>
      </c>
      <c r="W57" s="46">
        <v>1961</v>
      </c>
      <c r="X57" s="91">
        <v>531</v>
      </c>
      <c r="Y57" s="104">
        <f t="shared" si="389"/>
        <v>538.5</v>
      </c>
      <c r="Z57" s="84">
        <v>546</v>
      </c>
      <c r="AA57" s="84">
        <v>590</v>
      </c>
      <c r="AB57" s="84">
        <v>580</v>
      </c>
      <c r="AC57" s="84">
        <v>566</v>
      </c>
      <c r="AD57" s="84">
        <v>587</v>
      </c>
      <c r="AE57" s="84">
        <v>581</v>
      </c>
      <c r="AF57" s="84">
        <v>551</v>
      </c>
      <c r="AG57" s="84">
        <v>573</v>
      </c>
      <c r="AH57" s="84">
        <v>584</v>
      </c>
      <c r="AI57" s="84">
        <v>602</v>
      </c>
      <c r="AJ57" s="84">
        <v>597</v>
      </c>
      <c r="AK57" s="84">
        <v>576</v>
      </c>
      <c r="AL57" s="84">
        <v>592</v>
      </c>
      <c r="AM57" s="84">
        <v>642</v>
      </c>
      <c r="AN57" s="84">
        <v>662</v>
      </c>
      <c r="AO57" s="84"/>
      <c r="AP57" s="84">
        <v>637</v>
      </c>
      <c r="AQ57" s="46">
        <v>663</v>
      </c>
      <c r="AR57" s="46">
        <v>672</v>
      </c>
      <c r="AS57" s="91">
        <v>242</v>
      </c>
      <c r="AT57" s="104">
        <f t="shared" si="390"/>
        <v>264.5</v>
      </c>
      <c r="AU57" s="84">
        <v>287</v>
      </c>
      <c r="AV57" s="84">
        <v>286</v>
      </c>
      <c r="AW57" s="84">
        <v>326</v>
      </c>
      <c r="AX57" s="84">
        <v>367</v>
      </c>
      <c r="AY57" s="84">
        <v>244</v>
      </c>
      <c r="AZ57" s="84">
        <v>431</v>
      </c>
      <c r="BA57" s="84">
        <v>382</v>
      </c>
      <c r="BB57" s="84">
        <v>351</v>
      </c>
      <c r="BC57" s="84">
        <v>353</v>
      </c>
      <c r="BD57" s="84">
        <v>378</v>
      </c>
      <c r="BE57" s="84">
        <v>379</v>
      </c>
      <c r="BF57" s="84">
        <v>441</v>
      </c>
      <c r="BG57" s="84">
        <v>377</v>
      </c>
      <c r="BH57" s="84">
        <v>401</v>
      </c>
      <c r="BI57" s="84">
        <v>424</v>
      </c>
      <c r="BJ57" s="84"/>
      <c r="BK57" s="84">
        <v>450</v>
      </c>
      <c r="BL57" s="46">
        <v>428</v>
      </c>
      <c r="BM57" s="46">
        <v>427</v>
      </c>
      <c r="BN57" s="91"/>
      <c r="BO57" s="104">
        <f t="shared" si="391"/>
        <v>0</v>
      </c>
      <c r="BP57" s="84"/>
      <c r="BQ57" s="84"/>
      <c r="BR57" s="84">
        <v>0</v>
      </c>
      <c r="BS57" s="84"/>
      <c r="BT57" s="84"/>
      <c r="BU57" s="84"/>
      <c r="BV57" s="84"/>
      <c r="BW57" s="84"/>
      <c r="BX57" s="84"/>
      <c r="BY57" s="84"/>
      <c r="BZ57" s="84">
        <v>0</v>
      </c>
      <c r="CA57" s="84">
        <v>0</v>
      </c>
      <c r="CB57" s="84"/>
      <c r="CC57" s="84"/>
      <c r="CD57" s="84"/>
      <c r="CE57" s="84"/>
      <c r="CF57" s="84"/>
      <c r="CG57" s="46"/>
      <c r="CH57" s="46"/>
      <c r="CI57" s="91"/>
      <c r="CJ57" s="104">
        <f t="shared" si="392"/>
        <v>0</v>
      </c>
      <c r="CK57" s="84"/>
      <c r="CL57" s="84"/>
      <c r="CM57" s="84"/>
      <c r="CN57" s="84"/>
      <c r="CO57" s="84"/>
      <c r="CP57" s="84"/>
      <c r="CQ57" s="84"/>
      <c r="CR57" s="84"/>
      <c r="CS57" s="84"/>
      <c r="CT57" s="84"/>
      <c r="CU57" s="84">
        <v>0</v>
      </c>
      <c r="CV57" s="84">
        <v>0</v>
      </c>
      <c r="CW57" s="84"/>
      <c r="CX57" s="84"/>
      <c r="CY57" s="84"/>
      <c r="CZ57" s="84"/>
      <c r="DA57" s="84"/>
      <c r="DB57" s="46"/>
      <c r="DC57" s="46"/>
      <c r="DD57" s="91">
        <v>12</v>
      </c>
      <c r="DE57" s="104">
        <f t="shared" si="393"/>
        <v>10</v>
      </c>
      <c r="DF57" s="84">
        <v>8</v>
      </c>
      <c r="DG57" s="84">
        <v>26</v>
      </c>
      <c r="DH57" s="84">
        <v>35</v>
      </c>
      <c r="DI57" s="84">
        <v>97</v>
      </c>
      <c r="DJ57" s="84">
        <v>382</v>
      </c>
      <c r="DK57" s="84">
        <v>496</v>
      </c>
      <c r="DL57" s="84">
        <v>414</v>
      </c>
      <c r="DM57" s="84">
        <v>388</v>
      </c>
      <c r="DN57" s="84">
        <v>523</v>
      </c>
      <c r="DO57" s="84">
        <v>568</v>
      </c>
      <c r="DP57" s="84">
        <v>551</v>
      </c>
      <c r="DQ57" s="84">
        <v>591</v>
      </c>
      <c r="DR57" s="84">
        <v>539</v>
      </c>
      <c r="DS57" s="84">
        <v>691</v>
      </c>
      <c r="DT57" s="84">
        <v>720</v>
      </c>
      <c r="DU57" s="84"/>
      <c r="DV57" s="84">
        <v>822</v>
      </c>
      <c r="DW57" s="46">
        <v>832</v>
      </c>
      <c r="DX57" s="46">
        <v>741</v>
      </c>
      <c r="DY57" s="91">
        <v>108</v>
      </c>
      <c r="DZ57" s="104">
        <f t="shared" si="394"/>
        <v>101.5</v>
      </c>
      <c r="EA57" s="84">
        <v>95</v>
      </c>
      <c r="EB57" s="84">
        <f>(2*((ED57-EA57)/5))+EA57</f>
        <v>103</v>
      </c>
      <c r="EC57" s="84">
        <v>95</v>
      </c>
      <c r="ED57" s="84">
        <v>115</v>
      </c>
      <c r="EE57" s="84">
        <v>116</v>
      </c>
      <c r="EF57" s="84">
        <v>106</v>
      </c>
      <c r="EG57" s="84">
        <v>116</v>
      </c>
      <c r="EH57" s="84">
        <v>91</v>
      </c>
      <c r="EI57" s="84">
        <v>115</v>
      </c>
      <c r="EJ57" s="84">
        <v>119</v>
      </c>
      <c r="EK57" s="84">
        <v>119</v>
      </c>
      <c r="EL57" s="84">
        <v>114</v>
      </c>
      <c r="EM57" s="84">
        <v>115</v>
      </c>
      <c r="EN57" s="84">
        <v>120</v>
      </c>
      <c r="EO57" s="84">
        <v>124</v>
      </c>
      <c r="EP57" s="84"/>
      <c r="EQ57" s="84">
        <v>123</v>
      </c>
      <c r="ER57" s="46">
        <v>182</v>
      </c>
      <c r="ES57" s="46">
        <v>207</v>
      </c>
      <c r="ET57" s="91">
        <v>72</v>
      </c>
      <c r="EU57" s="104">
        <f t="shared" si="395"/>
        <v>68</v>
      </c>
      <c r="EV57" s="84">
        <v>64</v>
      </c>
      <c r="EW57" s="84">
        <v>69</v>
      </c>
      <c r="EX57" s="84">
        <v>75</v>
      </c>
      <c r="EY57" s="84">
        <v>77</v>
      </c>
      <c r="EZ57" s="84">
        <v>81</v>
      </c>
      <c r="FA57" s="84">
        <v>78</v>
      </c>
      <c r="FB57" s="84">
        <v>79</v>
      </c>
      <c r="FC57" s="84">
        <v>76</v>
      </c>
      <c r="FD57" s="84">
        <v>81</v>
      </c>
      <c r="FE57" s="84">
        <v>77</v>
      </c>
      <c r="FF57" s="84">
        <v>78</v>
      </c>
      <c r="FG57" s="84">
        <v>74</v>
      </c>
      <c r="FH57" s="84">
        <v>77</v>
      </c>
      <c r="FI57" s="84">
        <v>80</v>
      </c>
      <c r="FJ57" s="84">
        <v>85</v>
      </c>
      <c r="FK57" s="84"/>
      <c r="FL57" s="84">
        <v>94</v>
      </c>
      <c r="FM57" s="46">
        <v>93</v>
      </c>
      <c r="FN57" s="46">
        <v>96</v>
      </c>
      <c r="FO57" s="91">
        <v>279</v>
      </c>
      <c r="FP57" s="84">
        <v>341</v>
      </c>
      <c r="FQ57" s="84">
        <v>306</v>
      </c>
      <c r="FR57" s="84">
        <v>157</v>
      </c>
      <c r="FS57" s="84">
        <v>341</v>
      </c>
      <c r="FT57" s="84">
        <v>424</v>
      </c>
      <c r="FU57" s="84">
        <v>485</v>
      </c>
      <c r="FV57" s="84">
        <v>470</v>
      </c>
      <c r="FW57" s="84"/>
      <c r="FX57" s="84">
        <v>580</v>
      </c>
      <c r="FY57" s="46">
        <v>634</v>
      </c>
      <c r="FZ57" s="46">
        <v>694</v>
      </c>
      <c r="GA57" s="84"/>
      <c r="GB57" s="84"/>
      <c r="GH57" s="133">
        <v>4228</v>
      </c>
      <c r="GI57" s="133">
        <v>4305</v>
      </c>
      <c r="GJ57" s="133">
        <v>4321</v>
      </c>
      <c r="GK57" s="133">
        <v>4982</v>
      </c>
      <c r="GL57" s="133">
        <v>4938</v>
      </c>
      <c r="GM57" s="133">
        <v>4798</v>
      </c>
      <c r="GN57" s="204">
        <f t="shared" si="396"/>
        <v>3949</v>
      </c>
      <c r="GO57" s="133">
        <f t="shared" si="397"/>
        <v>3964</v>
      </c>
      <c r="GP57" s="133">
        <f t="shared" si="398"/>
        <v>4015</v>
      </c>
      <c r="GQ57" s="133">
        <f t="shared" si="399"/>
        <v>4206</v>
      </c>
      <c r="GR57" s="133">
        <f t="shared" si="400"/>
        <v>4225</v>
      </c>
      <c r="GS57" s="133">
        <f t="shared" si="401"/>
        <v>4244</v>
      </c>
      <c r="GT57" s="133">
        <f t="shared" si="402"/>
        <v>4287</v>
      </c>
      <c r="GU57" s="133">
        <f t="shared" si="403"/>
        <v>4224</v>
      </c>
      <c r="GV57" s="133">
        <f t="shared" si="404"/>
        <v>4550</v>
      </c>
      <c r="GW57" s="133">
        <f t="shared" si="405"/>
        <v>4609</v>
      </c>
      <c r="GX57" s="133">
        <f t="shared" si="406"/>
        <v>0</v>
      </c>
      <c r="GY57" s="133">
        <f t="shared" si="407"/>
        <v>4402</v>
      </c>
      <c r="GZ57" s="133">
        <f t="shared" si="408"/>
        <v>4304</v>
      </c>
      <c r="HA57" s="133">
        <f t="shared" si="409"/>
        <v>4104</v>
      </c>
      <c r="HB57" s="204">
        <f t="shared" si="410"/>
        <v>279</v>
      </c>
      <c r="HC57" s="133">
        <f t="shared" si="411"/>
        <v>341</v>
      </c>
      <c r="HD57" s="133">
        <f t="shared" si="412"/>
        <v>306</v>
      </c>
      <c r="HE57" s="133">
        <f t="shared" si="413"/>
        <v>580</v>
      </c>
      <c r="HF57" s="133">
        <f t="shared" si="414"/>
        <v>634</v>
      </c>
      <c r="HG57" s="133">
        <f t="shared" si="414"/>
        <v>694</v>
      </c>
    </row>
    <row r="58" spans="1:216">
      <c r="A58" s="40" t="s">
        <v>67</v>
      </c>
      <c r="B58" s="46"/>
      <c r="C58" s="99">
        <v>134</v>
      </c>
      <c r="D58" s="78">
        <f t="shared" si="388"/>
        <v>130.5</v>
      </c>
      <c r="E58" s="46">
        <v>127</v>
      </c>
      <c r="F58" s="46">
        <v>126</v>
      </c>
      <c r="G58" s="46">
        <v>118</v>
      </c>
      <c r="H58" s="46">
        <v>122</v>
      </c>
      <c r="I58" s="46">
        <v>131</v>
      </c>
      <c r="J58" s="46">
        <v>109</v>
      </c>
      <c r="K58" s="46">
        <v>114</v>
      </c>
      <c r="L58" s="46">
        <v>150</v>
      </c>
      <c r="M58" s="46">
        <v>144</v>
      </c>
      <c r="N58" s="46">
        <v>115</v>
      </c>
      <c r="O58" s="46">
        <v>146</v>
      </c>
      <c r="P58" s="46">
        <v>128</v>
      </c>
      <c r="Q58" s="46">
        <v>146</v>
      </c>
      <c r="R58" s="46">
        <v>138</v>
      </c>
      <c r="S58" s="46">
        <v>107</v>
      </c>
      <c r="T58" s="46"/>
      <c r="U58" s="46">
        <v>71</v>
      </c>
      <c r="V58" s="46">
        <v>74</v>
      </c>
      <c r="W58" s="46">
        <v>61</v>
      </c>
      <c r="X58" s="91">
        <v>61</v>
      </c>
      <c r="Y58" s="104">
        <f t="shared" si="389"/>
        <v>63.5</v>
      </c>
      <c r="Z58" s="84">
        <v>66</v>
      </c>
      <c r="AA58" s="84">
        <v>60</v>
      </c>
      <c r="AB58" s="84">
        <v>71</v>
      </c>
      <c r="AC58" s="84">
        <v>61</v>
      </c>
      <c r="AD58" s="84">
        <v>60</v>
      </c>
      <c r="AE58" s="84">
        <v>49</v>
      </c>
      <c r="AF58" s="84">
        <v>69</v>
      </c>
      <c r="AG58" s="84">
        <v>56</v>
      </c>
      <c r="AH58" s="84">
        <v>54</v>
      </c>
      <c r="AI58" s="84">
        <v>62</v>
      </c>
      <c r="AJ58" s="84">
        <v>63</v>
      </c>
      <c r="AK58" s="84">
        <v>86</v>
      </c>
      <c r="AL58" s="84">
        <v>68</v>
      </c>
      <c r="AM58" s="84">
        <v>69</v>
      </c>
      <c r="AN58" s="84">
        <v>103</v>
      </c>
      <c r="AO58" s="84"/>
      <c r="AP58" s="84">
        <v>88</v>
      </c>
      <c r="AQ58" s="46">
        <v>85</v>
      </c>
      <c r="AR58" s="46">
        <v>72</v>
      </c>
      <c r="AS58" s="91"/>
      <c r="AT58" s="104">
        <f t="shared" si="390"/>
        <v>0</v>
      </c>
      <c r="AU58" s="84"/>
      <c r="AV58" s="84"/>
      <c r="AW58" s="84">
        <v>0</v>
      </c>
      <c r="AX58" s="84"/>
      <c r="AY58" s="84"/>
      <c r="AZ58" s="84"/>
      <c r="BA58" s="84"/>
      <c r="BB58" s="84"/>
      <c r="BC58" s="84"/>
      <c r="BD58" s="84"/>
      <c r="BE58" s="84">
        <v>0</v>
      </c>
      <c r="BF58" s="84">
        <v>0</v>
      </c>
      <c r="BG58" s="84"/>
      <c r="BH58" s="84"/>
      <c r="BI58" s="84"/>
      <c r="BJ58" s="84"/>
      <c r="BK58" s="84"/>
      <c r="BL58" s="46"/>
      <c r="BM58" s="46"/>
      <c r="BN58" s="91"/>
      <c r="BO58" s="104">
        <f t="shared" si="391"/>
        <v>0</v>
      </c>
      <c r="BP58" s="84"/>
      <c r="BQ58" s="84"/>
      <c r="BR58" s="84">
        <v>0</v>
      </c>
      <c r="BS58" s="84"/>
      <c r="BT58" s="84"/>
      <c r="BU58" s="84"/>
      <c r="BV58" s="84"/>
      <c r="BW58" s="84"/>
      <c r="BX58" s="84"/>
      <c r="BY58" s="84"/>
      <c r="BZ58" s="84">
        <v>0</v>
      </c>
      <c r="CA58" s="84">
        <v>0</v>
      </c>
      <c r="CB58" s="84"/>
      <c r="CC58" s="84"/>
      <c r="CD58" s="84"/>
      <c r="CE58" s="84"/>
      <c r="CF58" s="84"/>
      <c r="CG58" s="46"/>
      <c r="CH58" s="46"/>
      <c r="CI58" s="91"/>
      <c r="CJ58" s="104">
        <f t="shared" si="392"/>
        <v>0</v>
      </c>
      <c r="CK58" s="84"/>
      <c r="CL58" s="84"/>
      <c r="CM58" s="84"/>
      <c r="CN58" s="84"/>
      <c r="CO58" s="84"/>
      <c r="CP58" s="84"/>
      <c r="CQ58" s="84"/>
      <c r="CR58" s="84"/>
      <c r="CS58" s="84"/>
      <c r="CT58" s="84"/>
      <c r="CU58" s="84">
        <v>0</v>
      </c>
      <c r="CV58" s="84">
        <v>0</v>
      </c>
      <c r="CW58" s="84"/>
      <c r="CX58" s="84"/>
      <c r="CY58" s="84"/>
      <c r="CZ58" s="84"/>
      <c r="DA58" s="84"/>
      <c r="DB58" s="46"/>
      <c r="DC58" s="46"/>
      <c r="DD58" s="91"/>
      <c r="DE58" s="104">
        <f t="shared" si="393"/>
        <v>0</v>
      </c>
      <c r="DF58" s="84"/>
      <c r="DG58" s="84"/>
      <c r="DH58" s="84">
        <v>0</v>
      </c>
      <c r="DI58" s="84"/>
      <c r="DJ58" s="84"/>
      <c r="DK58" s="84"/>
      <c r="DL58" s="84"/>
      <c r="DM58" s="84"/>
      <c r="DN58" s="84"/>
      <c r="DO58" s="84"/>
      <c r="DP58" s="84">
        <v>0</v>
      </c>
      <c r="DQ58" s="84">
        <v>0</v>
      </c>
      <c r="DR58" s="84"/>
      <c r="DS58" s="84"/>
      <c r="DT58" s="84"/>
      <c r="DU58" s="84"/>
      <c r="DV58" s="84"/>
      <c r="DW58" s="46"/>
      <c r="DX58" s="46"/>
      <c r="DY58" s="91"/>
      <c r="DZ58" s="104">
        <f t="shared" si="394"/>
        <v>0</v>
      </c>
      <c r="EA58" s="84"/>
      <c r="EB58" s="84"/>
      <c r="EC58" s="84"/>
      <c r="ED58" s="84"/>
      <c r="EE58" s="84"/>
      <c r="EF58" s="84"/>
      <c r="EG58" s="84"/>
      <c r="EH58" s="84"/>
      <c r="EI58" s="84"/>
      <c r="EJ58" s="84"/>
      <c r="EK58" s="84">
        <v>0</v>
      </c>
      <c r="EL58" s="84">
        <v>0</v>
      </c>
      <c r="EM58" s="84"/>
      <c r="EN58" s="84"/>
      <c r="EO58" s="84"/>
      <c r="EP58" s="84"/>
      <c r="EQ58" s="84"/>
      <c r="ER58" s="46"/>
      <c r="ES58" s="46"/>
      <c r="ET58" s="91"/>
      <c r="EU58" s="104">
        <f t="shared" si="395"/>
        <v>0</v>
      </c>
      <c r="EV58" s="84"/>
      <c r="EW58" s="84"/>
      <c r="EX58" s="84"/>
      <c r="EY58" s="84"/>
      <c r="EZ58" s="84"/>
      <c r="FA58" s="84"/>
      <c r="FB58" s="84"/>
      <c r="FC58" s="84"/>
      <c r="FD58" s="84"/>
      <c r="FE58" s="84"/>
      <c r="FF58" s="84">
        <v>0</v>
      </c>
      <c r="FG58" s="84">
        <v>0</v>
      </c>
      <c r="FH58" s="84"/>
      <c r="FI58" s="84"/>
      <c r="FJ58" s="84"/>
      <c r="FK58" s="84"/>
      <c r="FL58" s="84"/>
      <c r="FM58" s="46"/>
      <c r="FN58" s="46"/>
      <c r="FO58" s="91">
        <v>0</v>
      </c>
      <c r="FP58" s="84">
        <v>0</v>
      </c>
      <c r="FQ58" s="84">
        <v>0</v>
      </c>
      <c r="FR58" s="84">
        <v>35</v>
      </c>
      <c r="FS58" s="84">
        <v>64</v>
      </c>
      <c r="FT58" s="84">
        <v>64</v>
      </c>
      <c r="FU58" s="84">
        <v>76</v>
      </c>
      <c r="FV58" s="84">
        <v>93</v>
      </c>
      <c r="FW58" s="84"/>
      <c r="FX58" s="84">
        <v>106</v>
      </c>
      <c r="FY58" s="46">
        <v>108</v>
      </c>
      <c r="FZ58" s="46">
        <v>110</v>
      </c>
      <c r="GA58" s="84"/>
      <c r="GB58" s="84"/>
      <c r="GH58" s="133">
        <v>158</v>
      </c>
      <c r="GI58" s="133">
        <v>183</v>
      </c>
      <c r="GJ58" s="133">
        <v>206</v>
      </c>
      <c r="GK58" s="133">
        <v>265</v>
      </c>
      <c r="GL58" s="133">
        <v>267</v>
      </c>
      <c r="GM58" s="133">
        <v>243</v>
      </c>
      <c r="GN58" s="204">
        <f t="shared" si="396"/>
        <v>158</v>
      </c>
      <c r="GO58" s="133">
        <f t="shared" si="397"/>
        <v>183</v>
      </c>
      <c r="GP58" s="133">
        <f t="shared" si="398"/>
        <v>206</v>
      </c>
      <c r="GQ58" s="133">
        <f t="shared" si="399"/>
        <v>198</v>
      </c>
      <c r="GR58" s="133">
        <f t="shared" si="400"/>
        <v>177</v>
      </c>
      <c r="GS58" s="133">
        <f t="shared" si="401"/>
        <v>209</v>
      </c>
      <c r="GT58" s="133">
        <f t="shared" si="402"/>
        <v>214</v>
      </c>
      <c r="GU58" s="133">
        <f t="shared" si="403"/>
        <v>214</v>
      </c>
      <c r="GV58" s="133">
        <f t="shared" si="404"/>
        <v>207</v>
      </c>
      <c r="GW58" s="133">
        <f t="shared" si="405"/>
        <v>210</v>
      </c>
      <c r="GX58" s="133">
        <f t="shared" si="406"/>
        <v>0</v>
      </c>
      <c r="GY58" s="133">
        <f t="shared" si="407"/>
        <v>159</v>
      </c>
      <c r="GZ58" s="133">
        <f t="shared" si="408"/>
        <v>159</v>
      </c>
      <c r="HA58" s="133">
        <f t="shared" si="409"/>
        <v>133</v>
      </c>
      <c r="HB58" s="204">
        <f t="shared" si="410"/>
        <v>0</v>
      </c>
      <c r="HC58" s="133">
        <f t="shared" si="411"/>
        <v>0</v>
      </c>
      <c r="HD58" s="133">
        <f t="shared" si="412"/>
        <v>0</v>
      </c>
      <c r="HE58" s="133">
        <f t="shared" si="413"/>
        <v>106</v>
      </c>
      <c r="HF58" s="133">
        <f t="shared" si="414"/>
        <v>108</v>
      </c>
      <c r="HG58" s="133">
        <f t="shared" si="414"/>
        <v>110</v>
      </c>
    </row>
    <row r="59" spans="1:216">
      <c r="A59" s="40" t="s">
        <v>68</v>
      </c>
      <c r="B59" s="46"/>
      <c r="C59" s="99">
        <v>881</v>
      </c>
      <c r="D59" s="78">
        <f t="shared" si="388"/>
        <v>854</v>
      </c>
      <c r="E59" s="46">
        <v>827</v>
      </c>
      <c r="F59" s="46">
        <v>872</v>
      </c>
      <c r="G59" s="46">
        <v>860</v>
      </c>
      <c r="H59" s="46">
        <v>775</v>
      </c>
      <c r="I59" s="46">
        <v>795</v>
      </c>
      <c r="J59" s="46">
        <v>821</v>
      </c>
      <c r="K59" s="46">
        <v>907</v>
      </c>
      <c r="L59" s="46">
        <v>822</v>
      </c>
      <c r="M59" s="46">
        <v>847</v>
      </c>
      <c r="N59" s="46">
        <v>828</v>
      </c>
      <c r="O59" s="46">
        <v>787</v>
      </c>
      <c r="P59" s="46">
        <v>862</v>
      </c>
      <c r="Q59" s="46">
        <v>785</v>
      </c>
      <c r="R59" s="46">
        <v>819</v>
      </c>
      <c r="S59" s="46">
        <v>851</v>
      </c>
      <c r="T59" s="46"/>
      <c r="U59" s="46">
        <v>592</v>
      </c>
      <c r="V59" s="46">
        <v>492</v>
      </c>
      <c r="W59" s="46">
        <v>547</v>
      </c>
      <c r="X59" s="91">
        <v>306</v>
      </c>
      <c r="Y59" s="104">
        <f t="shared" si="389"/>
        <v>311</v>
      </c>
      <c r="Z59" s="84">
        <v>316</v>
      </c>
      <c r="AA59" s="84">
        <v>318</v>
      </c>
      <c r="AB59" s="84">
        <v>332</v>
      </c>
      <c r="AC59" s="84">
        <v>297</v>
      </c>
      <c r="AD59" s="84">
        <v>329</v>
      </c>
      <c r="AE59" s="84">
        <v>311</v>
      </c>
      <c r="AF59" s="84">
        <v>307</v>
      </c>
      <c r="AG59" s="84">
        <v>308</v>
      </c>
      <c r="AH59" s="84">
        <v>312</v>
      </c>
      <c r="AI59" s="84">
        <v>299</v>
      </c>
      <c r="AJ59" s="84">
        <v>310</v>
      </c>
      <c r="AK59" s="84">
        <v>319</v>
      </c>
      <c r="AL59" s="84">
        <v>337</v>
      </c>
      <c r="AM59" s="84">
        <v>333</v>
      </c>
      <c r="AN59" s="84"/>
      <c r="AO59" s="84"/>
      <c r="AP59" s="84">
        <v>307</v>
      </c>
      <c r="AQ59" s="46">
        <v>327</v>
      </c>
      <c r="AR59" s="46">
        <v>369</v>
      </c>
      <c r="AS59" s="91">
        <v>83</v>
      </c>
      <c r="AT59" s="104">
        <f t="shared" si="390"/>
        <v>72.5</v>
      </c>
      <c r="AU59" s="84">
        <v>62</v>
      </c>
      <c r="AV59" s="84">
        <v>75</v>
      </c>
      <c r="AW59" s="84">
        <v>68</v>
      </c>
      <c r="AX59" s="84">
        <v>70</v>
      </c>
      <c r="AY59" s="84">
        <v>74</v>
      </c>
      <c r="AZ59" s="84">
        <v>69</v>
      </c>
      <c r="BA59" s="84">
        <v>74</v>
      </c>
      <c r="BB59" s="84">
        <v>80</v>
      </c>
      <c r="BC59" s="84">
        <v>80</v>
      </c>
      <c r="BD59" s="84">
        <v>67</v>
      </c>
      <c r="BE59" s="84">
        <v>96</v>
      </c>
      <c r="BF59" s="84">
        <v>103</v>
      </c>
      <c r="BG59" s="84">
        <v>100</v>
      </c>
      <c r="BH59" s="84">
        <v>111</v>
      </c>
      <c r="BI59" s="84"/>
      <c r="BJ59" s="84"/>
      <c r="BK59" s="84">
        <v>113</v>
      </c>
      <c r="BL59" s="46">
        <v>110</v>
      </c>
      <c r="BM59" s="46">
        <v>117</v>
      </c>
      <c r="BN59" s="91"/>
      <c r="BO59" s="104">
        <f t="shared" si="391"/>
        <v>0</v>
      </c>
      <c r="BP59" s="84"/>
      <c r="BQ59" s="84"/>
      <c r="BR59" s="84">
        <v>0</v>
      </c>
      <c r="BS59" s="84"/>
      <c r="BT59" s="84"/>
      <c r="BU59" s="84"/>
      <c r="BV59" s="84"/>
      <c r="BW59" s="84"/>
      <c r="BX59" s="84"/>
      <c r="BY59" s="84"/>
      <c r="BZ59" s="84">
        <v>0</v>
      </c>
      <c r="CA59" s="84">
        <v>0</v>
      </c>
      <c r="CB59" s="84"/>
      <c r="CC59" s="84"/>
      <c r="CD59" s="84"/>
      <c r="CE59" s="84"/>
      <c r="CF59" s="84"/>
      <c r="CG59" s="46"/>
      <c r="CH59" s="46"/>
      <c r="CI59" s="91">
        <v>49</v>
      </c>
      <c r="CJ59" s="104">
        <f t="shared" si="392"/>
        <v>54.5</v>
      </c>
      <c r="CK59" s="84">
        <v>60</v>
      </c>
      <c r="CL59" s="84">
        <v>62</v>
      </c>
      <c r="CM59" s="84">
        <v>71</v>
      </c>
      <c r="CN59" s="84">
        <v>75</v>
      </c>
      <c r="CO59" s="84">
        <v>70</v>
      </c>
      <c r="CP59" s="84">
        <v>77</v>
      </c>
      <c r="CQ59" s="84">
        <v>82</v>
      </c>
      <c r="CR59" s="84">
        <v>89</v>
      </c>
      <c r="CS59" s="84">
        <v>88</v>
      </c>
      <c r="CT59" s="84">
        <v>91</v>
      </c>
      <c r="CU59" s="84">
        <v>92</v>
      </c>
      <c r="CV59" s="84">
        <v>100</v>
      </c>
      <c r="CW59" s="84">
        <v>103</v>
      </c>
      <c r="CX59" s="84">
        <v>109</v>
      </c>
      <c r="CY59" s="84"/>
      <c r="CZ59" s="84"/>
      <c r="DA59" s="84">
        <v>144</v>
      </c>
      <c r="DB59" s="46">
        <v>152</v>
      </c>
      <c r="DC59" s="46">
        <v>156</v>
      </c>
      <c r="DD59" s="91">
        <v>12</v>
      </c>
      <c r="DE59" s="104">
        <f t="shared" si="393"/>
        <v>14.5</v>
      </c>
      <c r="DF59" s="84">
        <v>17</v>
      </c>
      <c r="DG59" s="84">
        <v>39</v>
      </c>
      <c r="DH59" s="84">
        <v>31</v>
      </c>
      <c r="DI59" s="84">
        <v>83</v>
      </c>
      <c r="DJ59" s="84">
        <v>113</v>
      </c>
      <c r="DK59" s="84">
        <v>171</v>
      </c>
      <c r="DL59" s="84">
        <v>189</v>
      </c>
      <c r="DM59" s="84">
        <v>166</v>
      </c>
      <c r="DN59" s="84">
        <v>198</v>
      </c>
      <c r="DO59" s="84">
        <v>247</v>
      </c>
      <c r="DP59" s="84">
        <v>257</v>
      </c>
      <c r="DQ59" s="84">
        <v>218</v>
      </c>
      <c r="DR59" s="84">
        <v>213</v>
      </c>
      <c r="DS59" s="84">
        <v>191</v>
      </c>
      <c r="DT59" s="84">
        <v>203</v>
      </c>
      <c r="DU59" s="84"/>
      <c r="DV59" s="84">
        <v>185</v>
      </c>
      <c r="DW59" s="46">
        <v>254</v>
      </c>
      <c r="DX59" s="46">
        <v>281</v>
      </c>
      <c r="DY59" s="91"/>
      <c r="DZ59" s="104">
        <f t="shared" si="394"/>
        <v>0</v>
      </c>
      <c r="EA59" s="84"/>
      <c r="EB59" s="84"/>
      <c r="EC59" s="84"/>
      <c r="ED59" s="84"/>
      <c r="EE59" s="84"/>
      <c r="EF59" s="84"/>
      <c r="EG59" s="84"/>
      <c r="EH59" s="84"/>
      <c r="EI59" s="84"/>
      <c r="EJ59" s="84"/>
      <c r="EK59" s="84">
        <v>0</v>
      </c>
      <c r="EL59" s="84">
        <v>0</v>
      </c>
      <c r="EM59" s="84"/>
      <c r="EN59" s="84"/>
      <c r="EO59" s="84"/>
      <c r="EP59" s="84"/>
      <c r="EQ59" s="84"/>
      <c r="ER59" s="46"/>
      <c r="ES59" s="46"/>
      <c r="ET59" s="91"/>
      <c r="EU59" s="104">
        <f t="shared" si="395"/>
        <v>0</v>
      </c>
      <c r="EV59" s="84"/>
      <c r="EW59" s="84"/>
      <c r="EX59" s="84"/>
      <c r="EY59" s="84"/>
      <c r="EZ59" s="84"/>
      <c r="FA59" s="84"/>
      <c r="FB59" s="84"/>
      <c r="FC59" s="84"/>
      <c r="FD59" s="84"/>
      <c r="FE59" s="84"/>
      <c r="FF59" s="84">
        <v>0</v>
      </c>
      <c r="FG59" s="84">
        <v>0</v>
      </c>
      <c r="FH59" s="84"/>
      <c r="FI59" s="84"/>
      <c r="FJ59" s="84"/>
      <c r="FK59" s="84"/>
      <c r="FL59" s="84"/>
      <c r="FM59" s="46"/>
      <c r="FN59" s="46"/>
      <c r="FO59" s="91">
        <v>213</v>
      </c>
      <c r="FP59" s="84">
        <v>258</v>
      </c>
      <c r="FQ59" s="84">
        <v>231</v>
      </c>
      <c r="FR59" s="84">
        <v>191</v>
      </c>
      <c r="FS59" s="84">
        <v>107</v>
      </c>
      <c r="FT59" s="84">
        <v>158</v>
      </c>
      <c r="FU59" s="84">
        <v>161</v>
      </c>
      <c r="FV59" s="84">
        <v>160</v>
      </c>
      <c r="FW59" s="84"/>
      <c r="FX59" s="84">
        <v>223</v>
      </c>
      <c r="FY59" s="46">
        <v>167</v>
      </c>
      <c r="FZ59" s="46">
        <v>220</v>
      </c>
      <c r="GA59" s="84"/>
      <c r="GB59" s="84"/>
      <c r="GH59" s="133">
        <v>1662</v>
      </c>
      <c r="GI59" s="133">
        <v>1817</v>
      </c>
      <c r="GJ59" s="133">
        <v>1696</v>
      </c>
      <c r="GK59" s="133">
        <v>1564</v>
      </c>
      <c r="GL59" s="133">
        <v>1502</v>
      </c>
      <c r="GM59" s="133">
        <v>1690</v>
      </c>
      <c r="GN59" s="204">
        <f t="shared" si="396"/>
        <v>1449</v>
      </c>
      <c r="GO59" s="133">
        <f t="shared" si="397"/>
        <v>1559</v>
      </c>
      <c r="GP59" s="133">
        <f t="shared" si="398"/>
        <v>1465</v>
      </c>
      <c r="GQ59" s="133">
        <f t="shared" si="399"/>
        <v>1525</v>
      </c>
      <c r="GR59" s="133">
        <f t="shared" si="400"/>
        <v>1532</v>
      </c>
      <c r="GS59" s="133">
        <f t="shared" si="401"/>
        <v>1542</v>
      </c>
      <c r="GT59" s="133">
        <f t="shared" si="402"/>
        <v>1602</v>
      </c>
      <c r="GU59" s="133">
        <f t="shared" si="403"/>
        <v>1538</v>
      </c>
      <c r="GV59" s="133">
        <f t="shared" si="404"/>
        <v>1563</v>
      </c>
      <c r="GW59" s="133">
        <f t="shared" si="405"/>
        <v>1054</v>
      </c>
      <c r="GX59" s="133">
        <f t="shared" si="406"/>
        <v>0</v>
      </c>
      <c r="GY59" s="133">
        <f t="shared" si="407"/>
        <v>1341</v>
      </c>
      <c r="GZ59" s="133">
        <f t="shared" si="408"/>
        <v>1335</v>
      </c>
      <c r="HA59" s="133">
        <f t="shared" si="409"/>
        <v>1470</v>
      </c>
      <c r="HB59" s="204">
        <f t="shared" si="410"/>
        <v>213</v>
      </c>
      <c r="HC59" s="133">
        <f t="shared" si="411"/>
        <v>258</v>
      </c>
      <c r="HD59" s="133">
        <f t="shared" si="412"/>
        <v>231</v>
      </c>
      <c r="HE59" s="133">
        <f t="shared" si="413"/>
        <v>223</v>
      </c>
      <c r="HF59" s="133">
        <f t="shared" si="414"/>
        <v>167</v>
      </c>
      <c r="HG59" s="133">
        <f t="shared" si="414"/>
        <v>220</v>
      </c>
    </row>
    <row r="60" spans="1:216">
      <c r="A60" s="40" t="s">
        <v>71</v>
      </c>
      <c r="B60" s="46"/>
      <c r="C60" s="99">
        <v>4665</v>
      </c>
      <c r="D60" s="78">
        <f t="shared" si="388"/>
        <v>4611.5</v>
      </c>
      <c r="E60" s="46">
        <v>4558</v>
      </c>
      <c r="F60" s="46">
        <v>3315</v>
      </c>
      <c r="G60" s="46">
        <v>4277</v>
      </c>
      <c r="H60" s="46">
        <v>4281</v>
      </c>
      <c r="I60" s="46">
        <v>4387</v>
      </c>
      <c r="J60" s="46">
        <v>4440</v>
      </c>
      <c r="K60" s="46">
        <v>4860</v>
      </c>
      <c r="L60" s="46">
        <v>4808</v>
      </c>
      <c r="M60" s="46">
        <v>4615</v>
      </c>
      <c r="N60" s="46">
        <v>4689</v>
      </c>
      <c r="O60" s="46">
        <v>4771</v>
      </c>
      <c r="P60" s="46">
        <v>4785</v>
      </c>
      <c r="Q60" s="46">
        <v>4702</v>
      </c>
      <c r="R60" s="46">
        <v>4967</v>
      </c>
      <c r="S60" s="46">
        <v>5007</v>
      </c>
      <c r="T60" s="46"/>
      <c r="U60" s="46">
        <v>4115</v>
      </c>
      <c r="V60" s="46">
        <v>3801</v>
      </c>
      <c r="W60" s="46">
        <v>3647</v>
      </c>
      <c r="X60" s="91">
        <v>1681</v>
      </c>
      <c r="Y60" s="104">
        <f t="shared" si="389"/>
        <v>1689</v>
      </c>
      <c r="Z60" s="84">
        <v>1697</v>
      </c>
      <c r="AA60" s="84">
        <v>1658</v>
      </c>
      <c r="AB60" s="84">
        <v>1571</v>
      </c>
      <c r="AC60" s="84">
        <v>1711</v>
      </c>
      <c r="AD60" s="84">
        <v>1672</v>
      </c>
      <c r="AE60" s="84">
        <v>1707</v>
      </c>
      <c r="AF60" s="84">
        <v>1710</v>
      </c>
      <c r="AG60" s="84">
        <v>1698</v>
      </c>
      <c r="AH60" s="84">
        <v>1633</v>
      </c>
      <c r="AI60" s="84">
        <v>1665</v>
      </c>
      <c r="AJ60" s="84">
        <v>1735</v>
      </c>
      <c r="AK60" s="84">
        <v>1712</v>
      </c>
      <c r="AL60" s="84">
        <v>1768</v>
      </c>
      <c r="AM60" s="84">
        <v>1777</v>
      </c>
      <c r="AN60" s="84">
        <v>1851</v>
      </c>
      <c r="AO60" s="84"/>
      <c r="AP60" s="84">
        <v>1810</v>
      </c>
      <c r="AQ60" s="46">
        <v>1902</v>
      </c>
      <c r="AR60" s="46">
        <v>1851</v>
      </c>
      <c r="AS60" s="91">
        <v>343</v>
      </c>
      <c r="AT60" s="104">
        <f t="shared" si="390"/>
        <v>435.5</v>
      </c>
      <c r="AU60" s="84">
        <v>528</v>
      </c>
      <c r="AV60" s="84">
        <v>447</v>
      </c>
      <c r="AW60" s="84">
        <v>423</v>
      </c>
      <c r="AX60" s="84">
        <v>518</v>
      </c>
      <c r="AY60" s="84">
        <v>527</v>
      </c>
      <c r="AZ60" s="84">
        <v>529</v>
      </c>
      <c r="BA60" s="84">
        <v>542</v>
      </c>
      <c r="BB60" s="84">
        <v>490</v>
      </c>
      <c r="BC60" s="84">
        <v>514</v>
      </c>
      <c r="BD60" s="84">
        <v>535</v>
      </c>
      <c r="BE60" s="84">
        <v>562</v>
      </c>
      <c r="BF60" s="84">
        <v>559</v>
      </c>
      <c r="BG60" s="84">
        <v>532</v>
      </c>
      <c r="BH60" s="84">
        <v>571</v>
      </c>
      <c r="BI60" s="84">
        <v>566</v>
      </c>
      <c r="BJ60" s="84"/>
      <c r="BK60" s="84">
        <v>590</v>
      </c>
      <c r="BL60" s="46">
        <v>566</v>
      </c>
      <c r="BM60" s="46">
        <v>584</v>
      </c>
      <c r="BN60" s="91">
        <v>159</v>
      </c>
      <c r="BO60" s="104">
        <f t="shared" si="391"/>
        <v>171.5</v>
      </c>
      <c r="BP60" s="84">
        <v>184</v>
      </c>
      <c r="BQ60" s="84">
        <f>(2*((BR60-BP60)/5))+BP60</f>
        <v>222.8</v>
      </c>
      <c r="BR60" s="84">
        <v>281</v>
      </c>
      <c r="BS60" s="84">
        <v>244</v>
      </c>
      <c r="BT60" s="84">
        <v>247</v>
      </c>
      <c r="BU60" s="84">
        <v>187</v>
      </c>
      <c r="BV60" s="84">
        <v>204</v>
      </c>
      <c r="BW60" s="84">
        <v>204</v>
      </c>
      <c r="BX60" s="84">
        <v>177</v>
      </c>
      <c r="BY60" s="84">
        <v>168</v>
      </c>
      <c r="BZ60" s="84">
        <v>185</v>
      </c>
      <c r="CA60" s="84">
        <v>179</v>
      </c>
      <c r="CB60" s="84">
        <v>198</v>
      </c>
      <c r="CC60" s="84">
        <v>194</v>
      </c>
      <c r="CD60" s="84">
        <v>177</v>
      </c>
      <c r="CE60" s="84"/>
      <c r="CF60" s="84">
        <v>197</v>
      </c>
      <c r="CG60" s="46">
        <v>196</v>
      </c>
      <c r="CH60" s="46">
        <v>148</v>
      </c>
      <c r="CI60" s="91">
        <v>138</v>
      </c>
      <c r="CJ60" s="104">
        <f t="shared" si="392"/>
        <v>162</v>
      </c>
      <c r="CK60" s="84">
        <v>186</v>
      </c>
      <c r="CL60" s="84">
        <v>197</v>
      </c>
      <c r="CM60" s="84">
        <v>210</v>
      </c>
      <c r="CN60" s="84">
        <v>221</v>
      </c>
      <c r="CO60" s="84">
        <v>339</v>
      </c>
      <c r="CP60" s="84">
        <v>396</v>
      </c>
      <c r="CQ60" s="84">
        <v>376</v>
      </c>
      <c r="CR60" s="84">
        <v>356</v>
      </c>
      <c r="CS60" s="84">
        <v>418</v>
      </c>
      <c r="CT60" s="84">
        <v>460</v>
      </c>
      <c r="CU60" s="84">
        <v>586</v>
      </c>
      <c r="CV60" s="84">
        <v>517</v>
      </c>
      <c r="CW60" s="84">
        <v>373</v>
      </c>
      <c r="CX60" s="84">
        <v>405</v>
      </c>
      <c r="CY60" s="84">
        <v>405</v>
      </c>
      <c r="CZ60" s="84"/>
      <c r="DA60" s="84">
        <v>407</v>
      </c>
      <c r="DB60" s="46">
        <v>423</v>
      </c>
      <c r="DC60" s="46">
        <v>419</v>
      </c>
      <c r="DD60" s="91">
        <v>23</v>
      </c>
      <c r="DE60" s="104">
        <f t="shared" si="393"/>
        <v>21.5</v>
      </c>
      <c r="DF60" s="84">
        <v>20</v>
      </c>
      <c r="DG60" s="84">
        <v>32</v>
      </c>
      <c r="DH60" s="84">
        <v>45</v>
      </c>
      <c r="DI60" s="84">
        <v>68</v>
      </c>
      <c r="DJ60" s="84">
        <v>400</v>
      </c>
      <c r="DK60" s="84">
        <v>585</v>
      </c>
      <c r="DL60" s="84">
        <v>561</v>
      </c>
      <c r="DM60" s="84">
        <v>603</v>
      </c>
      <c r="DN60" s="84">
        <v>652</v>
      </c>
      <c r="DO60" s="84">
        <v>779</v>
      </c>
      <c r="DP60" s="84">
        <v>766</v>
      </c>
      <c r="DQ60" s="84">
        <v>836</v>
      </c>
      <c r="DR60" s="84">
        <v>820</v>
      </c>
      <c r="DS60" s="84">
        <v>913</v>
      </c>
      <c r="DT60" s="84">
        <v>948</v>
      </c>
      <c r="DU60" s="84"/>
      <c r="DV60" s="84">
        <v>996</v>
      </c>
      <c r="DW60" s="46">
        <v>1056</v>
      </c>
      <c r="DX60" s="46">
        <v>1044</v>
      </c>
      <c r="DY60" s="91">
        <v>59</v>
      </c>
      <c r="DZ60" s="104">
        <f t="shared" si="394"/>
        <v>61.5</v>
      </c>
      <c r="EA60" s="84">
        <v>64</v>
      </c>
      <c r="EB60" s="84">
        <v>58</v>
      </c>
      <c r="EC60" s="84">
        <v>66</v>
      </c>
      <c r="ED60" s="84">
        <v>70</v>
      </c>
      <c r="EE60" s="84">
        <v>69</v>
      </c>
      <c r="EF60" s="84">
        <v>63</v>
      </c>
      <c r="EG60" s="84">
        <v>66</v>
      </c>
      <c r="EH60" s="84">
        <v>59</v>
      </c>
      <c r="EI60" s="84">
        <v>67</v>
      </c>
      <c r="EJ60" s="84">
        <v>78</v>
      </c>
      <c r="EK60" s="84">
        <v>69</v>
      </c>
      <c r="EL60" s="84">
        <v>73</v>
      </c>
      <c r="EM60" s="84">
        <v>65</v>
      </c>
      <c r="EN60" s="84">
        <v>69</v>
      </c>
      <c r="EO60" s="84">
        <v>76</v>
      </c>
      <c r="EP60" s="84"/>
      <c r="EQ60" s="84">
        <v>73</v>
      </c>
      <c r="ER60" s="46">
        <v>78</v>
      </c>
      <c r="ES60" s="46">
        <v>89</v>
      </c>
      <c r="ET60" s="91">
        <v>78</v>
      </c>
      <c r="EU60" s="104">
        <f t="shared" si="395"/>
        <v>78</v>
      </c>
      <c r="EV60" s="84">
        <v>78</v>
      </c>
      <c r="EW60" s="84">
        <v>75</v>
      </c>
      <c r="EX60" s="84">
        <v>81</v>
      </c>
      <c r="EY60" s="84">
        <v>73</v>
      </c>
      <c r="EZ60" s="84">
        <v>80</v>
      </c>
      <c r="FA60" s="84">
        <v>80</v>
      </c>
      <c r="FB60" s="84">
        <v>81</v>
      </c>
      <c r="FC60" s="84">
        <v>86</v>
      </c>
      <c r="FD60" s="84">
        <v>78</v>
      </c>
      <c r="FE60" s="84">
        <v>83</v>
      </c>
      <c r="FF60" s="84">
        <v>81</v>
      </c>
      <c r="FG60" s="84">
        <v>87</v>
      </c>
      <c r="FH60" s="84">
        <v>87</v>
      </c>
      <c r="FI60" s="84">
        <v>82</v>
      </c>
      <c r="FJ60" s="84">
        <v>89</v>
      </c>
      <c r="FK60" s="84"/>
      <c r="FL60" s="84">
        <v>95</v>
      </c>
      <c r="FM60" s="46">
        <v>98</v>
      </c>
      <c r="FN60" s="46">
        <v>101</v>
      </c>
      <c r="FO60" s="91">
        <v>386</v>
      </c>
      <c r="FP60" s="84">
        <v>332</v>
      </c>
      <c r="FQ60" s="84">
        <v>335</v>
      </c>
      <c r="FR60" s="84">
        <v>585</v>
      </c>
      <c r="FS60" s="84">
        <v>969</v>
      </c>
      <c r="FT60" s="84">
        <v>1105</v>
      </c>
      <c r="FU60" s="84">
        <v>1205</v>
      </c>
      <c r="FV60" s="84">
        <v>1350</v>
      </c>
      <c r="FW60" s="84"/>
      <c r="FX60" s="84">
        <v>1495</v>
      </c>
      <c r="FY60" s="46">
        <v>1595</v>
      </c>
      <c r="FZ60" s="46">
        <v>1671</v>
      </c>
      <c r="GA60" s="84"/>
      <c r="GB60" s="84"/>
      <c r="GH60" s="133">
        <v>8373</v>
      </c>
      <c r="GI60" s="133">
        <v>8732</v>
      </c>
      <c r="GJ60" s="133">
        <v>8639</v>
      </c>
      <c r="GK60" s="133">
        <v>9778</v>
      </c>
      <c r="GL60" s="133">
        <v>9715</v>
      </c>
      <c r="GM60" s="133">
        <v>9554</v>
      </c>
      <c r="GN60" s="204">
        <f t="shared" si="396"/>
        <v>7987</v>
      </c>
      <c r="GO60" s="133">
        <f t="shared" si="397"/>
        <v>8400</v>
      </c>
      <c r="GP60" s="133">
        <f t="shared" si="398"/>
        <v>8304</v>
      </c>
      <c r="GQ60" s="133">
        <f t="shared" si="399"/>
        <v>8154</v>
      </c>
      <c r="GR60" s="133">
        <f t="shared" si="400"/>
        <v>8457</v>
      </c>
      <c r="GS60" s="133">
        <f t="shared" si="401"/>
        <v>8755</v>
      </c>
      <c r="GT60" s="133">
        <f t="shared" si="402"/>
        <v>8748</v>
      </c>
      <c r="GU60" s="133">
        <f t="shared" si="403"/>
        <v>8545</v>
      </c>
      <c r="GV60" s="133">
        <f t="shared" si="404"/>
        <v>8978</v>
      </c>
      <c r="GW60" s="133">
        <f t="shared" si="405"/>
        <v>9119</v>
      </c>
      <c r="GX60" s="133">
        <f t="shared" si="406"/>
        <v>0</v>
      </c>
      <c r="GY60" s="133">
        <f t="shared" si="407"/>
        <v>8283</v>
      </c>
      <c r="GZ60" s="133">
        <f t="shared" si="408"/>
        <v>8120</v>
      </c>
      <c r="HA60" s="133">
        <f t="shared" si="409"/>
        <v>7883</v>
      </c>
      <c r="HB60" s="204">
        <f t="shared" si="410"/>
        <v>386</v>
      </c>
      <c r="HC60" s="133">
        <f t="shared" si="411"/>
        <v>332</v>
      </c>
      <c r="HD60" s="133">
        <f t="shared" si="412"/>
        <v>335</v>
      </c>
      <c r="HE60" s="133">
        <f t="shared" si="413"/>
        <v>1495</v>
      </c>
      <c r="HF60" s="133">
        <f t="shared" si="414"/>
        <v>1595</v>
      </c>
      <c r="HG60" s="133">
        <f t="shared" si="414"/>
        <v>1671</v>
      </c>
    </row>
    <row r="61" spans="1:216">
      <c r="A61" s="40" t="s">
        <v>74</v>
      </c>
      <c r="B61" s="46"/>
      <c r="C61" s="99">
        <v>1598</v>
      </c>
      <c r="D61" s="78">
        <f t="shared" si="388"/>
        <v>1595.5</v>
      </c>
      <c r="E61" s="46">
        <v>1593</v>
      </c>
      <c r="F61" s="46">
        <v>1660</v>
      </c>
      <c r="G61" s="46">
        <v>1503</v>
      </c>
      <c r="H61" s="46">
        <v>1415</v>
      </c>
      <c r="I61" s="46">
        <v>1486</v>
      </c>
      <c r="J61" s="46">
        <v>1533</v>
      </c>
      <c r="K61" s="46">
        <v>1730</v>
      </c>
      <c r="L61" s="46">
        <v>1597</v>
      </c>
      <c r="M61" s="46">
        <v>1558</v>
      </c>
      <c r="N61" s="46">
        <v>1492</v>
      </c>
      <c r="O61" s="46">
        <v>1695</v>
      </c>
      <c r="P61" s="46">
        <v>1650</v>
      </c>
      <c r="Q61" s="46">
        <v>1721</v>
      </c>
      <c r="R61" s="46">
        <v>1699</v>
      </c>
      <c r="S61" s="46">
        <v>1682</v>
      </c>
      <c r="T61" s="46"/>
      <c r="U61" s="46">
        <v>1404</v>
      </c>
      <c r="V61" s="46">
        <v>1442</v>
      </c>
      <c r="W61" s="46">
        <v>1360</v>
      </c>
      <c r="X61" s="91">
        <v>1031</v>
      </c>
      <c r="Y61" s="104">
        <f t="shared" si="389"/>
        <v>1034</v>
      </c>
      <c r="Z61" s="84">
        <v>1037</v>
      </c>
      <c r="AA61" s="84">
        <v>1093</v>
      </c>
      <c r="AB61" s="84">
        <v>1067</v>
      </c>
      <c r="AC61" s="84">
        <v>1014</v>
      </c>
      <c r="AD61" s="84">
        <v>999</v>
      </c>
      <c r="AE61" s="84">
        <v>1062</v>
      </c>
      <c r="AF61" s="84">
        <v>1066</v>
      </c>
      <c r="AG61" s="84">
        <v>1055</v>
      </c>
      <c r="AH61" s="84">
        <v>1068</v>
      </c>
      <c r="AI61" s="84">
        <v>1044</v>
      </c>
      <c r="AJ61" s="84">
        <v>1084</v>
      </c>
      <c r="AK61" s="84">
        <v>1098</v>
      </c>
      <c r="AL61" s="84">
        <v>1149</v>
      </c>
      <c r="AM61" s="84">
        <v>1087</v>
      </c>
      <c r="AN61" s="84">
        <v>1214</v>
      </c>
      <c r="AO61" s="84"/>
      <c r="AP61" s="84">
        <v>1253</v>
      </c>
      <c r="AQ61" s="46">
        <v>1193</v>
      </c>
      <c r="AR61" s="46">
        <v>1261</v>
      </c>
      <c r="AS61" s="91">
        <v>252</v>
      </c>
      <c r="AT61" s="104">
        <f t="shared" si="390"/>
        <v>270</v>
      </c>
      <c r="AU61" s="84">
        <v>288</v>
      </c>
      <c r="AV61" s="84">
        <v>277</v>
      </c>
      <c r="AW61" s="84">
        <v>292</v>
      </c>
      <c r="AX61" s="84">
        <v>308</v>
      </c>
      <c r="AY61" s="84">
        <v>324</v>
      </c>
      <c r="AZ61" s="84">
        <v>297</v>
      </c>
      <c r="BA61" s="84">
        <v>321</v>
      </c>
      <c r="BB61" s="84">
        <v>304</v>
      </c>
      <c r="BC61" s="84">
        <v>339</v>
      </c>
      <c r="BD61" s="84">
        <v>338</v>
      </c>
      <c r="BE61" s="84">
        <v>314</v>
      </c>
      <c r="BF61" s="84">
        <v>360</v>
      </c>
      <c r="BG61" s="84">
        <v>351</v>
      </c>
      <c r="BH61" s="84">
        <v>355</v>
      </c>
      <c r="BI61" s="84">
        <v>353</v>
      </c>
      <c r="BJ61" s="84"/>
      <c r="BK61" s="84">
        <v>378</v>
      </c>
      <c r="BL61" s="46">
        <v>477</v>
      </c>
      <c r="BM61" s="46">
        <v>474</v>
      </c>
      <c r="BN61" s="91">
        <v>49</v>
      </c>
      <c r="BO61" s="104">
        <f t="shared" si="391"/>
        <v>62.5</v>
      </c>
      <c r="BP61" s="84">
        <v>76</v>
      </c>
      <c r="BQ61" s="84"/>
      <c r="BR61" s="84"/>
      <c r="BS61" s="84"/>
      <c r="BT61" s="84"/>
      <c r="BU61" s="84"/>
      <c r="BV61" s="84"/>
      <c r="BW61" s="84"/>
      <c r="BX61" s="84"/>
      <c r="BY61" s="84"/>
      <c r="BZ61" s="84">
        <v>0</v>
      </c>
      <c r="CA61" s="84">
        <v>0</v>
      </c>
      <c r="CB61" s="84"/>
      <c r="CC61" s="84"/>
      <c r="CD61" s="84"/>
      <c r="CE61" s="84"/>
      <c r="CF61" s="84"/>
      <c r="CG61" s="46"/>
      <c r="CH61" s="46"/>
      <c r="CI61" s="91">
        <v>191</v>
      </c>
      <c r="CJ61" s="104">
        <f t="shared" si="392"/>
        <v>204.5</v>
      </c>
      <c r="CK61" s="84">
        <v>218</v>
      </c>
      <c r="CL61" s="84">
        <v>226</v>
      </c>
      <c r="CM61" s="84">
        <v>296</v>
      </c>
      <c r="CN61" s="84">
        <v>352</v>
      </c>
      <c r="CO61" s="84">
        <v>367</v>
      </c>
      <c r="CP61" s="84">
        <v>405</v>
      </c>
      <c r="CQ61" s="84">
        <v>425</v>
      </c>
      <c r="CR61" s="84">
        <v>425</v>
      </c>
      <c r="CS61" s="84">
        <v>441</v>
      </c>
      <c r="CT61" s="84">
        <v>573</v>
      </c>
      <c r="CU61" s="84">
        <v>725</v>
      </c>
      <c r="CV61" s="84">
        <v>667</v>
      </c>
      <c r="CW61" s="84">
        <v>741</v>
      </c>
      <c r="CX61" s="84">
        <v>730</v>
      </c>
      <c r="CY61" s="84">
        <v>838</v>
      </c>
      <c r="CZ61" s="84"/>
      <c r="DA61" s="84">
        <v>935</v>
      </c>
      <c r="DB61" s="46">
        <v>906</v>
      </c>
      <c r="DC61" s="46">
        <v>924</v>
      </c>
      <c r="DD61" s="91">
        <v>27</v>
      </c>
      <c r="DE61" s="104">
        <f t="shared" si="393"/>
        <v>37.5</v>
      </c>
      <c r="DF61" s="84">
        <v>48</v>
      </c>
      <c r="DG61" s="84">
        <v>102</v>
      </c>
      <c r="DH61" s="84">
        <v>169</v>
      </c>
      <c r="DI61" s="84">
        <v>502</v>
      </c>
      <c r="DJ61" s="84">
        <v>620</v>
      </c>
      <c r="DK61" s="84">
        <v>600</v>
      </c>
      <c r="DL61" s="84">
        <v>697</v>
      </c>
      <c r="DM61" s="84">
        <v>713</v>
      </c>
      <c r="DN61" s="84">
        <v>760</v>
      </c>
      <c r="DO61" s="84">
        <v>793</v>
      </c>
      <c r="DP61" s="84">
        <v>878</v>
      </c>
      <c r="DQ61" s="84">
        <v>854</v>
      </c>
      <c r="DR61" s="84">
        <v>931</v>
      </c>
      <c r="DS61" s="84">
        <v>1047</v>
      </c>
      <c r="DT61" s="84">
        <v>1039</v>
      </c>
      <c r="DU61" s="84"/>
      <c r="DV61" s="84">
        <v>1016</v>
      </c>
      <c r="DW61" s="46">
        <v>1024</v>
      </c>
      <c r="DX61" s="46">
        <v>1026</v>
      </c>
      <c r="DY61" s="91">
        <v>141</v>
      </c>
      <c r="DZ61" s="104">
        <f t="shared" si="394"/>
        <v>147.5</v>
      </c>
      <c r="EA61" s="84">
        <v>154</v>
      </c>
      <c r="EB61" s="84">
        <v>138</v>
      </c>
      <c r="EC61" s="84">
        <v>138</v>
      </c>
      <c r="ED61" s="84">
        <v>146</v>
      </c>
      <c r="EE61" s="84">
        <v>142</v>
      </c>
      <c r="EF61" s="84">
        <v>143</v>
      </c>
      <c r="EG61" s="84">
        <v>149</v>
      </c>
      <c r="EH61" s="84">
        <v>137</v>
      </c>
      <c r="EI61" s="84">
        <v>146</v>
      </c>
      <c r="EJ61" s="84">
        <v>146</v>
      </c>
      <c r="EK61" s="84">
        <v>148</v>
      </c>
      <c r="EL61" s="84">
        <v>159</v>
      </c>
      <c r="EM61" s="84">
        <v>151</v>
      </c>
      <c r="EN61" s="84">
        <v>142</v>
      </c>
      <c r="EO61" s="84">
        <v>158</v>
      </c>
      <c r="EP61" s="84"/>
      <c r="EQ61" s="84">
        <v>142</v>
      </c>
      <c r="ER61" s="46">
        <v>158</v>
      </c>
      <c r="ES61" s="46">
        <v>149</v>
      </c>
      <c r="ET61" s="91">
        <v>101</v>
      </c>
      <c r="EU61" s="104">
        <f t="shared" si="395"/>
        <v>102.5</v>
      </c>
      <c r="EV61" s="84">
        <v>104</v>
      </c>
      <c r="EW61" s="84">
        <v>112</v>
      </c>
      <c r="EX61" s="84">
        <v>91</v>
      </c>
      <c r="EY61" s="84">
        <v>98</v>
      </c>
      <c r="EZ61" s="84">
        <v>114</v>
      </c>
      <c r="FA61" s="84">
        <v>106</v>
      </c>
      <c r="FB61" s="84">
        <v>108</v>
      </c>
      <c r="FC61" s="84">
        <v>110</v>
      </c>
      <c r="FD61" s="84">
        <v>105</v>
      </c>
      <c r="FE61" s="84">
        <v>102</v>
      </c>
      <c r="FF61" s="84">
        <v>106</v>
      </c>
      <c r="FG61" s="84">
        <v>112</v>
      </c>
      <c r="FH61" s="84">
        <v>112</v>
      </c>
      <c r="FI61" s="84">
        <v>124</v>
      </c>
      <c r="FJ61" s="84">
        <v>115</v>
      </c>
      <c r="FK61" s="84"/>
      <c r="FL61" s="84">
        <v>119</v>
      </c>
      <c r="FM61" s="46">
        <v>115</v>
      </c>
      <c r="FN61" s="46">
        <v>123</v>
      </c>
      <c r="FO61" s="91">
        <v>402</v>
      </c>
      <c r="FP61" s="84">
        <v>394</v>
      </c>
      <c r="FQ61" s="84">
        <v>451</v>
      </c>
      <c r="FR61" s="84">
        <v>704</v>
      </c>
      <c r="FS61" s="84">
        <v>1164</v>
      </c>
      <c r="FT61" s="84">
        <v>1193</v>
      </c>
      <c r="FU61" s="84">
        <v>1124</v>
      </c>
      <c r="FV61" s="84">
        <v>1352</v>
      </c>
      <c r="FW61" s="84"/>
      <c r="FX61" s="84">
        <v>1533</v>
      </c>
      <c r="FY61" s="46">
        <v>1484</v>
      </c>
      <c r="FZ61" s="46">
        <v>1742</v>
      </c>
      <c r="GA61" s="84"/>
      <c r="GB61" s="84"/>
      <c r="GH61" s="133">
        <v>4548</v>
      </c>
      <c r="GI61" s="133">
        <v>4890</v>
      </c>
      <c r="GJ61" s="133">
        <v>4792</v>
      </c>
      <c r="GK61" s="133">
        <v>6780</v>
      </c>
      <c r="GL61" s="133">
        <v>6799</v>
      </c>
      <c r="GM61" s="133">
        <v>7059</v>
      </c>
      <c r="GN61" s="204">
        <f t="shared" si="396"/>
        <v>4146</v>
      </c>
      <c r="GO61" s="133">
        <f t="shared" si="397"/>
        <v>4496</v>
      </c>
      <c r="GP61" s="133">
        <f t="shared" si="398"/>
        <v>4341</v>
      </c>
      <c r="GQ61" s="133">
        <f t="shared" si="399"/>
        <v>4417</v>
      </c>
      <c r="GR61" s="133">
        <f t="shared" si="400"/>
        <v>4488</v>
      </c>
      <c r="GS61" s="133">
        <f t="shared" si="401"/>
        <v>4950</v>
      </c>
      <c r="GT61" s="133">
        <f t="shared" si="402"/>
        <v>4900</v>
      </c>
      <c r="GU61" s="133">
        <f t="shared" si="403"/>
        <v>5156</v>
      </c>
      <c r="GV61" s="133">
        <f t="shared" si="404"/>
        <v>5184</v>
      </c>
      <c r="GW61" s="133">
        <f t="shared" si="405"/>
        <v>5399</v>
      </c>
      <c r="GX61" s="133">
        <f t="shared" si="406"/>
        <v>0</v>
      </c>
      <c r="GY61" s="133">
        <f t="shared" si="407"/>
        <v>5247</v>
      </c>
      <c r="GZ61" s="133">
        <f t="shared" si="408"/>
        <v>5315</v>
      </c>
      <c r="HA61" s="133">
        <f t="shared" si="409"/>
        <v>5317</v>
      </c>
      <c r="HB61" s="204">
        <f t="shared" si="410"/>
        <v>402</v>
      </c>
      <c r="HC61" s="133">
        <f t="shared" si="411"/>
        <v>394</v>
      </c>
      <c r="HD61" s="133">
        <f t="shared" si="412"/>
        <v>451</v>
      </c>
      <c r="HE61" s="133">
        <f t="shared" si="413"/>
        <v>1533</v>
      </c>
      <c r="HF61" s="133">
        <f t="shared" si="414"/>
        <v>1484</v>
      </c>
      <c r="HG61" s="133">
        <f t="shared" si="414"/>
        <v>1742</v>
      </c>
    </row>
    <row r="62" spans="1:216">
      <c r="A62" s="40" t="s">
        <v>75</v>
      </c>
      <c r="B62" s="46"/>
      <c r="C62" s="99"/>
      <c r="D62" s="78">
        <f t="shared" si="388"/>
        <v>0</v>
      </c>
      <c r="E62" s="46">
        <v>0</v>
      </c>
      <c r="F62" s="46"/>
      <c r="G62" s="46">
        <v>137</v>
      </c>
      <c r="H62" s="46">
        <v>120</v>
      </c>
      <c r="I62" s="46">
        <v>112</v>
      </c>
      <c r="J62" s="46">
        <v>156</v>
      </c>
      <c r="K62" s="46">
        <v>165</v>
      </c>
      <c r="L62" s="46">
        <v>178</v>
      </c>
      <c r="M62" s="46">
        <v>175</v>
      </c>
      <c r="N62" s="46">
        <v>206</v>
      </c>
      <c r="O62" s="46">
        <v>184</v>
      </c>
      <c r="P62" s="46">
        <v>171</v>
      </c>
      <c r="Q62" s="46">
        <v>158</v>
      </c>
      <c r="R62" s="46">
        <v>180</v>
      </c>
      <c r="S62" s="46">
        <v>174</v>
      </c>
      <c r="T62" s="46"/>
      <c r="U62" s="46">
        <v>129</v>
      </c>
      <c r="V62" s="46">
        <v>86</v>
      </c>
      <c r="W62" s="46">
        <v>121</v>
      </c>
      <c r="X62" s="91">
        <v>76</v>
      </c>
      <c r="Y62" s="104">
        <f t="shared" si="389"/>
        <v>74</v>
      </c>
      <c r="Z62" s="84">
        <v>72</v>
      </c>
      <c r="AA62" s="84">
        <v>88</v>
      </c>
      <c r="AB62" s="84">
        <v>76</v>
      </c>
      <c r="AC62" s="84">
        <v>81</v>
      </c>
      <c r="AD62" s="84">
        <v>83</v>
      </c>
      <c r="AE62" s="84">
        <v>87</v>
      </c>
      <c r="AF62" s="84">
        <v>73</v>
      </c>
      <c r="AG62" s="84">
        <v>89</v>
      </c>
      <c r="AH62" s="84">
        <v>93</v>
      </c>
      <c r="AI62" s="84">
        <v>70</v>
      </c>
      <c r="AJ62" s="84">
        <v>90</v>
      </c>
      <c r="AK62" s="84">
        <v>97</v>
      </c>
      <c r="AL62" s="84">
        <v>100</v>
      </c>
      <c r="AM62" s="84">
        <v>78</v>
      </c>
      <c r="AN62" s="84">
        <v>113</v>
      </c>
      <c r="AO62" s="84"/>
      <c r="AP62" s="84">
        <v>106</v>
      </c>
      <c r="AQ62" s="46">
        <v>116</v>
      </c>
      <c r="AR62" s="46">
        <v>121</v>
      </c>
      <c r="AS62" s="91"/>
      <c r="AT62" s="104">
        <f t="shared" si="390"/>
        <v>0</v>
      </c>
      <c r="AU62" s="84"/>
      <c r="AV62" s="84"/>
      <c r="AW62" s="84">
        <v>0</v>
      </c>
      <c r="AX62" s="84"/>
      <c r="AY62" s="84"/>
      <c r="AZ62" s="84"/>
      <c r="BA62" s="84"/>
      <c r="BB62" s="84"/>
      <c r="BC62" s="84"/>
      <c r="BD62" s="84"/>
      <c r="BE62" s="84">
        <v>0</v>
      </c>
      <c r="BF62" s="84">
        <v>0</v>
      </c>
      <c r="BG62" s="84"/>
      <c r="BH62" s="84"/>
      <c r="BI62" s="84"/>
      <c r="BJ62" s="84"/>
      <c r="BK62" s="84"/>
      <c r="BL62" s="46"/>
      <c r="BM62" s="46"/>
      <c r="BN62" s="91"/>
      <c r="BO62" s="104">
        <f t="shared" si="391"/>
        <v>0</v>
      </c>
      <c r="BP62" s="84"/>
      <c r="BQ62" s="84"/>
      <c r="BR62" s="84"/>
      <c r="BS62" s="84"/>
      <c r="BT62" s="84"/>
      <c r="BU62" s="84"/>
      <c r="BV62" s="84"/>
      <c r="BW62" s="84"/>
      <c r="BX62" s="84"/>
      <c r="BY62" s="84"/>
      <c r="BZ62" s="84">
        <v>0</v>
      </c>
      <c r="CA62" s="84">
        <v>0</v>
      </c>
      <c r="CB62" s="84"/>
      <c r="CC62" s="84"/>
      <c r="CD62" s="84"/>
      <c r="CE62" s="84"/>
      <c r="CF62" s="84"/>
      <c r="CG62" s="46"/>
      <c r="CH62" s="46"/>
      <c r="CI62" s="91"/>
      <c r="CJ62" s="104">
        <f t="shared" si="392"/>
        <v>0</v>
      </c>
      <c r="CK62" s="84"/>
      <c r="CL62" s="84"/>
      <c r="CM62" s="84"/>
      <c r="CN62" s="84"/>
      <c r="CO62" s="84"/>
      <c r="CP62" s="84"/>
      <c r="CQ62" s="84"/>
      <c r="CR62" s="84"/>
      <c r="CS62" s="84"/>
      <c r="CT62" s="84"/>
      <c r="CU62" s="84">
        <v>0</v>
      </c>
      <c r="CV62" s="84">
        <v>0</v>
      </c>
      <c r="CW62" s="84"/>
      <c r="CX62" s="84"/>
      <c r="CY62" s="84"/>
      <c r="CZ62" s="84"/>
      <c r="DA62" s="84"/>
      <c r="DB62" s="46"/>
      <c r="DC62" s="46"/>
      <c r="DD62" s="91">
        <v>5</v>
      </c>
      <c r="DE62" s="104">
        <f t="shared" si="393"/>
        <v>4.5</v>
      </c>
      <c r="DF62" s="84">
        <v>4</v>
      </c>
      <c r="DG62" s="84">
        <v>16</v>
      </c>
      <c r="DH62" s="84">
        <v>18</v>
      </c>
      <c r="DI62" s="84">
        <v>64</v>
      </c>
      <c r="DJ62" s="84">
        <v>55</v>
      </c>
      <c r="DK62" s="84">
        <v>78</v>
      </c>
      <c r="DL62" s="84">
        <v>80</v>
      </c>
      <c r="DM62" s="84">
        <v>87</v>
      </c>
      <c r="DN62" s="84">
        <v>85</v>
      </c>
      <c r="DO62" s="84">
        <v>87</v>
      </c>
      <c r="DP62" s="84">
        <v>93</v>
      </c>
      <c r="DQ62" s="84">
        <v>91</v>
      </c>
      <c r="DR62" s="84">
        <v>89</v>
      </c>
      <c r="DS62" s="84">
        <v>100</v>
      </c>
      <c r="DT62" s="84">
        <v>97</v>
      </c>
      <c r="DU62" s="84"/>
      <c r="DV62" s="84">
        <v>114</v>
      </c>
      <c r="DW62" s="46">
        <v>121</v>
      </c>
      <c r="DX62" s="46">
        <v>116</v>
      </c>
      <c r="DY62" s="91"/>
      <c r="DZ62" s="104">
        <f t="shared" si="394"/>
        <v>0</v>
      </c>
      <c r="EA62" s="84"/>
      <c r="EB62" s="84"/>
      <c r="EC62" s="84"/>
      <c r="ED62" s="84"/>
      <c r="EE62" s="84"/>
      <c r="EF62" s="84"/>
      <c r="EG62" s="84"/>
      <c r="EH62" s="84"/>
      <c r="EI62" s="84"/>
      <c r="EJ62" s="84"/>
      <c r="EK62" s="84">
        <v>0</v>
      </c>
      <c r="EL62" s="84">
        <v>0</v>
      </c>
      <c r="EM62" s="84"/>
      <c r="EN62" s="84"/>
      <c r="EO62" s="84"/>
      <c r="EP62" s="84"/>
      <c r="EQ62" s="84"/>
      <c r="ER62" s="46"/>
      <c r="ES62" s="46"/>
      <c r="ET62" s="91"/>
      <c r="EU62" s="104">
        <f t="shared" si="395"/>
        <v>0</v>
      </c>
      <c r="EV62" s="84"/>
      <c r="EW62" s="84"/>
      <c r="EX62" s="84"/>
      <c r="EY62" s="84"/>
      <c r="EZ62" s="84"/>
      <c r="FA62" s="84"/>
      <c r="FB62" s="84"/>
      <c r="FC62" s="84"/>
      <c r="FD62" s="84"/>
      <c r="FE62" s="84"/>
      <c r="FF62" s="84">
        <v>0</v>
      </c>
      <c r="FG62" s="84">
        <v>0</v>
      </c>
      <c r="FH62" s="84"/>
      <c r="FI62" s="84"/>
      <c r="FJ62" s="84"/>
      <c r="FK62" s="84"/>
      <c r="FL62" s="84"/>
      <c r="FM62" s="46"/>
      <c r="FN62" s="46"/>
      <c r="FO62" s="91">
        <v>0</v>
      </c>
      <c r="FP62" s="84">
        <v>0</v>
      </c>
      <c r="FQ62" s="84">
        <v>0</v>
      </c>
      <c r="FR62" s="84">
        <v>0</v>
      </c>
      <c r="FS62" s="84">
        <v>28</v>
      </c>
      <c r="FT62" s="84">
        <v>26</v>
      </c>
      <c r="FU62" s="84">
        <v>40</v>
      </c>
      <c r="FV62" s="84">
        <v>26</v>
      </c>
      <c r="FW62" s="84"/>
      <c r="FX62" s="84">
        <v>39</v>
      </c>
      <c r="FY62" s="46">
        <v>34</v>
      </c>
      <c r="FZ62" s="46">
        <v>0</v>
      </c>
      <c r="GA62" s="84"/>
      <c r="GB62" s="84"/>
      <c r="GH62" s="133">
        <v>321</v>
      </c>
      <c r="GI62" s="133">
        <v>318</v>
      </c>
      <c r="GJ62" s="133">
        <v>354</v>
      </c>
      <c r="GK62" s="133">
        <v>388</v>
      </c>
      <c r="GL62" s="133">
        <v>357</v>
      </c>
      <c r="GM62" s="133">
        <v>358</v>
      </c>
      <c r="GN62" s="204">
        <f t="shared" si="396"/>
        <v>321</v>
      </c>
      <c r="GO62" s="133">
        <f t="shared" si="397"/>
        <v>318</v>
      </c>
      <c r="GP62" s="133">
        <f t="shared" si="398"/>
        <v>354</v>
      </c>
      <c r="GQ62" s="133">
        <f t="shared" si="399"/>
        <v>353</v>
      </c>
      <c r="GR62" s="133">
        <f t="shared" si="400"/>
        <v>363</v>
      </c>
      <c r="GS62" s="133">
        <f t="shared" si="401"/>
        <v>367</v>
      </c>
      <c r="GT62" s="133">
        <f t="shared" si="402"/>
        <v>359</v>
      </c>
      <c r="GU62" s="133">
        <f t="shared" si="403"/>
        <v>347</v>
      </c>
      <c r="GV62" s="133">
        <f t="shared" si="404"/>
        <v>358</v>
      </c>
      <c r="GW62" s="133">
        <f t="shared" si="405"/>
        <v>384</v>
      </c>
      <c r="GX62" s="133">
        <f t="shared" si="406"/>
        <v>0</v>
      </c>
      <c r="GY62" s="133">
        <f t="shared" si="407"/>
        <v>349</v>
      </c>
      <c r="GZ62" s="133">
        <f t="shared" si="408"/>
        <v>323</v>
      </c>
      <c r="HA62" s="133">
        <f t="shared" si="409"/>
        <v>358</v>
      </c>
      <c r="HB62" s="204">
        <f t="shared" si="410"/>
        <v>0</v>
      </c>
      <c r="HC62" s="133">
        <f t="shared" si="411"/>
        <v>0</v>
      </c>
      <c r="HD62" s="133">
        <f t="shared" si="412"/>
        <v>0</v>
      </c>
      <c r="HE62" s="133">
        <f t="shared" si="413"/>
        <v>39</v>
      </c>
      <c r="HF62" s="133">
        <f t="shared" si="414"/>
        <v>34</v>
      </c>
      <c r="HG62" s="133">
        <f t="shared" si="414"/>
        <v>0</v>
      </c>
    </row>
    <row r="63" spans="1:216">
      <c r="A63" s="47" t="s">
        <v>78</v>
      </c>
      <c r="B63" s="48"/>
      <c r="C63" s="100"/>
      <c r="D63" s="79">
        <f t="shared" si="388"/>
        <v>0</v>
      </c>
      <c r="E63" s="48"/>
      <c r="F63" s="48"/>
      <c r="G63" s="48">
        <v>144</v>
      </c>
      <c r="H63" s="48">
        <v>140</v>
      </c>
      <c r="I63" s="48">
        <v>154</v>
      </c>
      <c r="J63" s="48">
        <v>157</v>
      </c>
      <c r="K63" s="48">
        <v>171</v>
      </c>
      <c r="L63" s="48">
        <v>175</v>
      </c>
      <c r="M63" s="48">
        <v>185</v>
      </c>
      <c r="N63" s="48">
        <v>173</v>
      </c>
      <c r="O63" s="48">
        <v>191</v>
      </c>
      <c r="P63" s="48">
        <v>165</v>
      </c>
      <c r="Q63" s="48">
        <v>175</v>
      </c>
      <c r="R63" s="48">
        <v>206</v>
      </c>
      <c r="S63" s="48">
        <v>203</v>
      </c>
      <c r="T63" s="48"/>
      <c r="U63" s="48">
        <v>163</v>
      </c>
      <c r="V63" s="48">
        <v>118</v>
      </c>
      <c r="W63" s="48">
        <v>123</v>
      </c>
      <c r="X63" s="92">
        <v>96</v>
      </c>
      <c r="Y63" s="105">
        <f t="shared" si="389"/>
        <v>93</v>
      </c>
      <c r="Z63" s="85">
        <v>90</v>
      </c>
      <c r="AA63" s="85">
        <v>90</v>
      </c>
      <c r="AB63" s="85">
        <v>92</v>
      </c>
      <c r="AC63" s="85">
        <v>93</v>
      </c>
      <c r="AD63" s="85">
        <v>94</v>
      </c>
      <c r="AE63" s="85">
        <v>90</v>
      </c>
      <c r="AF63" s="85">
        <v>88</v>
      </c>
      <c r="AG63" s="85">
        <v>97</v>
      </c>
      <c r="AH63" s="85">
        <v>97</v>
      </c>
      <c r="AI63" s="85">
        <v>81</v>
      </c>
      <c r="AJ63" s="85">
        <v>105</v>
      </c>
      <c r="AK63" s="85">
        <v>108</v>
      </c>
      <c r="AL63" s="85">
        <v>111</v>
      </c>
      <c r="AM63" s="85">
        <v>114</v>
      </c>
      <c r="AN63" s="85">
        <v>106</v>
      </c>
      <c r="AO63" s="85"/>
      <c r="AP63" s="85">
        <v>113</v>
      </c>
      <c r="AQ63" s="48">
        <v>106</v>
      </c>
      <c r="AR63" s="48">
        <v>115</v>
      </c>
      <c r="AS63" s="92"/>
      <c r="AT63" s="105">
        <f t="shared" si="390"/>
        <v>0</v>
      </c>
      <c r="AU63" s="85"/>
      <c r="AV63" s="85"/>
      <c r="AW63" s="85">
        <v>0</v>
      </c>
      <c r="AX63" s="85"/>
      <c r="AY63" s="85"/>
      <c r="AZ63" s="85"/>
      <c r="BA63" s="85"/>
      <c r="BB63" s="85"/>
      <c r="BC63" s="85"/>
      <c r="BD63" s="85"/>
      <c r="BE63" s="85">
        <v>0</v>
      </c>
      <c r="BF63" s="85">
        <v>0</v>
      </c>
      <c r="BG63" s="85"/>
      <c r="BH63" s="85"/>
      <c r="BI63" s="85"/>
      <c r="BJ63" s="85"/>
      <c r="BK63" s="85"/>
      <c r="BL63" s="48"/>
      <c r="BM63" s="48"/>
      <c r="BN63" s="92"/>
      <c r="BO63" s="105">
        <f t="shared" si="391"/>
        <v>0</v>
      </c>
      <c r="BP63" s="85"/>
      <c r="BQ63" s="85"/>
      <c r="BR63" s="85"/>
      <c r="BS63" s="85"/>
      <c r="BT63" s="85"/>
      <c r="BU63" s="85"/>
      <c r="BV63" s="85"/>
      <c r="BW63" s="85"/>
      <c r="BX63" s="85"/>
      <c r="BY63" s="85"/>
      <c r="BZ63" s="85">
        <v>0</v>
      </c>
      <c r="CA63" s="85">
        <v>0</v>
      </c>
      <c r="CB63" s="85"/>
      <c r="CC63" s="85"/>
      <c r="CD63" s="85"/>
      <c r="CE63" s="85"/>
      <c r="CF63" s="85"/>
      <c r="CG63" s="48"/>
      <c r="CH63" s="48"/>
      <c r="CI63" s="92"/>
      <c r="CJ63" s="105">
        <f t="shared" si="392"/>
        <v>0</v>
      </c>
      <c r="CK63" s="85"/>
      <c r="CL63" s="85"/>
      <c r="CM63" s="85"/>
      <c r="CN63" s="85"/>
      <c r="CO63" s="85"/>
      <c r="CP63" s="85"/>
      <c r="CQ63" s="85"/>
      <c r="CR63" s="85"/>
      <c r="CS63" s="85"/>
      <c r="CT63" s="85"/>
      <c r="CU63" s="85">
        <v>0</v>
      </c>
      <c r="CV63" s="85">
        <v>0</v>
      </c>
      <c r="CW63" s="85"/>
      <c r="CX63" s="85"/>
      <c r="CY63" s="85"/>
      <c r="CZ63" s="85"/>
      <c r="DA63" s="85"/>
      <c r="DB63" s="48"/>
      <c r="DC63" s="48"/>
      <c r="DD63" s="92"/>
      <c r="DE63" s="105">
        <f t="shared" si="393"/>
        <v>0</v>
      </c>
      <c r="DF63" s="85"/>
      <c r="DG63" s="85"/>
      <c r="DH63" s="85">
        <v>0</v>
      </c>
      <c r="DI63" s="85"/>
      <c r="DJ63" s="85"/>
      <c r="DK63" s="85"/>
      <c r="DL63" s="85"/>
      <c r="DM63" s="85"/>
      <c r="DN63" s="85"/>
      <c r="DO63" s="85"/>
      <c r="DP63" s="85">
        <v>0</v>
      </c>
      <c r="DQ63" s="85">
        <v>0</v>
      </c>
      <c r="DR63" s="85"/>
      <c r="DS63" s="85"/>
      <c r="DT63" s="85"/>
      <c r="DU63" s="85"/>
      <c r="DV63" s="85"/>
      <c r="DW63" s="48"/>
      <c r="DX63" s="48"/>
      <c r="DY63" s="92"/>
      <c r="DZ63" s="105">
        <f t="shared" si="394"/>
        <v>0</v>
      </c>
      <c r="EA63" s="85"/>
      <c r="EB63" s="85"/>
      <c r="EC63" s="85"/>
      <c r="ED63" s="85"/>
      <c r="EE63" s="85"/>
      <c r="EF63" s="85"/>
      <c r="EG63" s="85"/>
      <c r="EH63" s="85"/>
      <c r="EI63" s="85"/>
      <c r="EJ63" s="85"/>
      <c r="EK63" s="85">
        <v>0</v>
      </c>
      <c r="EL63" s="85">
        <v>0</v>
      </c>
      <c r="EM63" s="85"/>
      <c r="EN63" s="85"/>
      <c r="EO63" s="85"/>
      <c r="EP63" s="85"/>
      <c r="EQ63" s="85"/>
      <c r="ER63" s="48"/>
      <c r="ES63" s="48"/>
      <c r="ET63" s="92"/>
      <c r="EU63" s="105">
        <f t="shared" si="395"/>
        <v>0</v>
      </c>
      <c r="EV63" s="85"/>
      <c r="EW63" s="85"/>
      <c r="EX63" s="85"/>
      <c r="EY63" s="85"/>
      <c r="EZ63" s="85"/>
      <c r="FA63" s="85"/>
      <c r="FB63" s="85"/>
      <c r="FC63" s="85"/>
      <c r="FD63" s="85"/>
      <c r="FE63" s="85"/>
      <c r="FF63" s="85">
        <v>0</v>
      </c>
      <c r="FG63" s="85">
        <v>0</v>
      </c>
      <c r="FH63" s="85"/>
      <c r="FI63" s="85"/>
      <c r="FJ63" s="85"/>
      <c r="FK63" s="85"/>
      <c r="FL63" s="85"/>
      <c r="FM63" s="48"/>
      <c r="FN63" s="48"/>
      <c r="FO63" s="92">
        <v>0</v>
      </c>
      <c r="FP63" s="85">
        <v>0</v>
      </c>
      <c r="FQ63" s="85">
        <v>0</v>
      </c>
      <c r="FR63" s="85">
        <v>19</v>
      </c>
      <c r="FS63" s="85">
        <v>28</v>
      </c>
      <c r="FT63" s="84">
        <v>39</v>
      </c>
      <c r="FU63" s="85">
        <v>31</v>
      </c>
      <c r="FV63" s="84">
        <v>38</v>
      </c>
      <c r="FW63" s="84"/>
      <c r="FX63" s="84">
        <v>32</v>
      </c>
      <c r="FY63" s="48">
        <v>37</v>
      </c>
      <c r="FZ63" s="48">
        <v>38</v>
      </c>
      <c r="GA63" s="84"/>
      <c r="GB63" s="84"/>
      <c r="GH63" s="133">
        <v>247</v>
      </c>
      <c r="GI63" s="133">
        <v>259</v>
      </c>
      <c r="GJ63" s="133">
        <v>272</v>
      </c>
      <c r="GK63" s="133">
        <v>308</v>
      </c>
      <c r="GL63" s="133">
        <v>261</v>
      </c>
      <c r="GM63" s="133">
        <v>276</v>
      </c>
      <c r="GN63" s="204">
        <f t="shared" si="396"/>
        <v>247</v>
      </c>
      <c r="GO63" s="133">
        <f t="shared" si="397"/>
        <v>259</v>
      </c>
      <c r="GP63" s="133">
        <f t="shared" si="398"/>
        <v>272</v>
      </c>
      <c r="GQ63" s="133">
        <f t="shared" si="399"/>
        <v>282</v>
      </c>
      <c r="GR63" s="133">
        <f t="shared" si="400"/>
        <v>254</v>
      </c>
      <c r="GS63" s="133">
        <f t="shared" si="401"/>
        <v>296</v>
      </c>
      <c r="GT63" s="133">
        <f t="shared" si="402"/>
        <v>273</v>
      </c>
      <c r="GU63" s="133">
        <f t="shared" si="403"/>
        <v>286</v>
      </c>
      <c r="GV63" s="133">
        <f t="shared" si="404"/>
        <v>320</v>
      </c>
      <c r="GW63" s="133">
        <f t="shared" si="405"/>
        <v>309</v>
      </c>
      <c r="GX63" s="133">
        <f t="shared" si="406"/>
        <v>0</v>
      </c>
      <c r="GY63" s="133">
        <f t="shared" si="407"/>
        <v>276</v>
      </c>
      <c r="GZ63" s="133">
        <f t="shared" si="408"/>
        <v>224</v>
      </c>
      <c r="HA63" s="133">
        <f t="shared" si="409"/>
        <v>238</v>
      </c>
      <c r="HB63" s="204">
        <f t="shared" si="410"/>
        <v>0</v>
      </c>
      <c r="HC63" s="133">
        <f t="shared" si="411"/>
        <v>0</v>
      </c>
      <c r="HD63" s="133">
        <f t="shared" si="412"/>
        <v>0</v>
      </c>
      <c r="HE63" s="133">
        <f t="shared" si="413"/>
        <v>32</v>
      </c>
      <c r="HF63" s="133">
        <f t="shared" si="414"/>
        <v>37</v>
      </c>
      <c r="HG63" s="133">
        <f t="shared" si="414"/>
        <v>38</v>
      </c>
    </row>
    <row r="64" spans="1:216">
      <c r="A64" s="49" t="s">
        <v>52</v>
      </c>
      <c r="B64" s="50"/>
      <c r="C64" s="101">
        <v>1737</v>
      </c>
      <c r="D64" s="80">
        <f>(C64+E64)/2</f>
        <v>1805</v>
      </c>
      <c r="E64" s="50">
        <v>1873</v>
      </c>
      <c r="F64" s="50">
        <v>1884</v>
      </c>
      <c r="G64" s="50">
        <v>2012</v>
      </c>
      <c r="H64" s="50">
        <v>1868</v>
      </c>
      <c r="I64" s="50">
        <v>1936</v>
      </c>
      <c r="J64" s="50">
        <v>1956</v>
      </c>
      <c r="K64" s="50">
        <v>2238</v>
      </c>
      <c r="L64" s="50">
        <v>2017</v>
      </c>
      <c r="M64" s="50">
        <v>2137</v>
      </c>
      <c r="N64" s="50">
        <v>2143</v>
      </c>
      <c r="O64" s="50">
        <v>2107</v>
      </c>
      <c r="P64" s="50">
        <v>2131</v>
      </c>
      <c r="Q64" s="50">
        <v>2124</v>
      </c>
      <c r="R64" s="50">
        <v>2156</v>
      </c>
      <c r="S64" s="50">
        <v>2208</v>
      </c>
      <c r="T64" s="50"/>
      <c r="U64" s="50">
        <v>1969</v>
      </c>
      <c r="V64" s="50">
        <v>2043</v>
      </c>
      <c r="W64" s="50">
        <v>1941</v>
      </c>
      <c r="X64" s="93">
        <v>413</v>
      </c>
      <c r="Y64" s="106">
        <f t="shared" si="389"/>
        <v>422</v>
      </c>
      <c r="Z64" s="86">
        <v>431</v>
      </c>
      <c r="AA64" s="86">
        <v>440</v>
      </c>
      <c r="AB64" s="86">
        <v>437</v>
      </c>
      <c r="AC64" s="86">
        <v>407</v>
      </c>
      <c r="AD64" s="86">
        <v>378</v>
      </c>
      <c r="AE64" s="86">
        <v>411</v>
      </c>
      <c r="AF64" s="86">
        <v>405</v>
      </c>
      <c r="AG64" s="86">
        <v>392</v>
      </c>
      <c r="AH64" s="86">
        <v>426</v>
      </c>
      <c r="AI64" s="86">
        <v>412</v>
      </c>
      <c r="AJ64" s="86">
        <v>460</v>
      </c>
      <c r="AK64" s="86">
        <v>475</v>
      </c>
      <c r="AL64" s="86">
        <v>451</v>
      </c>
      <c r="AM64" s="86">
        <v>477</v>
      </c>
      <c r="AN64" s="86">
        <v>455</v>
      </c>
      <c r="AO64" s="86"/>
      <c r="AP64" s="86">
        <v>446</v>
      </c>
      <c r="AQ64" s="50">
        <v>472</v>
      </c>
      <c r="AR64" s="50">
        <v>474</v>
      </c>
      <c r="AS64" s="93">
        <v>36</v>
      </c>
      <c r="AT64" s="106">
        <f t="shared" si="390"/>
        <v>43</v>
      </c>
      <c r="AU64" s="86">
        <v>50</v>
      </c>
      <c r="AV64" s="86">
        <v>72</v>
      </c>
      <c r="AW64" s="86">
        <v>46</v>
      </c>
      <c r="AX64" s="86">
        <v>72</v>
      </c>
      <c r="AY64" s="86">
        <v>74</v>
      </c>
      <c r="AZ64" s="86">
        <v>67</v>
      </c>
      <c r="BA64" s="86">
        <v>70</v>
      </c>
      <c r="BB64" s="86">
        <v>67</v>
      </c>
      <c r="BC64" s="86">
        <v>39</v>
      </c>
      <c r="BD64" s="86">
        <v>70</v>
      </c>
      <c r="BE64" s="86">
        <v>80</v>
      </c>
      <c r="BF64" s="86">
        <v>71</v>
      </c>
      <c r="BG64" s="86">
        <v>90</v>
      </c>
      <c r="BH64" s="86">
        <v>65</v>
      </c>
      <c r="BI64" s="86">
        <v>66</v>
      </c>
      <c r="BJ64" s="86"/>
      <c r="BK64" s="86">
        <v>65</v>
      </c>
      <c r="BL64" s="50">
        <v>44</v>
      </c>
      <c r="BM64" s="50">
        <v>45</v>
      </c>
      <c r="BN64" s="93"/>
      <c r="BO64" s="106">
        <f t="shared" si="391"/>
        <v>0</v>
      </c>
      <c r="BP64" s="86"/>
      <c r="BQ64" s="86"/>
      <c r="BR64" s="86"/>
      <c r="BS64" s="86"/>
      <c r="BT64" s="86"/>
      <c r="BU64" s="86"/>
      <c r="BV64" s="86"/>
      <c r="BW64" s="86"/>
      <c r="BX64" s="86"/>
      <c r="BY64" s="86"/>
      <c r="BZ64" s="86">
        <v>0</v>
      </c>
      <c r="CA64" s="86">
        <v>0</v>
      </c>
      <c r="CB64" s="86"/>
      <c r="CC64" s="86"/>
      <c r="CD64" s="86"/>
      <c r="CE64" s="86"/>
      <c r="CF64" s="86"/>
      <c r="CG64" s="50"/>
      <c r="CH64" s="50"/>
      <c r="CI64" s="93"/>
      <c r="CJ64" s="106">
        <f t="shared" si="392"/>
        <v>0</v>
      </c>
      <c r="CK64" s="86"/>
      <c r="CL64" s="86"/>
      <c r="CM64" s="86"/>
      <c r="CN64" s="86"/>
      <c r="CO64" s="86"/>
      <c r="CP64" s="86"/>
      <c r="CQ64" s="86"/>
      <c r="CR64" s="86"/>
      <c r="CS64" s="86"/>
      <c r="CT64" s="86"/>
      <c r="CU64" s="86">
        <v>0</v>
      </c>
      <c r="CV64" s="86">
        <v>0</v>
      </c>
      <c r="CW64" s="86"/>
      <c r="CX64" s="86"/>
      <c r="CY64" s="86"/>
      <c r="CZ64" s="86"/>
      <c r="DA64" s="86"/>
      <c r="DB64" s="50"/>
      <c r="DC64" s="50"/>
      <c r="DD64" s="93">
        <v>11</v>
      </c>
      <c r="DE64" s="106">
        <f t="shared" si="393"/>
        <v>12.5</v>
      </c>
      <c r="DF64" s="86">
        <v>14</v>
      </c>
      <c r="DG64" s="86">
        <v>23</v>
      </c>
      <c r="DH64" s="86">
        <v>37</v>
      </c>
      <c r="DI64" s="86">
        <v>101</v>
      </c>
      <c r="DJ64" s="86">
        <v>60</v>
      </c>
      <c r="DK64" s="86">
        <v>66</v>
      </c>
      <c r="DL64" s="86">
        <v>84</v>
      </c>
      <c r="DM64" s="86">
        <v>90</v>
      </c>
      <c r="DN64" s="86">
        <v>81</v>
      </c>
      <c r="DO64" s="86">
        <v>93</v>
      </c>
      <c r="DP64" s="86">
        <v>105</v>
      </c>
      <c r="DQ64" s="86">
        <v>0</v>
      </c>
      <c r="DR64" s="86">
        <v>74</v>
      </c>
      <c r="DS64" s="86">
        <v>74</v>
      </c>
      <c r="DT64" s="86">
        <v>68</v>
      </c>
      <c r="DU64" s="86"/>
      <c r="DV64" s="86">
        <v>67</v>
      </c>
      <c r="DW64" s="50">
        <v>95</v>
      </c>
      <c r="DX64" s="50">
        <v>90</v>
      </c>
      <c r="DY64" s="93"/>
      <c r="DZ64" s="106">
        <f t="shared" si="394"/>
        <v>0</v>
      </c>
      <c r="EA64" s="86"/>
      <c r="EB64" s="86"/>
      <c r="EC64" s="86"/>
      <c r="ED64" s="86"/>
      <c r="EE64" s="86"/>
      <c r="EF64" s="86"/>
      <c r="EG64" s="86"/>
      <c r="EH64" s="86"/>
      <c r="EI64" s="86"/>
      <c r="EJ64" s="86"/>
      <c r="EK64" s="86">
        <v>0</v>
      </c>
      <c r="EL64" s="86">
        <v>0</v>
      </c>
      <c r="EM64" s="86"/>
      <c r="EN64" s="86"/>
      <c r="EO64" s="86"/>
      <c r="EP64" s="86"/>
      <c r="EQ64" s="86"/>
      <c r="ER64" s="50"/>
      <c r="ES64" s="50"/>
      <c r="ET64" s="93"/>
      <c r="EU64" s="106">
        <f t="shared" si="395"/>
        <v>0</v>
      </c>
      <c r="EV64" s="86"/>
      <c r="EW64" s="86"/>
      <c r="EX64" s="86"/>
      <c r="EY64" s="86"/>
      <c r="EZ64" s="86"/>
      <c r="FA64" s="86"/>
      <c r="FB64" s="86"/>
      <c r="FC64" s="86"/>
      <c r="FD64" s="86"/>
      <c r="FE64" s="86"/>
      <c r="FF64" s="86">
        <v>0</v>
      </c>
      <c r="FG64" s="86">
        <v>0</v>
      </c>
      <c r="FH64" s="86"/>
      <c r="FI64" s="86"/>
      <c r="FJ64" s="86"/>
      <c r="FK64" s="86"/>
      <c r="FL64" s="86"/>
      <c r="FM64" s="50"/>
      <c r="FN64" s="50"/>
      <c r="FO64" s="93">
        <v>155</v>
      </c>
      <c r="FP64" s="86">
        <v>153</v>
      </c>
      <c r="FQ64" s="86">
        <v>158</v>
      </c>
      <c r="FR64" s="86">
        <v>108</v>
      </c>
      <c r="FS64" s="86">
        <v>185</v>
      </c>
      <c r="FT64" s="86">
        <v>151</v>
      </c>
      <c r="FU64" s="85">
        <v>169</v>
      </c>
      <c r="FV64" s="86">
        <v>175</v>
      </c>
      <c r="FW64" s="86"/>
      <c r="FX64" s="86">
        <v>193</v>
      </c>
      <c r="FY64" s="50">
        <v>174</v>
      </c>
      <c r="FZ64" s="50">
        <v>181</v>
      </c>
      <c r="GA64" s="84"/>
      <c r="GB64" s="84"/>
      <c r="GH64" s="134">
        <v>2655</v>
      </c>
      <c r="GI64" s="134">
        <v>2950</v>
      </c>
      <c r="GJ64" s="134">
        <v>2724</v>
      </c>
      <c r="GK64" s="134">
        <v>2740</v>
      </c>
      <c r="GL64" s="134">
        <v>2828</v>
      </c>
      <c r="GM64" s="134">
        <v>2731</v>
      </c>
      <c r="GN64" s="205">
        <f t="shared" si="396"/>
        <v>2500</v>
      </c>
      <c r="GO64" s="134">
        <f t="shared" si="397"/>
        <v>2797</v>
      </c>
      <c r="GP64" s="134">
        <f t="shared" si="398"/>
        <v>2566</v>
      </c>
      <c r="GQ64" s="134">
        <f t="shared" si="399"/>
        <v>2683</v>
      </c>
      <c r="GR64" s="134">
        <f t="shared" si="400"/>
        <v>2718</v>
      </c>
      <c r="GS64" s="134">
        <f t="shared" si="401"/>
        <v>2752</v>
      </c>
      <c r="GT64" s="134">
        <f t="shared" si="402"/>
        <v>2677</v>
      </c>
      <c r="GU64" s="134">
        <f t="shared" si="403"/>
        <v>2739</v>
      </c>
      <c r="GV64" s="134">
        <f t="shared" si="404"/>
        <v>2772</v>
      </c>
      <c r="GW64" s="134">
        <f t="shared" si="405"/>
        <v>2797</v>
      </c>
      <c r="GX64" s="134">
        <f t="shared" si="406"/>
        <v>0</v>
      </c>
      <c r="GY64" s="134">
        <f t="shared" si="407"/>
        <v>2547</v>
      </c>
      <c r="GZ64" s="134">
        <f t="shared" si="408"/>
        <v>2654</v>
      </c>
      <c r="HA64" s="134">
        <f t="shared" si="409"/>
        <v>2550</v>
      </c>
      <c r="HB64" s="205">
        <f t="shared" si="410"/>
        <v>155</v>
      </c>
      <c r="HC64" s="134">
        <f t="shared" si="411"/>
        <v>153</v>
      </c>
      <c r="HD64" s="134">
        <f t="shared" si="412"/>
        <v>158</v>
      </c>
      <c r="HE64" s="134">
        <f t="shared" si="413"/>
        <v>193</v>
      </c>
      <c r="HF64" s="134">
        <f t="shared" si="414"/>
        <v>174</v>
      </c>
      <c r="HG64" s="134">
        <f t="shared" si="414"/>
        <v>181</v>
      </c>
    </row>
    <row r="65" spans="3:190">
      <c r="C65" s="34"/>
      <c r="D65" s="76"/>
      <c r="G65" s="34"/>
      <c r="H65" s="34"/>
      <c r="I65" s="34"/>
      <c r="J65" s="34"/>
      <c r="K65" s="34"/>
      <c r="L65" s="34"/>
      <c r="M65" s="34"/>
      <c r="N65" s="34"/>
      <c r="O65" s="34"/>
      <c r="P65" s="34"/>
      <c r="Q65" s="34"/>
      <c r="R65" s="34"/>
      <c r="S65" s="34"/>
      <c r="T65" s="34"/>
      <c r="U65" s="34"/>
      <c r="V65" s="34"/>
      <c r="W65" s="34"/>
      <c r="X65" s="34"/>
      <c r="Y65" s="112"/>
      <c r="Z65" s="34"/>
      <c r="AB65" s="34"/>
      <c r="AC65" s="34"/>
      <c r="AD65" s="34"/>
      <c r="AE65" s="34"/>
      <c r="AF65" s="34"/>
      <c r="AG65" s="34"/>
      <c r="AH65" s="34"/>
      <c r="AI65" s="34"/>
      <c r="AJ65" s="34"/>
      <c r="AK65" s="34"/>
      <c r="AL65" s="34"/>
      <c r="AM65" s="34"/>
      <c r="AN65" s="34"/>
      <c r="AO65" s="34"/>
      <c r="AP65" s="34"/>
      <c r="AQ65" s="34"/>
      <c r="AR65" s="34"/>
      <c r="AS65" s="34"/>
      <c r="AT65" s="76"/>
      <c r="AU65" s="34"/>
      <c r="AW65" s="34"/>
      <c r="AX65" s="34"/>
      <c r="AY65" s="34"/>
      <c r="AZ65" s="34"/>
      <c r="BA65" s="34"/>
      <c r="BB65" s="34"/>
      <c r="BC65" s="34"/>
      <c r="BD65" s="34"/>
      <c r="BE65" s="34"/>
      <c r="BF65" s="34"/>
      <c r="BG65" s="34"/>
      <c r="BH65" s="34"/>
      <c r="BI65" s="34"/>
      <c r="BJ65" s="34"/>
      <c r="BK65" s="34"/>
      <c r="BL65" s="34"/>
      <c r="BM65" s="34"/>
      <c r="BN65" s="34"/>
      <c r="BO65" s="76"/>
      <c r="BP65" s="34"/>
      <c r="BR65" s="34"/>
      <c r="BS65" s="34"/>
      <c r="BT65" s="34"/>
      <c r="BU65" s="34"/>
      <c r="BV65" s="34"/>
      <c r="BW65" s="34"/>
      <c r="BX65" s="34"/>
      <c r="BY65" s="34"/>
      <c r="BZ65" s="34"/>
      <c r="CA65" s="34"/>
      <c r="CB65" s="34"/>
      <c r="CC65" s="34"/>
      <c r="CD65" s="34"/>
      <c r="CE65" s="34"/>
      <c r="CF65" s="34"/>
      <c r="CG65" s="34"/>
      <c r="CH65" s="34"/>
      <c r="CI65" s="34"/>
      <c r="CJ65" s="76"/>
      <c r="CK65" s="34"/>
      <c r="CO65" s="34"/>
      <c r="CP65" s="34"/>
      <c r="CQ65" s="34"/>
      <c r="CR65" s="34"/>
      <c r="CS65" s="34"/>
      <c r="CT65" s="34"/>
      <c r="CU65" s="34"/>
      <c r="CV65" s="34"/>
      <c r="CW65" s="34"/>
      <c r="CX65" s="34"/>
      <c r="CY65" s="34"/>
      <c r="CZ65" s="34"/>
      <c r="DA65" s="34"/>
      <c r="DB65" s="34"/>
      <c r="DC65" s="34"/>
      <c r="DD65" s="34"/>
      <c r="DE65" s="76"/>
      <c r="DF65" s="34"/>
      <c r="DH65" s="34"/>
      <c r="DI65" s="34"/>
      <c r="DJ65" s="34"/>
      <c r="DK65" s="34"/>
      <c r="DL65" s="34"/>
      <c r="DM65" s="34"/>
      <c r="DN65" s="34"/>
      <c r="DO65" s="34"/>
      <c r="DP65" s="34"/>
      <c r="DQ65" s="34"/>
      <c r="DR65" s="34"/>
      <c r="DS65" s="34"/>
      <c r="DT65" s="34"/>
      <c r="DU65" s="34"/>
      <c r="DV65" s="34"/>
      <c r="DW65" s="34"/>
      <c r="DX65" s="34"/>
      <c r="DY65" s="34"/>
      <c r="DZ65" s="76"/>
      <c r="EA65" s="34"/>
      <c r="EE65" s="34"/>
      <c r="EF65" s="34"/>
      <c r="EG65" s="34"/>
      <c r="EH65" s="34"/>
      <c r="EI65" s="34"/>
      <c r="EJ65" s="34"/>
      <c r="EK65" s="34"/>
      <c r="EL65" s="34"/>
      <c r="EM65" s="34"/>
      <c r="EN65" s="34"/>
      <c r="EO65" s="34"/>
      <c r="EP65" s="34"/>
      <c r="EQ65" s="34"/>
      <c r="ER65" s="34"/>
      <c r="ES65" s="34"/>
      <c r="ET65" s="34"/>
      <c r="EU65" s="76"/>
      <c r="EV65" s="34"/>
      <c r="EY65" s="34"/>
      <c r="EZ65" s="34"/>
      <c r="FC65" s="34"/>
      <c r="FD65" s="34"/>
      <c r="FE65" s="34"/>
      <c r="FF65" s="34"/>
      <c r="FG65" s="34"/>
      <c r="FH65" s="34"/>
      <c r="FI65" s="34"/>
      <c r="FJ65" s="34"/>
      <c r="FK65" s="34"/>
      <c r="FL65" s="34"/>
      <c r="FM65" s="34"/>
      <c r="FN65" s="34"/>
      <c r="FY65" s="34"/>
      <c r="FZ65" s="34"/>
    </row>
    <row r="66" spans="3:190">
      <c r="C66" s="31" t="s">
        <v>34</v>
      </c>
      <c r="D66" s="102" t="s">
        <v>155</v>
      </c>
      <c r="E66" s="31" t="s">
        <v>34</v>
      </c>
      <c r="F66" s="31" t="s">
        <v>34</v>
      </c>
      <c r="G66" s="31" t="s">
        <v>34</v>
      </c>
      <c r="H66" s="31" t="s">
        <v>34</v>
      </c>
      <c r="I66" s="31" t="s">
        <v>34</v>
      </c>
      <c r="J66" s="31"/>
      <c r="K66" s="31"/>
      <c r="L66" s="31"/>
      <c r="M66" s="31"/>
      <c r="N66" s="31" t="s">
        <v>34</v>
      </c>
      <c r="O66" s="35" t="s">
        <v>34</v>
      </c>
      <c r="P66" s="35"/>
      <c r="Q66" s="35"/>
      <c r="R66" s="35" t="s">
        <v>34</v>
      </c>
      <c r="S66" s="35"/>
      <c r="T66" s="35"/>
      <c r="U66" s="35"/>
      <c r="V66" s="35"/>
      <c r="W66" s="35"/>
      <c r="X66" s="31" t="s">
        <v>34</v>
      </c>
      <c r="Y66" s="102" t="s">
        <v>155</v>
      </c>
      <c r="Z66" s="31" t="s">
        <v>34</v>
      </c>
      <c r="AA66" s="31" t="s">
        <v>34</v>
      </c>
      <c r="AB66" s="31" t="s">
        <v>34</v>
      </c>
      <c r="AC66" s="31" t="s">
        <v>34</v>
      </c>
      <c r="AD66" s="31" t="s">
        <v>34</v>
      </c>
      <c r="AE66" s="31"/>
      <c r="AF66" s="31"/>
      <c r="AG66" s="31"/>
      <c r="AH66" s="31"/>
      <c r="AI66" s="31" t="s">
        <v>34</v>
      </c>
      <c r="AJ66" s="35" t="s">
        <v>34</v>
      </c>
      <c r="AK66" s="35"/>
      <c r="AL66" s="35"/>
      <c r="AM66" s="35" t="s">
        <v>34</v>
      </c>
      <c r="AN66" s="35"/>
      <c r="AO66" s="35"/>
      <c r="AP66" s="35"/>
      <c r="AQ66" s="35"/>
      <c r="AR66" s="35"/>
      <c r="AS66" s="31" t="s">
        <v>34</v>
      </c>
      <c r="AT66" s="102" t="s">
        <v>155</v>
      </c>
      <c r="AU66" s="31" t="s">
        <v>34</v>
      </c>
      <c r="AV66" s="31" t="s">
        <v>34</v>
      </c>
      <c r="AW66" s="31" t="s">
        <v>34</v>
      </c>
      <c r="AX66" s="31" t="s">
        <v>34</v>
      </c>
      <c r="AY66" s="31" t="s">
        <v>34</v>
      </c>
      <c r="AZ66" s="31"/>
      <c r="BA66" s="31"/>
      <c r="BB66" s="31"/>
      <c r="BC66" s="31"/>
      <c r="BD66" s="31" t="s">
        <v>34</v>
      </c>
      <c r="BE66" s="35" t="s">
        <v>34</v>
      </c>
      <c r="BF66" s="35"/>
      <c r="BG66" s="35"/>
      <c r="BH66" s="35" t="s">
        <v>34</v>
      </c>
      <c r="BI66" s="35"/>
      <c r="BJ66" s="35"/>
      <c r="BK66" s="35"/>
      <c r="BL66" s="35"/>
      <c r="BM66" s="35"/>
      <c r="BN66" s="31" t="s">
        <v>34</v>
      </c>
      <c r="BO66" s="102" t="s">
        <v>155</v>
      </c>
      <c r="BP66" s="31" t="s">
        <v>34</v>
      </c>
      <c r="BQ66" s="31" t="s">
        <v>34</v>
      </c>
      <c r="BR66" s="31" t="s">
        <v>34</v>
      </c>
      <c r="BS66" s="31" t="s">
        <v>34</v>
      </c>
      <c r="BT66" s="31" t="s">
        <v>34</v>
      </c>
      <c r="BU66" s="31"/>
      <c r="BV66" s="31"/>
      <c r="BW66" s="31"/>
      <c r="BX66" s="31"/>
      <c r="BY66" s="31" t="s">
        <v>34</v>
      </c>
      <c r="BZ66" s="35" t="s">
        <v>34</v>
      </c>
      <c r="CA66" s="35"/>
      <c r="CB66" s="35"/>
      <c r="CC66" s="35" t="s">
        <v>34</v>
      </c>
      <c r="CD66" s="35"/>
      <c r="CE66" s="35"/>
      <c r="CF66" s="35"/>
      <c r="CG66" s="35"/>
      <c r="CH66" s="35"/>
      <c r="CI66" s="31" t="s">
        <v>34</v>
      </c>
      <c r="CJ66" s="102" t="s">
        <v>155</v>
      </c>
      <c r="CK66" s="31" t="s">
        <v>34</v>
      </c>
      <c r="CL66" s="31" t="s">
        <v>34</v>
      </c>
      <c r="CM66" s="31"/>
      <c r="CN66" s="31" t="s">
        <v>34</v>
      </c>
      <c r="CO66" s="31" t="s">
        <v>34</v>
      </c>
      <c r="CP66" s="31"/>
      <c r="CQ66" s="31"/>
      <c r="CR66" s="31"/>
      <c r="CS66" s="31"/>
      <c r="CT66" s="31" t="s">
        <v>34</v>
      </c>
      <c r="CU66" s="35" t="s">
        <v>34</v>
      </c>
      <c r="CV66" s="35"/>
      <c r="CW66" s="35"/>
      <c r="CX66" s="35" t="s">
        <v>34</v>
      </c>
      <c r="CY66" s="35"/>
      <c r="CZ66" s="35"/>
      <c r="DA66" s="35"/>
      <c r="DB66" s="35"/>
      <c r="DC66" s="35"/>
      <c r="DD66" s="31" t="s">
        <v>34</v>
      </c>
      <c r="DE66" s="102" t="s">
        <v>155</v>
      </c>
      <c r="DF66" s="31" t="s">
        <v>34</v>
      </c>
      <c r="DG66" s="31" t="s">
        <v>34</v>
      </c>
      <c r="DH66" s="31" t="s">
        <v>34</v>
      </c>
      <c r="DI66" s="31" t="s">
        <v>34</v>
      </c>
      <c r="DJ66" s="31" t="s">
        <v>34</v>
      </c>
      <c r="DK66" s="31"/>
      <c r="DL66" s="31"/>
      <c r="DM66" s="31"/>
      <c r="DN66" s="31"/>
      <c r="DO66" s="31" t="s">
        <v>34</v>
      </c>
      <c r="DP66" s="35" t="s">
        <v>34</v>
      </c>
      <c r="DQ66" s="35"/>
      <c r="DR66" s="35"/>
      <c r="DS66" s="35"/>
      <c r="DT66" s="35"/>
      <c r="DU66" s="35"/>
      <c r="DV66" s="35"/>
      <c r="DW66" s="35"/>
      <c r="DX66" s="35"/>
      <c r="DY66" s="31" t="s">
        <v>34</v>
      </c>
      <c r="DZ66" s="102" t="s">
        <v>155</v>
      </c>
      <c r="EA66" s="31" t="s">
        <v>34</v>
      </c>
      <c r="EB66" s="31" t="s">
        <v>34</v>
      </c>
      <c r="EC66" s="31"/>
      <c r="ED66" s="31" t="s">
        <v>34</v>
      </c>
      <c r="EE66" s="31" t="s">
        <v>34</v>
      </c>
      <c r="EF66" s="31"/>
      <c r="EG66" s="31"/>
      <c r="EH66" s="31"/>
      <c r="EI66" s="31"/>
      <c r="EJ66" s="31" t="s">
        <v>34</v>
      </c>
      <c r="EK66" s="35" t="s">
        <v>34</v>
      </c>
      <c r="EL66" s="35"/>
      <c r="EM66" s="35"/>
      <c r="EN66" s="35" t="s">
        <v>34</v>
      </c>
      <c r="EO66" s="35"/>
      <c r="EP66" s="35"/>
      <c r="EQ66" s="35"/>
      <c r="ER66" s="35"/>
      <c r="ES66" s="35"/>
      <c r="ET66" s="31" t="s">
        <v>34</v>
      </c>
      <c r="EU66" s="102" t="s">
        <v>155</v>
      </c>
      <c r="EV66" s="31" t="s">
        <v>34</v>
      </c>
      <c r="EW66" s="31" t="s">
        <v>34</v>
      </c>
      <c r="EX66" s="31"/>
      <c r="EY66" s="31" t="s">
        <v>34</v>
      </c>
      <c r="EZ66" s="31" t="s">
        <v>34</v>
      </c>
      <c r="FC66" s="31"/>
      <c r="FD66" s="31"/>
      <c r="FE66" s="31" t="s">
        <v>34</v>
      </c>
      <c r="FF66" s="35" t="s">
        <v>34</v>
      </c>
      <c r="FG66" s="35"/>
      <c r="FH66" s="35"/>
      <c r="FI66" s="35" t="s">
        <v>34</v>
      </c>
      <c r="FJ66" s="35"/>
      <c r="FK66" s="35"/>
      <c r="FL66" s="35"/>
      <c r="FM66" s="35"/>
      <c r="FN66" s="35"/>
      <c r="FO66" s="35"/>
      <c r="FP66" s="35"/>
      <c r="FQ66" s="35"/>
      <c r="FR66" s="35" t="s">
        <v>34</v>
      </c>
      <c r="FS66" s="35"/>
      <c r="FT66" s="35"/>
      <c r="FU66" s="35" t="s">
        <v>34</v>
      </c>
      <c r="FV66" s="35"/>
      <c r="FW66" s="35"/>
      <c r="FX66" s="35"/>
      <c r="FY66" s="35"/>
      <c r="FZ66" s="35"/>
      <c r="GA66" s="35"/>
      <c r="GB66" s="35"/>
    </row>
    <row r="67" spans="3:190">
      <c r="C67" s="31" t="s">
        <v>35</v>
      </c>
      <c r="D67" s="102" t="s">
        <v>156</v>
      </c>
      <c r="E67" s="31" t="s">
        <v>35</v>
      </c>
      <c r="F67" s="31" t="s">
        <v>89</v>
      </c>
      <c r="G67" s="31" t="s">
        <v>35</v>
      </c>
      <c r="H67" s="31" t="s">
        <v>35</v>
      </c>
      <c r="I67" s="31" t="s">
        <v>89</v>
      </c>
      <c r="J67" s="31"/>
      <c r="K67" s="31"/>
      <c r="L67" s="31"/>
      <c r="M67" s="31"/>
      <c r="N67" s="31" t="s">
        <v>89</v>
      </c>
      <c r="O67" s="36" t="s">
        <v>89</v>
      </c>
      <c r="P67" s="36"/>
      <c r="Q67" s="36"/>
      <c r="R67" s="36" t="s">
        <v>89</v>
      </c>
      <c r="S67" s="36"/>
      <c r="T67" s="36"/>
      <c r="U67" s="36"/>
      <c r="V67" s="36"/>
      <c r="W67" s="36"/>
      <c r="X67" s="31" t="s">
        <v>35</v>
      </c>
      <c r="Y67" s="102" t="s">
        <v>156</v>
      </c>
      <c r="Z67" s="31" t="s">
        <v>35</v>
      </c>
      <c r="AA67" s="31" t="s">
        <v>89</v>
      </c>
      <c r="AB67" s="31" t="s">
        <v>35</v>
      </c>
      <c r="AC67" s="31" t="s">
        <v>35</v>
      </c>
      <c r="AD67" s="31" t="s">
        <v>89</v>
      </c>
      <c r="AE67" s="31"/>
      <c r="AF67" s="31"/>
      <c r="AG67" s="31"/>
      <c r="AH67" s="31"/>
      <c r="AI67" s="31" t="s">
        <v>89</v>
      </c>
      <c r="AJ67" s="36" t="s">
        <v>89</v>
      </c>
      <c r="AK67" s="36"/>
      <c r="AL67" s="36"/>
      <c r="AM67" s="36" t="s">
        <v>89</v>
      </c>
      <c r="AN67" s="36"/>
      <c r="AO67" s="36"/>
      <c r="AP67" s="36"/>
      <c r="AQ67" s="36"/>
      <c r="AR67" s="36"/>
      <c r="AS67" s="31" t="s">
        <v>35</v>
      </c>
      <c r="AT67" s="102" t="s">
        <v>156</v>
      </c>
      <c r="AU67" s="31" t="s">
        <v>35</v>
      </c>
      <c r="AV67" s="31" t="s">
        <v>89</v>
      </c>
      <c r="AW67" s="31" t="s">
        <v>35</v>
      </c>
      <c r="AX67" s="31" t="s">
        <v>35</v>
      </c>
      <c r="AY67" s="31" t="s">
        <v>89</v>
      </c>
      <c r="AZ67" s="31"/>
      <c r="BA67" s="31"/>
      <c r="BB67" s="31"/>
      <c r="BC67" s="31"/>
      <c r="BD67" s="31" t="s">
        <v>89</v>
      </c>
      <c r="BE67" s="36" t="s">
        <v>89</v>
      </c>
      <c r="BF67" s="36"/>
      <c r="BG67" s="36"/>
      <c r="BH67" s="36" t="s">
        <v>89</v>
      </c>
      <c r="BI67" s="36"/>
      <c r="BJ67" s="36"/>
      <c r="BK67" s="36"/>
      <c r="BL67" s="36"/>
      <c r="BM67" s="36"/>
      <c r="BN67" s="31" t="s">
        <v>35</v>
      </c>
      <c r="BO67" s="102" t="s">
        <v>156</v>
      </c>
      <c r="BP67" s="31" t="s">
        <v>35</v>
      </c>
      <c r="BQ67" s="31" t="s">
        <v>89</v>
      </c>
      <c r="BR67" s="31" t="s">
        <v>35</v>
      </c>
      <c r="BS67" s="31" t="s">
        <v>35</v>
      </c>
      <c r="BT67" s="31" t="s">
        <v>89</v>
      </c>
      <c r="BU67" s="31"/>
      <c r="BV67" s="31"/>
      <c r="BW67" s="31"/>
      <c r="BX67" s="31"/>
      <c r="BY67" s="31" t="s">
        <v>89</v>
      </c>
      <c r="BZ67" s="36" t="s">
        <v>89</v>
      </c>
      <c r="CA67" s="36"/>
      <c r="CB67" s="36"/>
      <c r="CC67" s="36" t="s">
        <v>89</v>
      </c>
      <c r="CD67" s="36"/>
      <c r="CE67" s="36"/>
      <c r="CF67" s="36"/>
      <c r="CG67" s="36"/>
      <c r="CH67" s="36"/>
      <c r="CI67" s="31" t="s">
        <v>35</v>
      </c>
      <c r="CJ67" s="102" t="s">
        <v>156</v>
      </c>
      <c r="CK67" s="31" t="s">
        <v>35</v>
      </c>
      <c r="CL67" s="31" t="s">
        <v>89</v>
      </c>
      <c r="CM67" s="31"/>
      <c r="CN67" s="31" t="s">
        <v>35</v>
      </c>
      <c r="CO67" s="31" t="s">
        <v>89</v>
      </c>
      <c r="CP67" s="31"/>
      <c r="CQ67" s="31"/>
      <c r="CR67" s="31"/>
      <c r="CS67" s="31"/>
      <c r="CT67" s="31" t="s">
        <v>89</v>
      </c>
      <c r="CU67" s="36" t="s">
        <v>89</v>
      </c>
      <c r="CV67" s="36"/>
      <c r="CW67" s="36"/>
      <c r="CX67" s="36" t="s">
        <v>89</v>
      </c>
      <c r="CY67" s="36"/>
      <c r="CZ67" s="36"/>
      <c r="DA67" s="36"/>
      <c r="DB67" s="36"/>
      <c r="DC67" s="36"/>
      <c r="DD67" s="31" t="s">
        <v>35</v>
      </c>
      <c r="DE67" s="102" t="s">
        <v>156</v>
      </c>
      <c r="DF67" s="31" t="s">
        <v>35</v>
      </c>
      <c r="DG67" s="31" t="s">
        <v>89</v>
      </c>
      <c r="DH67" s="31" t="s">
        <v>35</v>
      </c>
      <c r="DI67" s="31" t="s">
        <v>35</v>
      </c>
      <c r="DJ67" s="31" t="s">
        <v>89</v>
      </c>
      <c r="DK67" s="31"/>
      <c r="DL67" s="31"/>
      <c r="DM67" s="31"/>
      <c r="DN67" s="31"/>
      <c r="DO67" s="31" t="s">
        <v>89</v>
      </c>
      <c r="DP67" s="36" t="s">
        <v>89</v>
      </c>
      <c r="DQ67" s="36"/>
      <c r="DR67" s="36"/>
      <c r="DS67" s="36"/>
      <c r="DT67" s="36"/>
      <c r="DU67" s="36"/>
      <c r="DV67" s="36"/>
      <c r="DW67" s="36"/>
      <c r="DX67" s="36"/>
      <c r="DY67" s="31" t="s">
        <v>35</v>
      </c>
      <c r="DZ67" s="102" t="s">
        <v>156</v>
      </c>
      <c r="EA67" s="31" t="s">
        <v>35</v>
      </c>
      <c r="EB67" s="31" t="s">
        <v>89</v>
      </c>
      <c r="EC67" s="31"/>
      <c r="ED67" s="31" t="s">
        <v>35</v>
      </c>
      <c r="EE67" s="31" t="s">
        <v>89</v>
      </c>
      <c r="EF67" s="31"/>
      <c r="EG67" s="31"/>
      <c r="EH67" s="31"/>
      <c r="EI67" s="31"/>
      <c r="EJ67" s="31" t="s">
        <v>89</v>
      </c>
      <c r="EK67" s="36" t="s">
        <v>89</v>
      </c>
      <c r="EL67" s="36"/>
      <c r="EM67" s="36"/>
      <c r="EN67" s="36" t="s">
        <v>89</v>
      </c>
      <c r="EO67" s="36"/>
      <c r="EP67" s="36"/>
      <c r="EQ67" s="36"/>
      <c r="ER67" s="36"/>
      <c r="ES67" s="36"/>
      <c r="ET67" s="31" t="s">
        <v>35</v>
      </c>
      <c r="EU67" s="102" t="s">
        <v>156</v>
      </c>
      <c r="EV67" s="31" t="s">
        <v>35</v>
      </c>
      <c r="EW67" s="31" t="s">
        <v>89</v>
      </c>
      <c r="EX67" s="31"/>
      <c r="EY67" s="31" t="s">
        <v>35</v>
      </c>
      <c r="EZ67" s="31" t="s">
        <v>89</v>
      </c>
      <c r="FC67" s="31"/>
      <c r="FD67" s="31"/>
      <c r="FE67" s="31" t="s">
        <v>89</v>
      </c>
      <c r="FF67" s="36" t="s">
        <v>89</v>
      </c>
      <c r="FG67" s="36"/>
      <c r="FH67" s="36"/>
      <c r="FI67" s="36" t="s">
        <v>89</v>
      </c>
      <c r="FJ67" s="36"/>
      <c r="FK67" s="36"/>
      <c r="FL67" s="36"/>
      <c r="FM67" s="36"/>
      <c r="FN67" s="36"/>
      <c r="FO67" s="36"/>
      <c r="FP67" s="36"/>
      <c r="FQ67" s="36"/>
      <c r="FR67" s="36" t="s">
        <v>89</v>
      </c>
      <c r="FS67" s="36"/>
      <c r="FT67" s="36"/>
      <c r="FU67" s="36" t="s">
        <v>89</v>
      </c>
      <c r="FV67" s="36"/>
      <c r="FW67" s="36"/>
      <c r="FX67" s="36"/>
      <c r="FY67" s="36"/>
      <c r="FZ67" s="36"/>
      <c r="GA67" s="36"/>
      <c r="GB67" s="36"/>
      <c r="GH67" s="34" t="s">
        <v>34</v>
      </c>
    </row>
    <row r="68" spans="3:190">
      <c r="C68" s="31" t="s">
        <v>36</v>
      </c>
      <c r="D68" s="102" t="s">
        <v>157</v>
      </c>
      <c r="E68" s="31" t="s">
        <v>36</v>
      </c>
      <c r="F68" s="31" t="s">
        <v>90</v>
      </c>
      <c r="G68" s="31" t="s">
        <v>36</v>
      </c>
      <c r="H68" s="31" t="s">
        <v>36</v>
      </c>
      <c r="I68" s="31" t="s">
        <v>90</v>
      </c>
      <c r="J68" s="31"/>
      <c r="K68" s="31"/>
      <c r="L68" s="31"/>
      <c r="M68" s="31"/>
      <c r="N68" s="31" t="s">
        <v>90</v>
      </c>
      <c r="O68" s="36" t="s">
        <v>90</v>
      </c>
      <c r="P68" s="36"/>
      <c r="Q68" s="36"/>
      <c r="R68" s="36" t="s">
        <v>90</v>
      </c>
      <c r="S68" s="36"/>
      <c r="T68" s="36"/>
      <c r="U68" s="36"/>
      <c r="V68" s="36"/>
      <c r="W68" s="36"/>
      <c r="X68" s="31" t="s">
        <v>36</v>
      </c>
      <c r="Y68" s="102" t="s">
        <v>157</v>
      </c>
      <c r="Z68" s="31" t="s">
        <v>36</v>
      </c>
      <c r="AA68" s="31" t="s">
        <v>90</v>
      </c>
      <c r="AB68" s="31" t="s">
        <v>36</v>
      </c>
      <c r="AC68" s="31" t="s">
        <v>36</v>
      </c>
      <c r="AD68" s="31" t="s">
        <v>90</v>
      </c>
      <c r="AE68" s="31"/>
      <c r="AF68" s="31"/>
      <c r="AG68" s="31"/>
      <c r="AH68" s="31"/>
      <c r="AI68" s="31" t="s">
        <v>90</v>
      </c>
      <c r="AJ68" s="36" t="s">
        <v>90</v>
      </c>
      <c r="AK68" s="36"/>
      <c r="AL68" s="36"/>
      <c r="AM68" s="36" t="s">
        <v>90</v>
      </c>
      <c r="AN68" s="36"/>
      <c r="AO68" s="36"/>
      <c r="AP68" s="36"/>
      <c r="AQ68" s="36"/>
      <c r="AR68" s="36"/>
      <c r="AS68" s="31" t="s">
        <v>36</v>
      </c>
      <c r="AT68" s="102" t="s">
        <v>157</v>
      </c>
      <c r="AU68" s="31" t="s">
        <v>36</v>
      </c>
      <c r="AV68" s="31" t="s">
        <v>90</v>
      </c>
      <c r="AW68" s="31" t="s">
        <v>36</v>
      </c>
      <c r="AX68" s="31" t="s">
        <v>36</v>
      </c>
      <c r="AY68" s="31" t="s">
        <v>90</v>
      </c>
      <c r="AZ68" s="31"/>
      <c r="BA68" s="31"/>
      <c r="BB68" s="31"/>
      <c r="BC68" s="31"/>
      <c r="BD68" s="31" t="s">
        <v>90</v>
      </c>
      <c r="BE68" s="36" t="s">
        <v>90</v>
      </c>
      <c r="BF68" s="36"/>
      <c r="BG68" s="36"/>
      <c r="BH68" s="36" t="s">
        <v>90</v>
      </c>
      <c r="BI68" s="36"/>
      <c r="BJ68" s="36"/>
      <c r="BK68" s="36"/>
      <c r="BL68" s="36"/>
      <c r="BM68" s="36"/>
      <c r="BN68" s="31" t="s">
        <v>36</v>
      </c>
      <c r="BO68" s="102" t="s">
        <v>157</v>
      </c>
      <c r="BP68" s="31" t="s">
        <v>36</v>
      </c>
      <c r="BQ68" s="31" t="s">
        <v>90</v>
      </c>
      <c r="BR68" s="31" t="s">
        <v>36</v>
      </c>
      <c r="BS68" s="31" t="s">
        <v>36</v>
      </c>
      <c r="BT68" s="31" t="s">
        <v>90</v>
      </c>
      <c r="BU68" s="31"/>
      <c r="BV68" s="31"/>
      <c r="BW68" s="31"/>
      <c r="BX68" s="31"/>
      <c r="BY68" s="31" t="s">
        <v>90</v>
      </c>
      <c r="BZ68" s="36" t="s">
        <v>90</v>
      </c>
      <c r="CA68" s="36"/>
      <c r="CB68" s="36"/>
      <c r="CC68" s="36" t="s">
        <v>90</v>
      </c>
      <c r="CD68" s="36"/>
      <c r="CE68" s="36"/>
      <c r="CF68" s="36"/>
      <c r="CG68" s="36"/>
      <c r="CH68" s="36"/>
      <c r="CI68" s="31" t="s">
        <v>36</v>
      </c>
      <c r="CJ68" s="102" t="s">
        <v>157</v>
      </c>
      <c r="CK68" s="31" t="s">
        <v>36</v>
      </c>
      <c r="CL68" s="31" t="s">
        <v>90</v>
      </c>
      <c r="CM68" s="31"/>
      <c r="CN68" s="31" t="s">
        <v>36</v>
      </c>
      <c r="CO68" s="31" t="s">
        <v>90</v>
      </c>
      <c r="CP68" s="31"/>
      <c r="CQ68" s="31"/>
      <c r="CR68" s="31"/>
      <c r="CS68" s="31"/>
      <c r="CT68" s="31" t="s">
        <v>90</v>
      </c>
      <c r="CU68" s="36" t="s">
        <v>90</v>
      </c>
      <c r="CV68" s="36"/>
      <c r="CW68" s="36"/>
      <c r="CX68" s="36" t="s">
        <v>90</v>
      </c>
      <c r="CY68" s="36"/>
      <c r="CZ68" s="36"/>
      <c r="DA68" s="36"/>
      <c r="DB68" s="36"/>
      <c r="DC68" s="36"/>
      <c r="DD68" s="31" t="s">
        <v>36</v>
      </c>
      <c r="DE68" s="102" t="s">
        <v>157</v>
      </c>
      <c r="DF68" s="31" t="s">
        <v>36</v>
      </c>
      <c r="DG68" s="31" t="s">
        <v>90</v>
      </c>
      <c r="DH68" s="31" t="s">
        <v>36</v>
      </c>
      <c r="DI68" s="31" t="s">
        <v>36</v>
      </c>
      <c r="DJ68" s="31" t="s">
        <v>90</v>
      </c>
      <c r="DK68" s="31"/>
      <c r="DL68" s="31"/>
      <c r="DM68" s="31"/>
      <c r="DN68" s="31"/>
      <c r="DO68" s="31" t="s">
        <v>90</v>
      </c>
      <c r="DP68" s="36" t="s">
        <v>90</v>
      </c>
      <c r="DQ68" s="36"/>
      <c r="DR68" s="36"/>
      <c r="DS68" s="36"/>
      <c r="DT68" s="36"/>
      <c r="DU68" s="36"/>
      <c r="DV68" s="36"/>
      <c r="DW68" s="36"/>
      <c r="DX68" s="36"/>
      <c r="DY68" s="31" t="s">
        <v>36</v>
      </c>
      <c r="DZ68" s="102" t="s">
        <v>157</v>
      </c>
      <c r="EA68" s="31" t="s">
        <v>36</v>
      </c>
      <c r="EB68" s="31" t="s">
        <v>90</v>
      </c>
      <c r="EC68" s="31"/>
      <c r="ED68" s="31" t="s">
        <v>36</v>
      </c>
      <c r="EE68" s="31" t="s">
        <v>90</v>
      </c>
      <c r="EF68" s="31"/>
      <c r="EG68" s="31"/>
      <c r="EH68" s="31"/>
      <c r="EI68" s="31"/>
      <c r="EJ68" s="31" t="s">
        <v>90</v>
      </c>
      <c r="EK68" s="36" t="s">
        <v>90</v>
      </c>
      <c r="EL68" s="36"/>
      <c r="EM68" s="36"/>
      <c r="EN68" s="36" t="s">
        <v>90</v>
      </c>
      <c r="EO68" s="36"/>
      <c r="EP68" s="36"/>
      <c r="EQ68" s="36"/>
      <c r="ER68" s="36"/>
      <c r="ES68" s="36"/>
      <c r="ET68" s="31" t="s">
        <v>36</v>
      </c>
      <c r="EU68" s="102" t="s">
        <v>157</v>
      </c>
      <c r="EV68" s="31" t="s">
        <v>36</v>
      </c>
      <c r="EW68" s="31" t="s">
        <v>90</v>
      </c>
      <c r="EX68" s="31"/>
      <c r="EY68" s="31" t="s">
        <v>36</v>
      </c>
      <c r="EZ68" s="31" t="s">
        <v>90</v>
      </c>
      <c r="FC68" s="31"/>
      <c r="FD68" s="31"/>
      <c r="FE68" s="31" t="s">
        <v>90</v>
      </c>
      <c r="FF68" s="36" t="s">
        <v>90</v>
      </c>
      <c r="FG68" s="36"/>
      <c r="FH68" s="36"/>
      <c r="FI68" s="36" t="s">
        <v>90</v>
      </c>
      <c r="FJ68" s="36"/>
      <c r="FK68" s="36"/>
      <c r="FL68" s="36"/>
      <c r="FM68" s="36"/>
      <c r="FN68" s="36"/>
      <c r="FO68" s="36"/>
      <c r="FP68" s="36"/>
      <c r="FQ68" s="36"/>
      <c r="FR68" s="36" t="s">
        <v>90</v>
      </c>
      <c r="FS68" s="36"/>
      <c r="FT68" s="36"/>
      <c r="FU68" s="36" t="s">
        <v>90</v>
      </c>
      <c r="FV68" s="36"/>
      <c r="FW68" s="36"/>
      <c r="FX68" s="36"/>
      <c r="FY68" s="36"/>
      <c r="FZ68" s="36"/>
      <c r="GA68" s="36"/>
      <c r="GB68" s="36"/>
      <c r="GH68" s="34" t="s">
        <v>89</v>
      </c>
    </row>
    <row r="69" spans="3:190">
      <c r="C69" s="31" t="s">
        <v>37</v>
      </c>
      <c r="D69" s="102" t="s">
        <v>17</v>
      </c>
      <c r="E69" s="31" t="s">
        <v>37</v>
      </c>
      <c r="F69" s="31" t="s">
        <v>91</v>
      </c>
      <c r="G69" s="31" t="s">
        <v>37</v>
      </c>
      <c r="H69" s="31" t="s">
        <v>37</v>
      </c>
      <c r="I69" s="31" t="s">
        <v>91</v>
      </c>
      <c r="J69" s="31"/>
      <c r="K69" s="31"/>
      <c r="L69" s="31"/>
      <c r="M69" s="31"/>
      <c r="N69" s="31" t="s">
        <v>91</v>
      </c>
      <c r="O69" s="36" t="s">
        <v>120</v>
      </c>
      <c r="P69" s="36"/>
      <c r="Q69" s="36"/>
      <c r="R69" s="36" t="s">
        <v>120</v>
      </c>
      <c r="S69" s="36"/>
      <c r="T69" s="36"/>
      <c r="U69" s="36"/>
      <c r="V69" s="36"/>
      <c r="W69" s="36"/>
      <c r="X69" s="31" t="s">
        <v>37</v>
      </c>
      <c r="Y69" s="102" t="s">
        <v>17</v>
      </c>
      <c r="Z69" s="31" t="s">
        <v>37</v>
      </c>
      <c r="AA69" s="31" t="s">
        <v>91</v>
      </c>
      <c r="AB69" s="31" t="s">
        <v>37</v>
      </c>
      <c r="AC69" s="31" t="s">
        <v>37</v>
      </c>
      <c r="AD69" s="31" t="s">
        <v>91</v>
      </c>
      <c r="AE69" s="31"/>
      <c r="AF69" s="31"/>
      <c r="AG69" s="31"/>
      <c r="AH69" s="31"/>
      <c r="AI69" s="31" t="s">
        <v>91</v>
      </c>
      <c r="AJ69" s="36" t="s">
        <v>120</v>
      </c>
      <c r="AK69" s="36"/>
      <c r="AL69" s="36"/>
      <c r="AM69" s="36" t="s">
        <v>120</v>
      </c>
      <c r="AN69" s="36"/>
      <c r="AO69" s="36"/>
      <c r="AP69" s="36"/>
      <c r="AQ69" s="36"/>
      <c r="AR69" s="36"/>
      <c r="AS69" s="31" t="s">
        <v>37</v>
      </c>
      <c r="AT69" s="102" t="s">
        <v>17</v>
      </c>
      <c r="AU69" s="31" t="s">
        <v>37</v>
      </c>
      <c r="AV69" s="31" t="s">
        <v>91</v>
      </c>
      <c r="AW69" s="31" t="s">
        <v>37</v>
      </c>
      <c r="AX69" s="31" t="s">
        <v>37</v>
      </c>
      <c r="AY69" s="31" t="s">
        <v>91</v>
      </c>
      <c r="AZ69" s="31"/>
      <c r="BA69" s="31"/>
      <c r="BB69" s="31"/>
      <c r="BC69" s="31"/>
      <c r="BD69" s="31" t="s">
        <v>91</v>
      </c>
      <c r="BE69" s="36" t="s">
        <v>120</v>
      </c>
      <c r="BF69" s="36"/>
      <c r="BG69" s="36"/>
      <c r="BH69" s="36" t="s">
        <v>120</v>
      </c>
      <c r="BI69" s="36"/>
      <c r="BJ69" s="36"/>
      <c r="BK69" s="36"/>
      <c r="BL69" s="36"/>
      <c r="BM69" s="36"/>
      <c r="BN69" s="31" t="s">
        <v>37</v>
      </c>
      <c r="BO69" s="102" t="s">
        <v>17</v>
      </c>
      <c r="BP69" s="31" t="s">
        <v>37</v>
      </c>
      <c r="BQ69" s="31" t="s">
        <v>91</v>
      </c>
      <c r="BR69" s="31" t="s">
        <v>37</v>
      </c>
      <c r="BS69" s="31" t="s">
        <v>37</v>
      </c>
      <c r="BT69" s="31" t="s">
        <v>91</v>
      </c>
      <c r="BU69" s="31"/>
      <c r="BV69" s="31"/>
      <c r="BW69" s="31"/>
      <c r="BX69" s="31"/>
      <c r="BY69" s="31" t="s">
        <v>91</v>
      </c>
      <c r="BZ69" s="36" t="s">
        <v>120</v>
      </c>
      <c r="CA69" s="36"/>
      <c r="CB69" s="36"/>
      <c r="CC69" s="36" t="s">
        <v>120</v>
      </c>
      <c r="CD69" s="36"/>
      <c r="CE69" s="36"/>
      <c r="CF69" s="36"/>
      <c r="CG69" s="36"/>
      <c r="CH69" s="36"/>
      <c r="CI69" s="31" t="s">
        <v>37</v>
      </c>
      <c r="CJ69" s="102" t="s">
        <v>17</v>
      </c>
      <c r="CK69" s="31" t="s">
        <v>37</v>
      </c>
      <c r="CL69" s="31" t="s">
        <v>91</v>
      </c>
      <c r="CM69" s="31"/>
      <c r="CN69" s="31" t="s">
        <v>37</v>
      </c>
      <c r="CO69" s="31" t="s">
        <v>91</v>
      </c>
      <c r="CP69" s="31"/>
      <c r="CQ69" s="31"/>
      <c r="CR69" s="31"/>
      <c r="CS69" s="31"/>
      <c r="CT69" s="31" t="s">
        <v>91</v>
      </c>
      <c r="CU69" s="36" t="s">
        <v>120</v>
      </c>
      <c r="CV69" s="36"/>
      <c r="CW69" s="36"/>
      <c r="CX69" s="36" t="s">
        <v>120</v>
      </c>
      <c r="CY69" s="36"/>
      <c r="CZ69" s="36"/>
      <c r="DA69" s="36"/>
      <c r="DB69" s="36"/>
      <c r="DC69" s="36"/>
      <c r="DD69" s="31" t="s">
        <v>37</v>
      </c>
      <c r="DE69" s="102" t="s">
        <v>17</v>
      </c>
      <c r="DF69" s="31" t="s">
        <v>37</v>
      </c>
      <c r="DG69" s="31" t="s">
        <v>91</v>
      </c>
      <c r="DH69" s="31" t="s">
        <v>37</v>
      </c>
      <c r="DI69" s="31" t="s">
        <v>37</v>
      </c>
      <c r="DJ69" s="31" t="s">
        <v>91</v>
      </c>
      <c r="DK69" s="31"/>
      <c r="DL69" s="31"/>
      <c r="DM69" s="31"/>
      <c r="DN69" s="31"/>
      <c r="DO69" s="31" t="s">
        <v>91</v>
      </c>
      <c r="DP69" s="36" t="s">
        <v>120</v>
      </c>
      <c r="DQ69" s="36"/>
      <c r="DR69" s="36"/>
      <c r="DS69" s="36"/>
      <c r="DT69" s="36"/>
      <c r="DU69" s="36"/>
      <c r="DV69" s="36"/>
      <c r="DW69" s="36"/>
      <c r="DX69" s="36"/>
      <c r="DY69" s="31" t="s">
        <v>37</v>
      </c>
      <c r="DZ69" s="102" t="s">
        <v>17</v>
      </c>
      <c r="EA69" s="31" t="s">
        <v>37</v>
      </c>
      <c r="EB69" s="31" t="s">
        <v>91</v>
      </c>
      <c r="EC69" s="31"/>
      <c r="ED69" s="31" t="s">
        <v>37</v>
      </c>
      <c r="EE69" s="31" t="s">
        <v>91</v>
      </c>
      <c r="EF69" s="31"/>
      <c r="EG69" s="31"/>
      <c r="EH69" s="31"/>
      <c r="EI69" s="31"/>
      <c r="EJ69" s="31" t="s">
        <v>91</v>
      </c>
      <c r="EK69" s="36" t="s">
        <v>120</v>
      </c>
      <c r="EL69" s="36"/>
      <c r="EM69" s="36"/>
      <c r="EN69" s="36" t="s">
        <v>120</v>
      </c>
      <c r="EO69" s="36"/>
      <c r="EP69" s="36"/>
      <c r="EQ69" s="36"/>
      <c r="ER69" s="36"/>
      <c r="ES69" s="36"/>
      <c r="ET69" s="31" t="s">
        <v>37</v>
      </c>
      <c r="EU69" s="102" t="s">
        <v>17</v>
      </c>
      <c r="EV69" s="31" t="s">
        <v>37</v>
      </c>
      <c r="EW69" s="31" t="s">
        <v>91</v>
      </c>
      <c r="EX69" s="31"/>
      <c r="EY69" s="31" t="s">
        <v>37</v>
      </c>
      <c r="EZ69" s="31" t="s">
        <v>91</v>
      </c>
      <c r="FC69" s="31"/>
      <c r="FD69" s="31"/>
      <c r="FE69" s="31" t="s">
        <v>91</v>
      </c>
      <c r="FF69" s="36" t="s">
        <v>120</v>
      </c>
      <c r="FG69" s="36"/>
      <c r="FH69" s="36"/>
      <c r="FI69" s="36" t="s">
        <v>120</v>
      </c>
      <c r="FJ69" s="36"/>
      <c r="FK69" s="36"/>
      <c r="FL69" s="36"/>
      <c r="FM69" s="36"/>
      <c r="FN69" s="36"/>
      <c r="FO69" s="36"/>
      <c r="FP69" s="36"/>
      <c r="FQ69" s="36"/>
      <c r="FR69" s="36" t="s">
        <v>120</v>
      </c>
      <c r="FS69" s="36"/>
      <c r="FT69" s="36"/>
      <c r="FU69" s="36" t="s">
        <v>120</v>
      </c>
      <c r="FV69" s="36"/>
      <c r="FW69" s="36"/>
      <c r="FX69" s="36"/>
      <c r="FY69" s="36"/>
      <c r="FZ69" s="36"/>
      <c r="GA69" s="36"/>
      <c r="GB69" s="36"/>
      <c r="GH69" s="34" t="s">
        <v>90</v>
      </c>
    </row>
    <row r="70" spans="3:190">
      <c r="C70" s="31" t="s">
        <v>38</v>
      </c>
      <c r="D70" s="102" t="s">
        <v>158</v>
      </c>
      <c r="E70" s="31" t="s">
        <v>38</v>
      </c>
      <c r="F70" s="31" t="s">
        <v>92</v>
      </c>
      <c r="G70" s="31" t="s">
        <v>38</v>
      </c>
      <c r="H70" s="31" t="s">
        <v>38</v>
      </c>
      <c r="I70" s="31" t="s">
        <v>92</v>
      </c>
      <c r="J70" s="31"/>
      <c r="K70" s="31"/>
      <c r="L70" s="31"/>
      <c r="M70" s="31"/>
      <c r="N70" s="31" t="s">
        <v>92</v>
      </c>
      <c r="O70" s="36" t="s">
        <v>92</v>
      </c>
      <c r="P70" s="36"/>
      <c r="Q70" s="36"/>
      <c r="R70" s="36" t="s">
        <v>92</v>
      </c>
      <c r="S70" s="36"/>
      <c r="T70" s="36"/>
      <c r="U70" s="36"/>
      <c r="V70" s="36"/>
      <c r="W70" s="36"/>
      <c r="X70" s="31" t="s">
        <v>38</v>
      </c>
      <c r="Y70" s="102" t="s">
        <v>158</v>
      </c>
      <c r="Z70" s="31" t="s">
        <v>38</v>
      </c>
      <c r="AA70" s="31" t="s">
        <v>92</v>
      </c>
      <c r="AB70" s="31" t="s">
        <v>38</v>
      </c>
      <c r="AC70" s="31" t="s">
        <v>38</v>
      </c>
      <c r="AD70" s="31" t="s">
        <v>92</v>
      </c>
      <c r="AE70" s="31"/>
      <c r="AF70" s="31"/>
      <c r="AG70" s="31"/>
      <c r="AH70" s="31"/>
      <c r="AI70" s="31" t="s">
        <v>92</v>
      </c>
      <c r="AJ70" s="36" t="s">
        <v>92</v>
      </c>
      <c r="AK70" s="36"/>
      <c r="AL70" s="36"/>
      <c r="AM70" s="36" t="s">
        <v>92</v>
      </c>
      <c r="AN70" s="36"/>
      <c r="AO70" s="36"/>
      <c r="AP70" s="36"/>
      <c r="AQ70" s="36"/>
      <c r="AR70" s="36"/>
      <c r="AS70" s="31" t="s">
        <v>38</v>
      </c>
      <c r="AT70" s="102" t="s">
        <v>158</v>
      </c>
      <c r="AU70" s="31" t="s">
        <v>38</v>
      </c>
      <c r="AV70" s="31" t="s">
        <v>92</v>
      </c>
      <c r="AW70" s="31" t="s">
        <v>38</v>
      </c>
      <c r="AX70" s="31" t="s">
        <v>38</v>
      </c>
      <c r="AY70" s="31" t="s">
        <v>92</v>
      </c>
      <c r="AZ70" s="31"/>
      <c r="BA70" s="31"/>
      <c r="BB70" s="31"/>
      <c r="BC70" s="31"/>
      <c r="BD70" s="31" t="s">
        <v>92</v>
      </c>
      <c r="BE70" s="36" t="s">
        <v>92</v>
      </c>
      <c r="BF70" s="36"/>
      <c r="BG70" s="36"/>
      <c r="BH70" s="36" t="s">
        <v>92</v>
      </c>
      <c r="BI70" s="36"/>
      <c r="BJ70" s="36"/>
      <c r="BK70" s="36"/>
      <c r="BL70" s="36"/>
      <c r="BM70" s="36"/>
      <c r="BN70" s="31" t="s">
        <v>38</v>
      </c>
      <c r="BO70" s="102" t="s">
        <v>158</v>
      </c>
      <c r="BP70" s="31" t="s">
        <v>38</v>
      </c>
      <c r="BQ70" s="31" t="s">
        <v>92</v>
      </c>
      <c r="BR70" s="31" t="s">
        <v>38</v>
      </c>
      <c r="BS70" s="31" t="s">
        <v>38</v>
      </c>
      <c r="BT70" s="31" t="s">
        <v>92</v>
      </c>
      <c r="BU70" s="31"/>
      <c r="BV70" s="31"/>
      <c r="BW70" s="31"/>
      <c r="BX70" s="31"/>
      <c r="BY70" s="31" t="s">
        <v>92</v>
      </c>
      <c r="BZ70" s="36" t="s">
        <v>92</v>
      </c>
      <c r="CA70" s="36"/>
      <c r="CB70" s="36"/>
      <c r="CC70" s="36" t="s">
        <v>92</v>
      </c>
      <c r="CD70" s="36"/>
      <c r="CE70" s="36"/>
      <c r="CF70" s="36"/>
      <c r="CG70" s="36"/>
      <c r="CH70" s="36"/>
      <c r="CI70" s="31" t="s">
        <v>38</v>
      </c>
      <c r="CJ70" s="102" t="s">
        <v>158</v>
      </c>
      <c r="CK70" s="31" t="s">
        <v>38</v>
      </c>
      <c r="CL70" s="31" t="s">
        <v>92</v>
      </c>
      <c r="CM70" s="31"/>
      <c r="CN70" s="31" t="s">
        <v>38</v>
      </c>
      <c r="CO70" s="31" t="s">
        <v>92</v>
      </c>
      <c r="CP70" s="31"/>
      <c r="CQ70" s="31"/>
      <c r="CR70" s="31"/>
      <c r="CS70" s="31"/>
      <c r="CT70" s="31" t="s">
        <v>92</v>
      </c>
      <c r="CU70" s="36" t="s">
        <v>92</v>
      </c>
      <c r="CV70" s="36"/>
      <c r="CW70" s="36"/>
      <c r="CX70" s="36" t="s">
        <v>92</v>
      </c>
      <c r="CY70" s="36"/>
      <c r="CZ70" s="36"/>
      <c r="DA70" s="36"/>
      <c r="DB70" s="36"/>
      <c r="DC70" s="36"/>
      <c r="DD70" s="31" t="s">
        <v>38</v>
      </c>
      <c r="DE70" s="102" t="s">
        <v>158</v>
      </c>
      <c r="DF70" s="31" t="s">
        <v>38</v>
      </c>
      <c r="DG70" s="31" t="s">
        <v>92</v>
      </c>
      <c r="DH70" s="31" t="s">
        <v>38</v>
      </c>
      <c r="DI70" s="31" t="s">
        <v>38</v>
      </c>
      <c r="DJ70" s="31" t="s">
        <v>92</v>
      </c>
      <c r="DK70" s="31"/>
      <c r="DL70" s="31"/>
      <c r="DM70" s="31"/>
      <c r="DN70" s="31"/>
      <c r="DO70" s="31" t="s">
        <v>92</v>
      </c>
      <c r="DP70" s="36" t="s">
        <v>92</v>
      </c>
      <c r="DQ70" s="36"/>
      <c r="DR70" s="36"/>
      <c r="DS70" s="36"/>
      <c r="DT70" s="36"/>
      <c r="DU70" s="36"/>
      <c r="DV70" s="36"/>
      <c r="DW70" s="36"/>
      <c r="DX70" s="36"/>
      <c r="DY70" s="31" t="s">
        <v>38</v>
      </c>
      <c r="DZ70" s="102" t="s">
        <v>158</v>
      </c>
      <c r="EA70" s="31" t="s">
        <v>38</v>
      </c>
      <c r="EB70" s="31" t="s">
        <v>92</v>
      </c>
      <c r="EC70" s="31"/>
      <c r="ED70" s="31" t="s">
        <v>38</v>
      </c>
      <c r="EE70" s="31" t="s">
        <v>92</v>
      </c>
      <c r="EF70" s="31"/>
      <c r="EG70" s="31"/>
      <c r="EH70" s="31"/>
      <c r="EI70" s="31"/>
      <c r="EJ70" s="31" t="s">
        <v>92</v>
      </c>
      <c r="EK70" s="36" t="s">
        <v>92</v>
      </c>
      <c r="EL70" s="36"/>
      <c r="EM70" s="36"/>
      <c r="EN70" s="36" t="s">
        <v>92</v>
      </c>
      <c r="EO70" s="36"/>
      <c r="EP70" s="36"/>
      <c r="EQ70" s="36"/>
      <c r="ER70" s="36"/>
      <c r="ES70" s="36"/>
      <c r="ET70" s="31" t="s">
        <v>38</v>
      </c>
      <c r="EU70" s="102" t="s">
        <v>158</v>
      </c>
      <c r="EV70" s="31" t="s">
        <v>38</v>
      </c>
      <c r="EW70" s="31" t="s">
        <v>92</v>
      </c>
      <c r="EX70" s="31"/>
      <c r="EY70" s="31" t="s">
        <v>38</v>
      </c>
      <c r="EZ70" s="31" t="s">
        <v>92</v>
      </c>
      <c r="FC70" s="31"/>
      <c r="FD70" s="31"/>
      <c r="FE70" s="31" t="s">
        <v>92</v>
      </c>
      <c r="FF70" s="36" t="s">
        <v>92</v>
      </c>
      <c r="FG70" s="36"/>
      <c r="FH70" s="36"/>
      <c r="FI70" s="36" t="s">
        <v>92</v>
      </c>
      <c r="FJ70" s="36"/>
      <c r="FK70" s="36"/>
      <c r="FL70" s="36"/>
      <c r="FM70" s="36"/>
      <c r="FN70" s="36"/>
      <c r="FO70" s="36"/>
      <c r="FP70" s="36"/>
      <c r="FQ70" s="36"/>
      <c r="FR70" s="36" t="s">
        <v>92</v>
      </c>
      <c r="FS70" s="36"/>
      <c r="FT70" s="36"/>
      <c r="FU70" s="36" t="s">
        <v>92</v>
      </c>
      <c r="FV70" s="36"/>
      <c r="FW70" s="36"/>
      <c r="FX70" s="36"/>
      <c r="FY70" s="36"/>
      <c r="FZ70" s="36"/>
      <c r="GA70" s="36"/>
      <c r="GB70" s="36"/>
      <c r="GH70" s="34" t="s">
        <v>120</v>
      </c>
    </row>
    <row r="71" spans="3:190">
      <c r="C71" s="31" t="s">
        <v>39</v>
      </c>
      <c r="D71" s="102" t="s">
        <v>82</v>
      </c>
      <c r="E71" s="31" t="s">
        <v>39</v>
      </c>
      <c r="F71" s="31" t="s">
        <v>93</v>
      </c>
      <c r="G71" s="31" t="s">
        <v>39</v>
      </c>
      <c r="H71" s="31" t="s">
        <v>39</v>
      </c>
      <c r="I71" s="31" t="s">
        <v>93</v>
      </c>
      <c r="J71" s="31"/>
      <c r="K71" s="31"/>
      <c r="L71" s="31"/>
      <c r="M71" s="31"/>
      <c r="N71" s="31" t="s">
        <v>93</v>
      </c>
      <c r="O71" s="36" t="s">
        <v>93</v>
      </c>
      <c r="P71" s="36"/>
      <c r="Q71" s="36"/>
      <c r="R71" s="36" t="s">
        <v>93</v>
      </c>
      <c r="S71" s="36"/>
      <c r="T71" s="36"/>
      <c r="U71" s="36"/>
      <c r="V71" s="36"/>
      <c r="W71" s="36"/>
      <c r="X71" s="31" t="s">
        <v>39</v>
      </c>
      <c r="Y71" s="102" t="s">
        <v>82</v>
      </c>
      <c r="Z71" s="31" t="s">
        <v>39</v>
      </c>
      <c r="AA71" s="31" t="s">
        <v>93</v>
      </c>
      <c r="AB71" s="31" t="s">
        <v>39</v>
      </c>
      <c r="AC71" s="31" t="s">
        <v>39</v>
      </c>
      <c r="AD71" s="31" t="s">
        <v>93</v>
      </c>
      <c r="AE71" s="31"/>
      <c r="AF71" s="31"/>
      <c r="AG71" s="31"/>
      <c r="AH71" s="31"/>
      <c r="AI71" s="31" t="s">
        <v>93</v>
      </c>
      <c r="AJ71" s="36" t="s">
        <v>93</v>
      </c>
      <c r="AK71" s="36"/>
      <c r="AL71" s="36"/>
      <c r="AM71" s="36" t="s">
        <v>93</v>
      </c>
      <c r="AN71" s="36"/>
      <c r="AO71" s="36"/>
      <c r="AP71" s="36"/>
      <c r="AQ71" s="36"/>
      <c r="AR71" s="36"/>
      <c r="AS71" s="31" t="s">
        <v>39</v>
      </c>
      <c r="AT71" s="102" t="s">
        <v>82</v>
      </c>
      <c r="AU71" s="31" t="s">
        <v>39</v>
      </c>
      <c r="AV71" s="31" t="s">
        <v>93</v>
      </c>
      <c r="AW71" s="31" t="s">
        <v>39</v>
      </c>
      <c r="AX71" s="31" t="s">
        <v>39</v>
      </c>
      <c r="AY71" s="31" t="s">
        <v>93</v>
      </c>
      <c r="AZ71" s="31"/>
      <c r="BA71" s="31"/>
      <c r="BB71" s="31"/>
      <c r="BC71" s="31"/>
      <c r="BD71" s="31" t="s">
        <v>93</v>
      </c>
      <c r="BE71" s="36" t="s">
        <v>93</v>
      </c>
      <c r="BF71" s="36"/>
      <c r="BG71" s="36"/>
      <c r="BH71" s="36" t="s">
        <v>93</v>
      </c>
      <c r="BI71" s="36"/>
      <c r="BJ71" s="36"/>
      <c r="BK71" s="36"/>
      <c r="BL71" s="36"/>
      <c r="BM71" s="36"/>
      <c r="BN71" s="31" t="s">
        <v>39</v>
      </c>
      <c r="BO71" s="102" t="s">
        <v>82</v>
      </c>
      <c r="BP71" s="31" t="s">
        <v>39</v>
      </c>
      <c r="BQ71" s="31" t="s">
        <v>93</v>
      </c>
      <c r="BR71" s="31" t="s">
        <v>39</v>
      </c>
      <c r="BS71" s="31" t="s">
        <v>39</v>
      </c>
      <c r="BT71" s="31" t="s">
        <v>93</v>
      </c>
      <c r="BU71" s="31"/>
      <c r="BV71" s="31"/>
      <c r="BW71" s="31"/>
      <c r="BX71" s="31"/>
      <c r="BY71" s="31" t="s">
        <v>93</v>
      </c>
      <c r="BZ71" s="36" t="s">
        <v>93</v>
      </c>
      <c r="CA71" s="36"/>
      <c r="CB71" s="36"/>
      <c r="CC71" s="36" t="s">
        <v>93</v>
      </c>
      <c r="CD71" s="36"/>
      <c r="CE71" s="36"/>
      <c r="CF71" s="36"/>
      <c r="CG71" s="36"/>
      <c r="CH71" s="36"/>
      <c r="CI71" s="31" t="s">
        <v>39</v>
      </c>
      <c r="CJ71" s="102" t="s">
        <v>82</v>
      </c>
      <c r="CK71" s="31" t="s">
        <v>39</v>
      </c>
      <c r="CL71" s="31" t="s">
        <v>93</v>
      </c>
      <c r="CM71" s="31"/>
      <c r="CN71" s="31" t="s">
        <v>39</v>
      </c>
      <c r="CO71" s="31" t="s">
        <v>93</v>
      </c>
      <c r="CP71" s="31"/>
      <c r="CQ71" s="31"/>
      <c r="CR71" s="31"/>
      <c r="CS71" s="31"/>
      <c r="CT71" s="31" t="s">
        <v>93</v>
      </c>
      <c r="CU71" s="36" t="s">
        <v>93</v>
      </c>
      <c r="CV71" s="36"/>
      <c r="CW71" s="36"/>
      <c r="CX71" s="36" t="s">
        <v>93</v>
      </c>
      <c r="CY71" s="36"/>
      <c r="CZ71" s="36"/>
      <c r="DA71" s="36"/>
      <c r="DB71" s="36"/>
      <c r="DC71" s="36"/>
      <c r="DD71" s="31" t="s">
        <v>39</v>
      </c>
      <c r="DE71" s="102" t="s">
        <v>82</v>
      </c>
      <c r="DF71" s="31" t="s">
        <v>39</v>
      </c>
      <c r="DG71" s="31" t="s">
        <v>93</v>
      </c>
      <c r="DH71" s="31" t="s">
        <v>39</v>
      </c>
      <c r="DI71" s="31" t="s">
        <v>39</v>
      </c>
      <c r="DJ71" s="31" t="s">
        <v>93</v>
      </c>
      <c r="DK71" s="31"/>
      <c r="DL71" s="31"/>
      <c r="DM71" s="31"/>
      <c r="DN71" s="31"/>
      <c r="DO71" s="31" t="s">
        <v>93</v>
      </c>
      <c r="DP71" s="36" t="s">
        <v>93</v>
      </c>
      <c r="DQ71" s="36"/>
      <c r="DR71" s="36"/>
      <c r="DS71" s="36"/>
      <c r="DT71" s="36"/>
      <c r="DU71" s="36"/>
      <c r="DV71" s="36"/>
      <c r="DW71" s="36"/>
      <c r="DX71" s="36"/>
      <c r="DY71" s="31" t="s">
        <v>39</v>
      </c>
      <c r="DZ71" s="102" t="s">
        <v>82</v>
      </c>
      <c r="EA71" s="31" t="s">
        <v>39</v>
      </c>
      <c r="EB71" s="31" t="s">
        <v>93</v>
      </c>
      <c r="EC71" s="31"/>
      <c r="ED71" s="31" t="s">
        <v>39</v>
      </c>
      <c r="EE71" s="31" t="s">
        <v>93</v>
      </c>
      <c r="EF71" s="31"/>
      <c r="EG71" s="31"/>
      <c r="EH71" s="31"/>
      <c r="EI71" s="31"/>
      <c r="EJ71" s="31" t="s">
        <v>93</v>
      </c>
      <c r="EK71" s="36" t="s">
        <v>93</v>
      </c>
      <c r="EL71" s="36"/>
      <c r="EM71" s="36"/>
      <c r="EN71" s="36" t="s">
        <v>93</v>
      </c>
      <c r="EO71" s="36"/>
      <c r="EP71" s="36"/>
      <c r="EQ71" s="36"/>
      <c r="ER71" s="36"/>
      <c r="ES71" s="36"/>
      <c r="ET71" s="31" t="s">
        <v>39</v>
      </c>
      <c r="EU71" s="102" t="s">
        <v>82</v>
      </c>
      <c r="EV71" s="31" t="s">
        <v>39</v>
      </c>
      <c r="EW71" s="31" t="s">
        <v>93</v>
      </c>
      <c r="EX71" s="31"/>
      <c r="EY71" s="31" t="s">
        <v>39</v>
      </c>
      <c r="EZ71" s="31" t="s">
        <v>93</v>
      </c>
      <c r="FC71" s="31"/>
      <c r="FD71" s="31"/>
      <c r="FE71" s="31" t="s">
        <v>93</v>
      </c>
      <c r="FF71" s="36" t="s">
        <v>93</v>
      </c>
      <c r="FG71" s="36"/>
      <c r="FH71" s="36"/>
      <c r="FI71" s="36" t="s">
        <v>93</v>
      </c>
      <c r="FJ71" s="36"/>
      <c r="FK71" s="36"/>
      <c r="FL71" s="36"/>
      <c r="FM71" s="36"/>
      <c r="FN71" s="36"/>
      <c r="FO71" s="36"/>
      <c r="FP71" s="36"/>
      <c r="FQ71" s="36"/>
      <c r="FR71" s="36" t="s">
        <v>93</v>
      </c>
      <c r="FS71" s="36"/>
      <c r="FT71" s="36"/>
      <c r="FU71" s="36" t="s">
        <v>93</v>
      </c>
      <c r="FV71" s="36"/>
      <c r="FW71" s="36"/>
      <c r="FX71" s="36"/>
      <c r="FY71" s="36"/>
      <c r="FZ71" s="36"/>
      <c r="GA71" s="36"/>
      <c r="GB71" s="36"/>
      <c r="GH71" s="34" t="s">
        <v>92</v>
      </c>
    </row>
    <row r="72" spans="3:190">
      <c r="C72" s="31" t="s">
        <v>17</v>
      </c>
      <c r="D72" s="102"/>
      <c r="E72" s="31" t="s">
        <v>83</v>
      </c>
      <c r="F72" s="31" t="s">
        <v>94</v>
      </c>
      <c r="G72" s="31" t="s">
        <v>40</v>
      </c>
      <c r="H72" s="31" t="s">
        <v>85</v>
      </c>
      <c r="I72" s="31" t="s">
        <v>94</v>
      </c>
      <c r="J72" s="31"/>
      <c r="K72" s="31"/>
      <c r="L72" s="31"/>
      <c r="M72" s="31"/>
      <c r="N72" s="31" t="s">
        <v>94</v>
      </c>
      <c r="O72" s="36" t="s">
        <v>121</v>
      </c>
      <c r="P72" s="36"/>
      <c r="Q72" s="36"/>
      <c r="R72" s="36" t="s">
        <v>121</v>
      </c>
      <c r="S72" s="36"/>
      <c r="T72" s="36"/>
      <c r="U72" s="36"/>
      <c r="V72" s="36"/>
      <c r="W72" s="36"/>
      <c r="X72" s="31" t="s">
        <v>17</v>
      </c>
      <c r="Y72" s="102"/>
      <c r="Z72" s="31" t="s">
        <v>83</v>
      </c>
      <c r="AA72" s="31" t="s">
        <v>94</v>
      </c>
      <c r="AB72" s="31" t="s">
        <v>40</v>
      </c>
      <c r="AC72" s="31" t="s">
        <v>85</v>
      </c>
      <c r="AD72" s="31" t="s">
        <v>94</v>
      </c>
      <c r="AE72" s="31"/>
      <c r="AF72" s="31"/>
      <c r="AG72" s="31"/>
      <c r="AH72" s="31"/>
      <c r="AI72" s="31" t="s">
        <v>94</v>
      </c>
      <c r="AJ72" s="36" t="s">
        <v>121</v>
      </c>
      <c r="AK72" s="36"/>
      <c r="AL72" s="36"/>
      <c r="AM72" s="36" t="s">
        <v>121</v>
      </c>
      <c r="AN72" s="36"/>
      <c r="AO72" s="36"/>
      <c r="AP72" s="36"/>
      <c r="AQ72" s="36"/>
      <c r="AR72" s="36"/>
      <c r="AS72" s="31" t="s">
        <v>17</v>
      </c>
      <c r="AT72" s="102"/>
      <c r="AU72" s="31" t="s">
        <v>83</v>
      </c>
      <c r="AV72" s="31" t="s">
        <v>94</v>
      </c>
      <c r="AW72" s="31" t="s">
        <v>40</v>
      </c>
      <c r="AX72" s="31" t="s">
        <v>85</v>
      </c>
      <c r="AY72" s="31" t="s">
        <v>94</v>
      </c>
      <c r="AZ72" s="31"/>
      <c r="BA72" s="31"/>
      <c r="BB72" s="31"/>
      <c r="BC72" s="31"/>
      <c r="BD72" s="31" t="s">
        <v>94</v>
      </c>
      <c r="BE72" s="36" t="s">
        <v>121</v>
      </c>
      <c r="BF72" s="36"/>
      <c r="BG72" s="36"/>
      <c r="BH72" s="36" t="s">
        <v>121</v>
      </c>
      <c r="BI72" s="36"/>
      <c r="BJ72" s="36"/>
      <c r="BK72" s="36"/>
      <c r="BL72" s="36"/>
      <c r="BM72" s="36"/>
      <c r="BN72" s="31" t="s">
        <v>17</v>
      </c>
      <c r="BO72" s="102"/>
      <c r="BP72" s="31" t="s">
        <v>83</v>
      </c>
      <c r="BQ72" s="31" t="s">
        <v>94</v>
      </c>
      <c r="BR72" s="31" t="s">
        <v>40</v>
      </c>
      <c r="BS72" s="31" t="s">
        <v>85</v>
      </c>
      <c r="BT72" s="31" t="s">
        <v>94</v>
      </c>
      <c r="BU72" s="31"/>
      <c r="BV72" s="31"/>
      <c r="BW72" s="31"/>
      <c r="BX72" s="31"/>
      <c r="BY72" s="31" t="s">
        <v>94</v>
      </c>
      <c r="BZ72" s="36" t="s">
        <v>121</v>
      </c>
      <c r="CA72" s="36"/>
      <c r="CB72" s="36"/>
      <c r="CC72" s="36" t="s">
        <v>121</v>
      </c>
      <c r="CD72" s="36"/>
      <c r="CE72" s="36"/>
      <c r="CF72" s="36"/>
      <c r="CG72" s="36"/>
      <c r="CH72" s="36"/>
      <c r="CI72" s="31" t="s">
        <v>17</v>
      </c>
      <c r="CJ72" s="102"/>
      <c r="CK72" s="31" t="s">
        <v>83</v>
      </c>
      <c r="CL72" s="31" t="s">
        <v>94</v>
      </c>
      <c r="CM72" s="31"/>
      <c r="CN72" s="31" t="s">
        <v>85</v>
      </c>
      <c r="CO72" s="31" t="s">
        <v>94</v>
      </c>
      <c r="CP72" s="31"/>
      <c r="CQ72" s="31"/>
      <c r="CR72" s="31"/>
      <c r="CS72" s="31"/>
      <c r="CT72" s="31" t="s">
        <v>94</v>
      </c>
      <c r="CU72" s="36" t="s">
        <v>121</v>
      </c>
      <c r="CV72" s="36"/>
      <c r="CW72" s="36"/>
      <c r="CX72" s="36" t="s">
        <v>121</v>
      </c>
      <c r="CY72" s="36"/>
      <c r="CZ72" s="36"/>
      <c r="DA72" s="36"/>
      <c r="DB72" s="36"/>
      <c r="DC72" s="36"/>
      <c r="DD72" s="31" t="s">
        <v>17</v>
      </c>
      <c r="DE72" s="102"/>
      <c r="DF72" s="31" t="s">
        <v>83</v>
      </c>
      <c r="DG72" s="31" t="s">
        <v>94</v>
      </c>
      <c r="DH72" s="31" t="s">
        <v>40</v>
      </c>
      <c r="DI72" s="31" t="s">
        <v>85</v>
      </c>
      <c r="DJ72" s="31" t="s">
        <v>94</v>
      </c>
      <c r="DK72" s="31"/>
      <c r="DL72" s="31"/>
      <c r="DM72" s="31"/>
      <c r="DN72" s="31"/>
      <c r="DO72" s="31" t="s">
        <v>94</v>
      </c>
      <c r="DP72" s="36" t="s">
        <v>121</v>
      </c>
      <c r="DQ72" s="36"/>
      <c r="DR72" s="36"/>
      <c r="DS72" s="36"/>
      <c r="DT72" s="36"/>
      <c r="DU72" s="36"/>
      <c r="DV72" s="36"/>
      <c r="DW72" s="36"/>
      <c r="DX72" s="36"/>
      <c r="DY72" s="31" t="s">
        <v>17</v>
      </c>
      <c r="DZ72" s="102"/>
      <c r="EA72" s="31" t="s">
        <v>83</v>
      </c>
      <c r="EB72" s="31" t="s">
        <v>94</v>
      </c>
      <c r="EC72" s="31"/>
      <c r="ED72" s="31" t="s">
        <v>85</v>
      </c>
      <c r="EE72" s="31" t="s">
        <v>94</v>
      </c>
      <c r="EF72" s="31"/>
      <c r="EG72" s="31"/>
      <c r="EH72" s="31"/>
      <c r="EI72" s="31"/>
      <c r="EJ72" s="31" t="s">
        <v>94</v>
      </c>
      <c r="EK72" s="36" t="s">
        <v>121</v>
      </c>
      <c r="EL72" s="36"/>
      <c r="EM72" s="36"/>
      <c r="EN72" s="36" t="s">
        <v>121</v>
      </c>
      <c r="EO72" s="36"/>
      <c r="EP72" s="36"/>
      <c r="EQ72" s="36"/>
      <c r="ER72" s="36"/>
      <c r="ES72" s="36"/>
      <c r="ET72" s="31" t="s">
        <v>17</v>
      </c>
      <c r="EU72" s="102"/>
      <c r="EV72" s="31" t="s">
        <v>83</v>
      </c>
      <c r="EW72" s="31" t="s">
        <v>94</v>
      </c>
      <c r="EX72" s="31"/>
      <c r="EY72" s="31" t="s">
        <v>85</v>
      </c>
      <c r="EZ72" s="31" t="s">
        <v>94</v>
      </c>
      <c r="FC72" s="31"/>
      <c r="FD72" s="31"/>
      <c r="FE72" s="31" t="s">
        <v>94</v>
      </c>
      <c r="FF72" s="36" t="s">
        <v>121</v>
      </c>
      <c r="FG72" s="36"/>
      <c r="FH72" s="36"/>
      <c r="FI72" s="36" t="s">
        <v>121</v>
      </c>
      <c r="FJ72" s="36"/>
      <c r="FK72" s="36"/>
      <c r="FL72" s="36"/>
      <c r="FM72" s="36"/>
      <c r="FN72" s="36"/>
      <c r="FO72" s="36"/>
      <c r="FP72" s="36"/>
      <c r="FQ72" s="36"/>
      <c r="FR72" s="36" t="s">
        <v>121</v>
      </c>
      <c r="FS72" s="36"/>
      <c r="FT72" s="36"/>
      <c r="FU72" s="36" t="s">
        <v>121</v>
      </c>
      <c r="FV72" s="36"/>
      <c r="FW72" s="36"/>
      <c r="FX72" s="36"/>
      <c r="FY72" s="36"/>
      <c r="FZ72" s="36"/>
      <c r="GA72" s="36"/>
      <c r="GB72" s="36"/>
      <c r="GH72" s="34" t="s">
        <v>93</v>
      </c>
    </row>
    <row r="73" spans="3:190">
      <c r="F73" s="32" t="s">
        <v>95</v>
      </c>
      <c r="I73" s="32" t="s">
        <v>95</v>
      </c>
      <c r="N73" s="32" t="s">
        <v>95</v>
      </c>
      <c r="O73" s="36" t="s">
        <v>122</v>
      </c>
      <c r="P73" s="36"/>
      <c r="Q73" s="36"/>
      <c r="R73" s="36" t="s">
        <v>122</v>
      </c>
      <c r="S73" s="36"/>
      <c r="T73" s="36"/>
      <c r="U73" s="36"/>
      <c r="V73" s="36"/>
      <c r="W73" s="36"/>
      <c r="Y73" s="102"/>
      <c r="AA73" s="32" t="s">
        <v>95</v>
      </c>
      <c r="AD73" s="32" t="s">
        <v>95</v>
      </c>
      <c r="AI73" s="32" t="s">
        <v>95</v>
      </c>
      <c r="AJ73" s="36" t="s">
        <v>122</v>
      </c>
      <c r="AK73" s="36"/>
      <c r="AL73" s="36"/>
      <c r="AM73" s="36" t="s">
        <v>122</v>
      </c>
      <c r="AN73" s="36"/>
      <c r="AO73" s="36"/>
      <c r="AP73" s="36"/>
      <c r="AQ73" s="36"/>
      <c r="AR73" s="36"/>
      <c r="AV73" s="32" t="s">
        <v>95</v>
      </c>
      <c r="AY73" s="32" t="s">
        <v>95</v>
      </c>
      <c r="BD73" s="32" t="s">
        <v>95</v>
      </c>
      <c r="BE73" s="36" t="s">
        <v>122</v>
      </c>
      <c r="BF73" s="36"/>
      <c r="BG73" s="36"/>
      <c r="BH73" s="36" t="s">
        <v>122</v>
      </c>
      <c r="BI73" s="36"/>
      <c r="BJ73" s="36"/>
      <c r="BK73" s="36"/>
      <c r="BL73" s="36"/>
      <c r="BM73" s="36"/>
      <c r="BQ73" s="32" t="s">
        <v>95</v>
      </c>
      <c r="BT73" s="32" t="s">
        <v>95</v>
      </c>
      <c r="BY73" s="32" t="s">
        <v>95</v>
      </c>
      <c r="BZ73" s="36" t="s">
        <v>122</v>
      </c>
      <c r="CA73" s="36"/>
      <c r="CB73" s="36"/>
      <c r="CC73" s="36" t="s">
        <v>122</v>
      </c>
      <c r="CD73" s="36"/>
      <c r="CE73" s="36"/>
      <c r="CF73" s="36"/>
      <c r="CG73" s="36"/>
      <c r="CH73" s="36"/>
      <c r="CL73" s="32" t="s">
        <v>95</v>
      </c>
      <c r="CO73" s="32" t="s">
        <v>95</v>
      </c>
      <c r="CT73" s="32" t="s">
        <v>95</v>
      </c>
      <c r="CU73" s="36" t="s">
        <v>122</v>
      </c>
      <c r="CV73" s="36"/>
      <c r="CW73" s="36"/>
      <c r="CX73" s="36" t="s">
        <v>122</v>
      </c>
      <c r="CY73" s="36"/>
      <c r="CZ73" s="36"/>
      <c r="DA73" s="36"/>
      <c r="DB73" s="36"/>
      <c r="DC73" s="36"/>
      <c r="DG73" s="32" t="s">
        <v>95</v>
      </c>
      <c r="DJ73" s="32" t="s">
        <v>95</v>
      </c>
      <c r="DO73" s="32" t="s">
        <v>95</v>
      </c>
      <c r="DP73" s="36" t="s">
        <v>122</v>
      </c>
      <c r="DQ73" s="36"/>
      <c r="DR73" s="36"/>
      <c r="DS73" s="36"/>
      <c r="DT73" s="36"/>
      <c r="DU73" s="36"/>
      <c r="DV73" s="36"/>
      <c r="DW73" s="36"/>
      <c r="DX73" s="36"/>
      <c r="EB73" s="32" t="s">
        <v>95</v>
      </c>
      <c r="EE73" s="32" t="s">
        <v>95</v>
      </c>
      <c r="EJ73" s="32" t="s">
        <v>95</v>
      </c>
      <c r="EK73" s="36" t="s">
        <v>122</v>
      </c>
      <c r="EL73" s="36"/>
      <c r="EM73" s="36"/>
      <c r="EN73" s="36" t="s">
        <v>122</v>
      </c>
      <c r="EO73" s="36"/>
      <c r="EP73" s="36"/>
      <c r="EQ73" s="36"/>
      <c r="ER73" s="36"/>
      <c r="ES73" s="36"/>
      <c r="EW73" s="32" t="s">
        <v>95</v>
      </c>
      <c r="EZ73" s="32" t="s">
        <v>95</v>
      </c>
      <c r="FE73" s="32" t="s">
        <v>95</v>
      </c>
      <c r="FF73" s="36" t="s">
        <v>122</v>
      </c>
      <c r="FG73" s="36"/>
      <c r="FH73" s="36"/>
      <c r="FI73" s="36" t="s">
        <v>122</v>
      </c>
      <c r="FJ73" s="36"/>
      <c r="FK73" s="36"/>
      <c r="FL73" s="36"/>
      <c r="FM73" s="36"/>
      <c r="FN73" s="36"/>
      <c r="FO73" s="36"/>
      <c r="FP73" s="36"/>
      <c r="FQ73" s="36"/>
      <c r="FR73" s="36" t="s">
        <v>122</v>
      </c>
      <c r="FS73" s="36"/>
      <c r="FT73" s="36"/>
      <c r="FU73" s="36" t="s">
        <v>122</v>
      </c>
      <c r="FV73" s="36"/>
      <c r="FW73" s="36"/>
      <c r="FX73" s="36"/>
      <c r="FY73" s="36"/>
      <c r="FZ73" s="36"/>
      <c r="GA73" s="36"/>
      <c r="GB73" s="36"/>
      <c r="GH73" s="34" t="s">
        <v>94</v>
      </c>
    </row>
    <row r="74" spans="3:190">
      <c r="F74" s="32" t="s">
        <v>96</v>
      </c>
      <c r="I74" s="32" t="s">
        <v>96</v>
      </c>
      <c r="N74" s="32" t="s">
        <v>96</v>
      </c>
      <c r="O74" s="36" t="s">
        <v>123</v>
      </c>
      <c r="P74" s="36"/>
      <c r="Q74" s="36"/>
      <c r="R74" s="36" t="s">
        <v>123</v>
      </c>
      <c r="S74" s="36"/>
      <c r="T74" s="36"/>
      <c r="U74" s="36"/>
      <c r="V74" s="36"/>
      <c r="W74" s="36"/>
      <c r="AA74" s="32" t="s">
        <v>96</v>
      </c>
      <c r="AD74" s="32" t="s">
        <v>96</v>
      </c>
      <c r="AI74" s="32" t="s">
        <v>96</v>
      </c>
      <c r="AJ74" s="36" t="s">
        <v>123</v>
      </c>
      <c r="AK74" s="36"/>
      <c r="AL74" s="36"/>
      <c r="AM74" s="36" t="s">
        <v>123</v>
      </c>
      <c r="AN74" s="36"/>
      <c r="AO74" s="36"/>
      <c r="AP74" s="36"/>
      <c r="AQ74" s="36"/>
      <c r="AR74" s="36"/>
      <c r="AV74" s="32" t="s">
        <v>96</v>
      </c>
      <c r="AY74" s="32" t="s">
        <v>96</v>
      </c>
      <c r="BD74" s="32" t="s">
        <v>96</v>
      </c>
      <c r="BE74" s="36" t="s">
        <v>123</v>
      </c>
      <c r="BF74" s="36"/>
      <c r="BG74" s="36"/>
      <c r="BH74" s="36" t="s">
        <v>123</v>
      </c>
      <c r="BI74" s="36"/>
      <c r="BJ74" s="36"/>
      <c r="BK74" s="36"/>
      <c r="BL74" s="36"/>
      <c r="BM74" s="36"/>
      <c r="BQ74" s="32" t="s">
        <v>96</v>
      </c>
      <c r="BT74" s="32" t="s">
        <v>96</v>
      </c>
      <c r="BY74" s="32" t="s">
        <v>96</v>
      </c>
      <c r="BZ74" s="36" t="s">
        <v>123</v>
      </c>
      <c r="CA74" s="36"/>
      <c r="CB74" s="36"/>
      <c r="CC74" s="36" t="s">
        <v>123</v>
      </c>
      <c r="CD74" s="36"/>
      <c r="CE74" s="36"/>
      <c r="CF74" s="36"/>
      <c r="CG74" s="36"/>
      <c r="CH74" s="36"/>
      <c r="CL74" s="32" t="s">
        <v>96</v>
      </c>
      <c r="CO74" s="32" t="s">
        <v>96</v>
      </c>
      <c r="CT74" s="32" t="s">
        <v>96</v>
      </c>
      <c r="CU74" s="36" t="s">
        <v>123</v>
      </c>
      <c r="CV74" s="36"/>
      <c r="CW74" s="36"/>
      <c r="CX74" s="36" t="s">
        <v>123</v>
      </c>
      <c r="CY74" s="36"/>
      <c r="CZ74" s="36"/>
      <c r="DA74" s="36"/>
      <c r="DB74" s="36"/>
      <c r="DC74" s="36"/>
      <c r="DG74" s="32" t="s">
        <v>96</v>
      </c>
      <c r="DJ74" s="32" t="s">
        <v>96</v>
      </c>
      <c r="DO74" s="32" t="s">
        <v>96</v>
      </c>
      <c r="DP74" s="36" t="s">
        <v>123</v>
      </c>
      <c r="DQ74" s="36"/>
      <c r="DR74" s="36"/>
      <c r="DS74" s="36"/>
      <c r="DT74" s="36"/>
      <c r="DU74" s="36"/>
      <c r="DV74" s="36"/>
      <c r="DW74" s="36"/>
      <c r="DX74" s="36"/>
      <c r="EB74" s="32" t="s">
        <v>96</v>
      </c>
      <c r="EE74" s="32" t="s">
        <v>96</v>
      </c>
      <c r="EJ74" s="32" t="s">
        <v>96</v>
      </c>
      <c r="EK74" s="36" t="s">
        <v>123</v>
      </c>
      <c r="EL74" s="36"/>
      <c r="EM74" s="36"/>
      <c r="EN74" s="36" t="s">
        <v>123</v>
      </c>
      <c r="EO74" s="36"/>
      <c r="EP74" s="36"/>
      <c r="EQ74" s="36"/>
      <c r="ER74" s="36"/>
      <c r="ES74" s="36"/>
      <c r="EW74" s="32" t="s">
        <v>96</v>
      </c>
      <c r="EZ74" s="32" t="s">
        <v>96</v>
      </c>
      <c r="FE74" s="32" t="s">
        <v>96</v>
      </c>
      <c r="FF74" s="36" t="s">
        <v>123</v>
      </c>
      <c r="FG74" s="36"/>
      <c r="FH74" s="36"/>
      <c r="FI74" s="36" t="s">
        <v>123</v>
      </c>
      <c r="FJ74" s="36"/>
      <c r="FK74" s="36"/>
      <c r="FL74" s="36"/>
      <c r="FM74" s="36"/>
      <c r="FN74" s="36"/>
      <c r="FO74" s="36"/>
      <c r="FP74" s="36"/>
      <c r="FQ74" s="36"/>
      <c r="FR74" s="36" t="s">
        <v>123</v>
      </c>
      <c r="FS74" s="36"/>
      <c r="FT74" s="36"/>
      <c r="FU74" s="36" t="s">
        <v>123</v>
      </c>
      <c r="FV74" s="36"/>
      <c r="FW74" s="36"/>
      <c r="FX74" s="36"/>
      <c r="FY74" s="36"/>
      <c r="FZ74" s="36"/>
      <c r="GA74" s="36"/>
      <c r="GB74" s="36"/>
      <c r="GH74" s="34" t="s">
        <v>95</v>
      </c>
    </row>
    <row r="75" spans="3:190">
      <c r="F75" s="32" t="s">
        <v>97</v>
      </c>
      <c r="I75" s="32" t="s">
        <v>97</v>
      </c>
      <c r="N75" s="32" t="s">
        <v>97</v>
      </c>
      <c r="O75" s="36" t="s">
        <v>124</v>
      </c>
      <c r="P75" s="36"/>
      <c r="Q75" s="36"/>
      <c r="R75" s="36" t="s">
        <v>228</v>
      </c>
      <c r="S75" s="36"/>
      <c r="T75" s="36"/>
      <c r="U75" s="36"/>
      <c r="V75" s="36"/>
      <c r="W75" s="36"/>
      <c r="AA75" s="32" t="s">
        <v>97</v>
      </c>
      <c r="AD75" s="32" t="s">
        <v>97</v>
      </c>
      <c r="AI75" s="32" t="s">
        <v>97</v>
      </c>
      <c r="AJ75" s="36" t="s">
        <v>124</v>
      </c>
      <c r="AK75" s="36"/>
      <c r="AL75" s="36"/>
      <c r="AM75" s="36" t="s">
        <v>228</v>
      </c>
      <c r="AN75" s="36"/>
      <c r="AO75" s="36"/>
      <c r="AP75" s="36"/>
      <c r="AQ75" s="36"/>
      <c r="AR75" s="36"/>
      <c r="AV75" s="32" t="s">
        <v>97</v>
      </c>
      <c r="AY75" s="32" t="s">
        <v>97</v>
      </c>
      <c r="BD75" s="32" t="s">
        <v>97</v>
      </c>
      <c r="BE75" s="36" t="s">
        <v>124</v>
      </c>
      <c r="BF75" s="36"/>
      <c r="BG75" s="36"/>
      <c r="BH75" s="36" t="s">
        <v>228</v>
      </c>
      <c r="BI75" s="36"/>
      <c r="BJ75" s="36"/>
      <c r="BK75" s="36"/>
      <c r="BL75" s="36"/>
      <c r="BM75" s="36"/>
      <c r="BQ75" s="32" t="s">
        <v>97</v>
      </c>
      <c r="BT75" s="32" t="s">
        <v>97</v>
      </c>
      <c r="BY75" s="32" t="s">
        <v>97</v>
      </c>
      <c r="BZ75" s="36" t="s">
        <v>124</v>
      </c>
      <c r="CA75" s="36"/>
      <c r="CB75" s="36"/>
      <c r="CC75" s="36" t="s">
        <v>228</v>
      </c>
      <c r="CD75" s="36"/>
      <c r="CE75" s="36"/>
      <c r="CF75" s="36"/>
      <c r="CG75" s="36"/>
      <c r="CH75" s="36"/>
      <c r="CL75" s="32" t="s">
        <v>97</v>
      </c>
      <c r="CO75" s="32" t="s">
        <v>97</v>
      </c>
      <c r="CT75" s="32" t="s">
        <v>97</v>
      </c>
      <c r="CU75" s="36" t="s">
        <v>124</v>
      </c>
      <c r="CV75" s="36"/>
      <c r="CW75" s="36"/>
      <c r="CX75" s="36" t="s">
        <v>228</v>
      </c>
      <c r="CY75" s="36"/>
      <c r="CZ75" s="36"/>
      <c r="DA75" s="36"/>
      <c r="DB75" s="36"/>
      <c r="DC75" s="36"/>
      <c r="DG75" s="32" t="s">
        <v>97</v>
      </c>
      <c r="DJ75" s="32" t="s">
        <v>97</v>
      </c>
      <c r="DO75" s="32" t="s">
        <v>97</v>
      </c>
      <c r="DP75" s="36" t="s">
        <v>124</v>
      </c>
      <c r="DQ75" s="36"/>
      <c r="DR75" s="36"/>
      <c r="DS75" s="36"/>
      <c r="DT75" s="36"/>
      <c r="DU75" s="36"/>
      <c r="DV75" s="36"/>
      <c r="DW75" s="36"/>
      <c r="DX75" s="36"/>
      <c r="EB75" s="32" t="s">
        <v>97</v>
      </c>
      <c r="EE75" s="32" t="s">
        <v>97</v>
      </c>
      <c r="EJ75" s="32" t="s">
        <v>97</v>
      </c>
      <c r="EK75" s="36" t="s">
        <v>124</v>
      </c>
      <c r="EL75" s="36"/>
      <c r="EM75" s="36"/>
      <c r="EN75" s="36" t="s">
        <v>228</v>
      </c>
      <c r="EO75" s="36"/>
      <c r="EP75" s="36"/>
      <c r="EQ75" s="36"/>
      <c r="ER75" s="36"/>
      <c r="ES75" s="36"/>
      <c r="EW75" s="32" t="s">
        <v>97</v>
      </c>
      <c r="EZ75" s="32" t="s">
        <v>97</v>
      </c>
      <c r="FE75" s="32" t="s">
        <v>97</v>
      </c>
      <c r="FF75" s="36" t="s">
        <v>124</v>
      </c>
      <c r="FG75" s="36"/>
      <c r="FH75" s="36"/>
      <c r="FI75" s="36" t="s">
        <v>228</v>
      </c>
      <c r="FJ75" s="36"/>
      <c r="FK75" s="36"/>
      <c r="FL75" s="36"/>
      <c r="FM75" s="36"/>
      <c r="FN75" s="36"/>
      <c r="FO75" s="36"/>
      <c r="FP75" s="36"/>
      <c r="FQ75" s="36"/>
      <c r="FR75" s="36" t="s">
        <v>124</v>
      </c>
      <c r="FS75" s="36"/>
      <c r="FT75" s="36"/>
      <c r="FU75" s="36" t="s">
        <v>228</v>
      </c>
      <c r="FV75" s="36"/>
      <c r="FW75" s="36"/>
      <c r="FX75" s="36"/>
      <c r="FY75" s="36"/>
      <c r="FZ75" s="36"/>
      <c r="GA75" s="36"/>
      <c r="GB75" s="36"/>
      <c r="GH75" s="34" t="s">
        <v>96</v>
      </c>
    </row>
    <row r="76" spans="3:190">
      <c r="F76" s="32" t="s">
        <v>98</v>
      </c>
      <c r="I76" s="32" t="s">
        <v>98</v>
      </c>
      <c r="N76" s="32" t="s">
        <v>98</v>
      </c>
      <c r="O76" s="36" t="s">
        <v>98</v>
      </c>
      <c r="P76" s="36"/>
      <c r="Q76" s="36"/>
      <c r="R76" s="36" t="s">
        <v>98</v>
      </c>
      <c r="S76" s="36"/>
      <c r="T76" s="36"/>
      <c r="U76" s="36"/>
      <c r="V76" s="36"/>
      <c r="W76" s="36"/>
      <c r="AA76" s="32" t="s">
        <v>98</v>
      </c>
      <c r="AD76" s="32" t="s">
        <v>98</v>
      </c>
      <c r="AI76" s="32" t="s">
        <v>98</v>
      </c>
      <c r="AJ76" s="36" t="s">
        <v>98</v>
      </c>
      <c r="AK76" s="36"/>
      <c r="AL76" s="36"/>
      <c r="AM76" s="36" t="s">
        <v>98</v>
      </c>
      <c r="AN76" s="36"/>
      <c r="AO76" s="36"/>
      <c r="AP76" s="36"/>
      <c r="AQ76" s="36"/>
      <c r="AR76" s="36"/>
      <c r="AV76" s="32" t="s">
        <v>98</v>
      </c>
      <c r="AY76" s="32" t="s">
        <v>98</v>
      </c>
      <c r="BD76" s="32" t="s">
        <v>98</v>
      </c>
      <c r="BE76" s="36" t="s">
        <v>98</v>
      </c>
      <c r="BF76" s="36"/>
      <c r="BG76" s="36"/>
      <c r="BH76" s="36" t="s">
        <v>98</v>
      </c>
      <c r="BI76" s="36"/>
      <c r="BJ76" s="36"/>
      <c r="BK76" s="36"/>
      <c r="BL76" s="36"/>
      <c r="BM76" s="36"/>
      <c r="BQ76" s="32" t="s">
        <v>98</v>
      </c>
      <c r="BT76" s="32" t="s">
        <v>98</v>
      </c>
      <c r="BY76" s="32" t="s">
        <v>98</v>
      </c>
      <c r="BZ76" s="36" t="s">
        <v>98</v>
      </c>
      <c r="CA76" s="36"/>
      <c r="CB76" s="36"/>
      <c r="CC76" s="36" t="s">
        <v>98</v>
      </c>
      <c r="CD76" s="36"/>
      <c r="CE76" s="36"/>
      <c r="CF76" s="36"/>
      <c r="CG76" s="36"/>
      <c r="CH76" s="36"/>
      <c r="CL76" s="32" t="s">
        <v>98</v>
      </c>
      <c r="CO76" s="32" t="s">
        <v>98</v>
      </c>
      <c r="CT76" s="32" t="s">
        <v>98</v>
      </c>
      <c r="CU76" s="36" t="s">
        <v>98</v>
      </c>
      <c r="CV76" s="36"/>
      <c r="CW76" s="36"/>
      <c r="CX76" s="36" t="s">
        <v>98</v>
      </c>
      <c r="CY76" s="36"/>
      <c r="CZ76" s="36"/>
      <c r="DA76" s="36"/>
      <c r="DB76" s="36"/>
      <c r="DC76" s="36"/>
      <c r="DG76" s="32" t="s">
        <v>98</v>
      </c>
      <c r="DJ76" s="32" t="s">
        <v>98</v>
      </c>
      <c r="DO76" s="32" t="s">
        <v>98</v>
      </c>
      <c r="DP76" s="36" t="s">
        <v>98</v>
      </c>
      <c r="DQ76" s="36"/>
      <c r="DR76" s="36"/>
      <c r="DS76" s="36"/>
      <c r="DT76" s="36"/>
      <c r="DU76" s="36"/>
      <c r="DV76" s="36"/>
      <c r="DW76" s="36"/>
      <c r="DX76" s="36"/>
      <c r="EB76" s="32" t="s">
        <v>98</v>
      </c>
      <c r="EE76" s="32" t="s">
        <v>98</v>
      </c>
      <c r="EJ76" s="32" t="s">
        <v>98</v>
      </c>
      <c r="EK76" s="36" t="s">
        <v>98</v>
      </c>
      <c r="EL76" s="36"/>
      <c r="EM76" s="36"/>
      <c r="EN76" s="36" t="s">
        <v>98</v>
      </c>
      <c r="EO76" s="36"/>
      <c r="EP76" s="36"/>
      <c r="EQ76" s="36"/>
      <c r="ER76" s="36"/>
      <c r="ES76" s="36"/>
      <c r="EW76" s="32" t="s">
        <v>98</v>
      </c>
      <c r="EZ76" s="32" t="s">
        <v>98</v>
      </c>
      <c r="FE76" s="32" t="s">
        <v>98</v>
      </c>
      <c r="FF76" s="36" t="s">
        <v>98</v>
      </c>
      <c r="FG76" s="36"/>
      <c r="FH76" s="36"/>
      <c r="FI76" s="36" t="s">
        <v>98</v>
      </c>
      <c r="FJ76" s="36"/>
      <c r="FK76" s="36"/>
      <c r="FL76" s="36"/>
      <c r="FM76" s="36"/>
      <c r="FN76" s="36"/>
      <c r="FO76" s="36"/>
      <c r="FP76" s="36"/>
      <c r="FQ76" s="36"/>
      <c r="FR76" s="36" t="s">
        <v>98</v>
      </c>
      <c r="FS76" s="36"/>
      <c r="FT76" s="36"/>
      <c r="FU76" s="36" t="s">
        <v>98</v>
      </c>
      <c r="FV76" s="36"/>
      <c r="FW76" s="36"/>
      <c r="FX76" s="36"/>
      <c r="FY76" s="36"/>
      <c r="FZ76" s="36"/>
      <c r="GA76" s="36"/>
      <c r="GB76" s="36"/>
      <c r="GH76" s="34" t="s">
        <v>97</v>
      </c>
    </row>
    <row r="77" spans="3:190">
      <c r="O77" s="40"/>
      <c r="P77" s="40"/>
      <c r="Q77" s="40"/>
      <c r="R77" s="40"/>
      <c r="S77" s="40"/>
      <c r="T77" s="40"/>
      <c r="U77" s="40"/>
      <c r="V77" s="40"/>
      <c r="W77" s="40"/>
      <c r="AJ77" s="40"/>
      <c r="AK77" s="40"/>
      <c r="AL77" s="40"/>
      <c r="AM77" s="40"/>
      <c r="AN77" s="40"/>
      <c r="AO77" s="40"/>
      <c r="AP77" s="40"/>
      <c r="AQ77" s="40"/>
      <c r="AR77" s="40"/>
      <c r="BE77" s="40"/>
      <c r="BF77" s="40"/>
      <c r="BG77" s="40"/>
      <c r="BH77" s="40"/>
      <c r="BI77" s="40"/>
      <c r="BJ77" s="40"/>
      <c r="BK77" s="40"/>
      <c r="BL77" s="40"/>
      <c r="BM77" s="40"/>
      <c r="BZ77" s="40"/>
      <c r="CA77" s="40"/>
      <c r="CB77" s="40"/>
      <c r="CC77" s="40"/>
      <c r="CD77" s="40"/>
      <c r="CE77" s="40"/>
      <c r="CF77" s="40"/>
      <c r="CG77" s="40"/>
      <c r="CH77" s="40"/>
      <c r="CU77" s="40"/>
      <c r="CV77" s="40"/>
      <c r="CW77" s="40"/>
      <c r="CX77" s="40"/>
      <c r="CY77" s="40"/>
      <c r="CZ77" s="40"/>
      <c r="DA77" s="40"/>
      <c r="DB77" s="40"/>
      <c r="DC77" s="40"/>
      <c r="DP77" s="40"/>
      <c r="DQ77" s="40"/>
      <c r="DR77" s="40"/>
      <c r="DS77" s="40"/>
      <c r="DT77" s="40"/>
      <c r="DU77" s="40"/>
      <c r="DV77" s="40"/>
      <c r="DW77" s="40"/>
      <c r="DX77" s="40"/>
      <c r="EK77" s="40"/>
      <c r="EL77" s="40"/>
      <c r="EM77" s="40"/>
      <c r="EN77" s="40"/>
      <c r="EO77" s="40"/>
      <c r="EP77" s="40"/>
      <c r="EQ77" s="40"/>
      <c r="ER77" s="40"/>
      <c r="ES77" s="40"/>
      <c r="FF77" s="40"/>
      <c r="FG77" s="40"/>
      <c r="FH77" s="40"/>
      <c r="FI77" s="40"/>
      <c r="FJ77" s="40"/>
      <c r="FK77" s="40"/>
      <c r="FL77" s="40"/>
      <c r="FM77" s="40"/>
      <c r="FN77" s="40"/>
      <c r="FY77" s="40"/>
      <c r="FZ77" s="40"/>
      <c r="GH77" s="34" t="s">
        <v>98</v>
      </c>
    </row>
    <row r="78" spans="3:190">
      <c r="N78" s="30" t="s">
        <v>125</v>
      </c>
      <c r="O78" s="36"/>
      <c r="P78" s="36"/>
      <c r="Q78" s="36"/>
      <c r="R78" s="36"/>
      <c r="S78" s="36"/>
      <c r="T78" s="36"/>
      <c r="U78" s="36"/>
      <c r="V78" s="36"/>
      <c r="W78" s="36"/>
      <c r="AI78" s="30" t="s">
        <v>125</v>
      </c>
      <c r="AJ78" s="40"/>
      <c r="AK78" s="40"/>
      <c r="AL78" s="40"/>
      <c r="AM78" s="40"/>
      <c r="AN78" s="40"/>
      <c r="AO78" s="40"/>
      <c r="AP78" s="40"/>
      <c r="AQ78" s="36"/>
      <c r="AR78" s="36"/>
      <c r="BD78" s="30" t="s">
        <v>125</v>
      </c>
      <c r="BE78" s="40"/>
      <c r="BF78" s="40"/>
      <c r="BG78" s="40"/>
      <c r="BH78" s="40"/>
      <c r="BI78" s="40"/>
      <c r="BJ78" s="40"/>
      <c r="BK78" s="40"/>
      <c r="BL78" s="36"/>
      <c r="BM78" s="36"/>
      <c r="BY78" s="30" t="s">
        <v>125</v>
      </c>
      <c r="BZ78" s="40"/>
      <c r="CA78" s="40"/>
      <c r="CB78" s="40"/>
      <c r="CC78" s="40"/>
      <c r="CD78" s="40"/>
      <c r="CE78" s="40"/>
      <c r="CF78" s="40"/>
      <c r="CG78" s="36"/>
      <c r="CH78" s="36"/>
      <c r="CT78" s="30" t="s">
        <v>125</v>
      </c>
      <c r="CU78" s="40"/>
      <c r="CV78" s="40"/>
      <c r="CW78" s="40"/>
      <c r="CX78" s="40"/>
      <c r="CY78" s="40"/>
      <c r="CZ78" s="40"/>
      <c r="DA78" s="40"/>
      <c r="DB78" s="36"/>
      <c r="DC78" s="36"/>
      <c r="DO78" s="30" t="s">
        <v>125</v>
      </c>
      <c r="DP78" s="40"/>
      <c r="DQ78" s="40"/>
      <c r="DR78" s="40"/>
      <c r="DS78" s="40"/>
      <c r="DT78" s="40"/>
      <c r="DU78" s="40"/>
      <c r="DV78" s="40"/>
      <c r="DW78" s="36"/>
      <c r="DX78" s="36"/>
      <c r="EJ78" s="30" t="s">
        <v>125</v>
      </c>
      <c r="EK78" s="40"/>
      <c r="EL78" s="40"/>
      <c r="EM78" s="40"/>
      <c r="EN78" s="40"/>
      <c r="EO78" s="40"/>
      <c r="EP78" s="40"/>
      <c r="EQ78" s="40"/>
      <c r="ER78" s="36"/>
      <c r="ES78" s="36"/>
      <c r="FF78" s="40"/>
      <c r="FG78" s="40"/>
      <c r="FH78" s="40"/>
      <c r="FI78" s="40"/>
      <c r="FJ78" s="40"/>
      <c r="FK78" s="40"/>
      <c r="FL78" s="40"/>
      <c r="FM78" s="36"/>
      <c r="FN78" s="36"/>
      <c r="FO78" s="36"/>
      <c r="FP78" s="36"/>
      <c r="FQ78" s="36"/>
      <c r="FR78" s="36" t="s">
        <v>152</v>
      </c>
      <c r="FS78" s="36"/>
      <c r="FT78" s="36"/>
      <c r="FU78" s="36"/>
      <c r="FV78" s="36"/>
      <c r="FW78" s="36"/>
      <c r="FX78" s="36"/>
      <c r="FY78" s="36"/>
      <c r="FZ78" s="36"/>
      <c r="GA78" s="36"/>
      <c r="GB78" s="36"/>
    </row>
    <row r="79" spans="3:190">
      <c r="N79" s="36" t="s">
        <v>126</v>
      </c>
      <c r="O79" s="36"/>
      <c r="P79" s="36"/>
      <c r="Q79" s="36"/>
      <c r="R79" s="36"/>
      <c r="S79" s="36"/>
      <c r="T79" s="36"/>
      <c r="U79" s="36"/>
      <c r="V79" s="36"/>
      <c r="W79" s="36"/>
      <c r="AI79" s="36" t="s">
        <v>126</v>
      </c>
      <c r="AJ79" s="40"/>
      <c r="AK79" s="40"/>
      <c r="AL79" s="40"/>
      <c r="AM79" s="40"/>
      <c r="AN79" s="40"/>
      <c r="AO79" s="40"/>
      <c r="AP79" s="40"/>
      <c r="AQ79" s="36"/>
      <c r="AR79" s="36"/>
      <c r="BD79" s="36" t="s">
        <v>126</v>
      </c>
      <c r="BE79" s="40"/>
      <c r="BF79" s="40"/>
      <c r="BG79" s="40"/>
      <c r="BH79" s="40"/>
      <c r="BI79" s="40"/>
      <c r="BJ79" s="40"/>
      <c r="BK79" s="40"/>
      <c r="BL79" s="36"/>
      <c r="BM79" s="36"/>
      <c r="BY79" s="36" t="s">
        <v>126</v>
      </c>
      <c r="BZ79" s="40"/>
      <c r="CA79" s="40"/>
      <c r="CB79" s="40"/>
      <c r="CC79" s="40"/>
      <c r="CD79" s="40"/>
      <c r="CE79" s="40"/>
      <c r="CF79" s="40"/>
      <c r="CG79" s="36"/>
      <c r="CH79" s="36"/>
      <c r="CT79" s="36" t="s">
        <v>126</v>
      </c>
      <c r="CU79" s="40"/>
      <c r="CV79" s="40"/>
      <c r="CW79" s="40"/>
      <c r="CX79" s="40"/>
      <c r="CY79" s="40"/>
      <c r="CZ79" s="40"/>
      <c r="DA79" s="40"/>
      <c r="DB79" s="36"/>
      <c r="DC79" s="36"/>
      <c r="DO79" s="36" t="s">
        <v>126</v>
      </c>
      <c r="DP79" s="40"/>
      <c r="DQ79" s="40"/>
      <c r="DR79" s="40"/>
      <c r="DS79" s="40"/>
      <c r="DT79" s="40"/>
      <c r="DU79" s="40"/>
      <c r="DV79" s="40"/>
      <c r="DW79" s="36"/>
      <c r="DX79" s="36"/>
      <c r="EJ79" s="36" t="s">
        <v>126</v>
      </c>
      <c r="EK79" s="40"/>
      <c r="EL79" s="40"/>
      <c r="EM79" s="40"/>
      <c r="EN79" s="40"/>
      <c r="EO79" s="40"/>
      <c r="EP79" s="40"/>
      <c r="EQ79" s="40"/>
      <c r="ER79" s="36"/>
      <c r="ES79" s="36"/>
      <c r="FE79" s="36" t="s">
        <v>126</v>
      </c>
      <c r="FF79" s="40"/>
      <c r="FG79" s="40"/>
      <c r="FH79" s="40"/>
      <c r="FI79" s="40"/>
      <c r="FJ79" s="40"/>
      <c r="FK79" s="40"/>
      <c r="FL79" s="40"/>
      <c r="FM79" s="36"/>
      <c r="FN79" s="36"/>
      <c r="FO79" s="36"/>
      <c r="FP79" s="36"/>
      <c r="FQ79" s="36"/>
      <c r="FR79" s="36" t="s">
        <v>210</v>
      </c>
      <c r="FS79" s="36"/>
      <c r="FT79" s="36"/>
      <c r="FU79" s="36"/>
      <c r="FV79" s="36"/>
      <c r="FW79" s="36"/>
      <c r="FX79" s="36"/>
      <c r="FY79" s="36"/>
      <c r="FZ79" s="36"/>
      <c r="GA79" s="36"/>
      <c r="GB79" s="36"/>
    </row>
    <row r="80" spans="3:190">
      <c r="N80" s="36" t="s">
        <v>127</v>
      </c>
      <c r="O80" s="36"/>
      <c r="P80" s="36"/>
      <c r="Q80" s="36"/>
      <c r="R80" s="36"/>
      <c r="S80" s="36"/>
      <c r="T80" s="36"/>
      <c r="U80" s="36"/>
      <c r="V80" s="36"/>
      <c r="W80" s="36"/>
      <c r="AI80" s="36" t="s">
        <v>127</v>
      </c>
      <c r="AJ80" s="40"/>
      <c r="AK80" s="40"/>
      <c r="AL80" s="40"/>
      <c r="AM80" s="40"/>
      <c r="AN80" s="40"/>
      <c r="AO80" s="40"/>
      <c r="AP80" s="40"/>
      <c r="AQ80" s="36"/>
      <c r="AR80" s="36"/>
      <c r="BD80" s="36" t="s">
        <v>127</v>
      </c>
      <c r="BE80" s="40"/>
      <c r="BF80" s="40"/>
      <c r="BG80" s="40"/>
      <c r="BH80" s="40"/>
      <c r="BI80" s="40"/>
      <c r="BJ80" s="40"/>
      <c r="BK80" s="40"/>
      <c r="BL80" s="36"/>
      <c r="BM80" s="36"/>
      <c r="BY80" s="36" t="s">
        <v>127</v>
      </c>
      <c r="BZ80" s="40"/>
      <c r="CA80" s="40"/>
      <c r="CB80" s="40"/>
      <c r="CC80" s="40"/>
      <c r="CD80" s="40"/>
      <c r="CE80" s="40"/>
      <c r="CF80" s="40"/>
      <c r="CG80" s="36"/>
      <c r="CH80" s="36"/>
      <c r="CT80" s="36" t="s">
        <v>127</v>
      </c>
      <c r="CU80" s="40"/>
      <c r="CV80" s="40"/>
      <c r="CW80" s="40"/>
      <c r="CX80" s="40"/>
      <c r="CY80" s="40"/>
      <c r="CZ80" s="40"/>
      <c r="DA80" s="40"/>
      <c r="DB80" s="36"/>
      <c r="DC80" s="36"/>
      <c r="DO80" s="36" t="s">
        <v>127</v>
      </c>
      <c r="DP80" s="40"/>
      <c r="DQ80" s="40"/>
      <c r="DR80" s="40"/>
      <c r="DS80" s="40"/>
      <c r="DT80" s="40"/>
      <c r="DU80" s="40"/>
      <c r="DV80" s="40"/>
      <c r="DW80" s="36"/>
      <c r="DX80" s="36"/>
      <c r="EJ80" s="36" t="s">
        <v>127</v>
      </c>
      <c r="EK80" s="40"/>
      <c r="EL80" s="40"/>
      <c r="EM80" s="40"/>
      <c r="EN80" s="40"/>
      <c r="EO80" s="40"/>
      <c r="EP80" s="40"/>
      <c r="EQ80" s="40"/>
      <c r="ER80" s="36"/>
      <c r="ES80" s="36"/>
      <c r="FE80" s="36" t="s">
        <v>209</v>
      </c>
      <c r="FF80" s="40"/>
      <c r="FG80" s="40"/>
      <c r="FH80" s="40"/>
      <c r="FI80" s="40"/>
      <c r="FJ80" s="40"/>
      <c r="FK80" s="40"/>
      <c r="FL80" s="40"/>
      <c r="FM80" s="36"/>
      <c r="FN80" s="36"/>
      <c r="FO80" s="36"/>
      <c r="FP80" s="36"/>
      <c r="FQ80" s="36"/>
      <c r="FR80" s="36" t="s">
        <v>211</v>
      </c>
      <c r="FS80" s="36"/>
      <c r="FT80" s="36"/>
      <c r="FU80" s="36"/>
      <c r="FV80" s="36"/>
      <c r="FW80" s="36"/>
      <c r="FX80" s="36"/>
      <c r="FY80" s="36"/>
      <c r="FZ80" s="36"/>
      <c r="GA80" s="36"/>
      <c r="GB80" s="36"/>
    </row>
    <row r="81" spans="14:184">
      <c r="N81" s="36" t="s">
        <v>128</v>
      </c>
      <c r="O81" s="36"/>
      <c r="P81" s="36"/>
      <c r="Q81" s="36"/>
      <c r="R81" s="36"/>
      <c r="S81" s="36"/>
      <c r="T81" s="36"/>
      <c r="U81" s="36"/>
      <c r="V81" s="36"/>
      <c r="W81" s="36"/>
      <c r="AI81" s="36" t="s">
        <v>128</v>
      </c>
      <c r="AJ81" s="40"/>
      <c r="AK81" s="40"/>
      <c r="AL81" s="40"/>
      <c r="AM81" s="40"/>
      <c r="AN81" s="40"/>
      <c r="AO81" s="40"/>
      <c r="AP81" s="40"/>
      <c r="AQ81" s="36"/>
      <c r="AR81" s="36"/>
      <c r="BD81" s="36" t="s">
        <v>128</v>
      </c>
      <c r="BE81" s="40"/>
      <c r="BF81" s="40"/>
      <c r="BG81" s="40"/>
      <c r="BH81" s="40"/>
      <c r="BI81" s="40"/>
      <c r="BJ81" s="40"/>
      <c r="BK81" s="40"/>
      <c r="BL81" s="36"/>
      <c r="BM81" s="36"/>
      <c r="BY81" s="36" t="s">
        <v>128</v>
      </c>
      <c r="BZ81" s="40"/>
      <c r="CA81" s="40"/>
      <c r="CB81" s="40"/>
      <c r="CC81" s="40"/>
      <c r="CD81" s="40"/>
      <c r="CE81" s="40"/>
      <c r="CF81" s="40"/>
      <c r="CG81" s="36"/>
      <c r="CH81" s="36"/>
      <c r="CT81" s="36" t="s">
        <v>128</v>
      </c>
      <c r="CU81" s="40"/>
      <c r="CV81" s="40"/>
      <c r="CW81" s="40"/>
      <c r="CX81" s="40"/>
      <c r="CY81" s="40"/>
      <c r="CZ81" s="40"/>
      <c r="DA81" s="40"/>
      <c r="DB81" s="36"/>
      <c r="DC81" s="36"/>
      <c r="DO81" s="36" t="s">
        <v>128</v>
      </c>
      <c r="DP81" s="40"/>
      <c r="DQ81" s="40"/>
      <c r="DR81" s="40"/>
      <c r="DS81" s="40"/>
      <c r="DT81" s="40"/>
      <c r="DU81" s="40"/>
      <c r="DV81" s="40"/>
      <c r="DW81" s="36"/>
      <c r="DX81" s="36"/>
      <c r="EJ81" s="36" t="s">
        <v>128</v>
      </c>
      <c r="EK81" s="40"/>
      <c r="EL81" s="40"/>
      <c r="EM81" s="40"/>
      <c r="EN81" s="40"/>
      <c r="EO81" s="40"/>
      <c r="EP81" s="40"/>
      <c r="EQ81" s="40"/>
      <c r="ER81" s="36"/>
      <c r="ES81" s="36"/>
      <c r="FE81" s="36" t="s">
        <v>140</v>
      </c>
      <c r="FF81" s="40"/>
      <c r="FG81" s="40"/>
      <c r="FH81" s="40"/>
      <c r="FI81" s="40"/>
      <c r="FJ81" s="40"/>
      <c r="FK81" s="40"/>
      <c r="FL81" s="40"/>
      <c r="FM81" s="36"/>
      <c r="FN81" s="36"/>
      <c r="FO81" s="36"/>
      <c r="FP81" s="36"/>
      <c r="FQ81" s="36"/>
      <c r="FR81" s="36" t="s">
        <v>212</v>
      </c>
      <c r="FS81" s="36"/>
      <c r="FT81" s="36"/>
      <c r="FU81" s="36"/>
      <c r="FV81" s="36"/>
      <c r="FW81" s="36"/>
      <c r="FX81" s="36"/>
      <c r="FY81" s="36"/>
      <c r="FZ81" s="36"/>
      <c r="GA81" s="36"/>
      <c r="GB81" s="36"/>
    </row>
    <row r="82" spans="14:184">
      <c r="N82" s="36" t="s">
        <v>140</v>
      </c>
      <c r="O82" s="36"/>
      <c r="P82" s="36"/>
      <c r="Q82" s="36"/>
      <c r="R82" s="36"/>
      <c r="S82" s="36"/>
      <c r="T82" s="36"/>
      <c r="U82" s="36"/>
      <c r="V82" s="36"/>
      <c r="W82" s="36"/>
      <c r="AI82" s="36" t="s">
        <v>140</v>
      </c>
      <c r="AJ82" s="40"/>
      <c r="AK82" s="40"/>
      <c r="AL82" s="40"/>
      <c r="AM82" s="40"/>
      <c r="AN82" s="40"/>
      <c r="AO82" s="40"/>
      <c r="AP82" s="40"/>
      <c r="AQ82" s="36"/>
      <c r="AR82" s="36"/>
      <c r="BD82" s="36" t="s">
        <v>140</v>
      </c>
      <c r="BE82" s="40"/>
      <c r="BF82" s="40"/>
      <c r="BG82" s="40"/>
      <c r="BH82" s="40"/>
      <c r="BI82" s="40"/>
      <c r="BJ82" s="40"/>
      <c r="BK82" s="40"/>
      <c r="BL82" s="36"/>
      <c r="BM82" s="36"/>
      <c r="BY82" s="36" t="s">
        <v>140</v>
      </c>
      <c r="BZ82" s="40"/>
      <c r="CA82" s="40"/>
      <c r="CB82" s="40"/>
      <c r="CC82" s="40"/>
      <c r="CD82" s="40"/>
      <c r="CE82" s="40"/>
      <c r="CF82" s="40"/>
      <c r="CG82" s="36"/>
      <c r="CH82" s="36"/>
      <c r="CT82" s="36" t="s">
        <v>140</v>
      </c>
      <c r="CU82" s="40"/>
      <c r="CV82" s="40"/>
      <c r="CW82" s="40"/>
      <c r="CX82" s="40"/>
      <c r="CY82" s="40"/>
      <c r="CZ82" s="40"/>
      <c r="DA82" s="40"/>
      <c r="DB82" s="36"/>
      <c r="DC82" s="36"/>
      <c r="DO82" s="36" t="s">
        <v>140</v>
      </c>
      <c r="DP82" s="40"/>
      <c r="DQ82" s="40"/>
      <c r="DR82" s="40"/>
      <c r="DS82" s="40"/>
      <c r="DT82" s="40"/>
      <c r="DU82" s="40"/>
      <c r="DV82" s="40"/>
      <c r="DW82" s="36"/>
      <c r="DX82" s="36"/>
      <c r="EJ82" s="36" t="s">
        <v>140</v>
      </c>
      <c r="EK82" s="40"/>
      <c r="EL82" s="40"/>
      <c r="EM82" s="40"/>
      <c r="EN82" s="40"/>
      <c r="EO82" s="40"/>
      <c r="EP82" s="40"/>
      <c r="EQ82" s="40"/>
      <c r="ER82" s="36"/>
      <c r="ES82" s="36"/>
      <c r="FE82" s="36" t="s">
        <v>129</v>
      </c>
      <c r="FF82" s="40"/>
      <c r="FG82" s="40"/>
      <c r="FH82" s="40"/>
      <c r="FI82" s="40"/>
      <c r="FJ82" s="40"/>
      <c r="FK82" s="40"/>
      <c r="FL82" s="40"/>
      <c r="FM82" s="36"/>
      <c r="FN82" s="36"/>
      <c r="FO82" s="36"/>
      <c r="FP82" s="36"/>
      <c r="FQ82" s="36"/>
      <c r="FR82" s="36" t="s">
        <v>213</v>
      </c>
      <c r="FS82" s="36"/>
      <c r="FT82" s="36"/>
      <c r="FU82" s="36"/>
      <c r="FV82" s="36"/>
      <c r="FW82" s="36"/>
      <c r="FX82" s="36"/>
      <c r="FY82" s="36"/>
      <c r="FZ82" s="36"/>
      <c r="GA82" s="36"/>
      <c r="GB82" s="36"/>
    </row>
    <row r="83" spans="14:184">
      <c r="N83" s="36" t="s">
        <v>129</v>
      </c>
      <c r="O83" s="36"/>
      <c r="P83" s="36"/>
      <c r="Q83" s="36"/>
      <c r="R83" s="36"/>
      <c r="S83" s="36"/>
      <c r="T83" s="36"/>
      <c r="U83" s="36"/>
      <c r="V83" s="36"/>
      <c r="W83" s="36"/>
      <c r="AI83" s="36" t="s">
        <v>129</v>
      </c>
      <c r="AJ83" s="40"/>
      <c r="AK83" s="40"/>
      <c r="AL83" s="40"/>
      <c r="AM83" s="40"/>
      <c r="AN83" s="40"/>
      <c r="AO83" s="40"/>
      <c r="AP83" s="40"/>
      <c r="AQ83" s="36"/>
      <c r="AR83" s="36"/>
      <c r="BD83" s="36" t="s">
        <v>129</v>
      </c>
      <c r="BE83" s="40"/>
      <c r="BF83" s="40"/>
      <c r="BG83" s="40"/>
      <c r="BH83" s="40"/>
      <c r="BI83" s="40"/>
      <c r="BJ83" s="40"/>
      <c r="BK83" s="40"/>
      <c r="BL83" s="36"/>
      <c r="BM83" s="36"/>
      <c r="BY83" s="36" t="s">
        <v>129</v>
      </c>
      <c r="BZ83" s="40"/>
      <c r="CA83" s="40"/>
      <c r="CB83" s="40"/>
      <c r="CC83" s="40"/>
      <c r="CD83" s="40"/>
      <c r="CE83" s="40"/>
      <c r="CF83" s="40"/>
      <c r="CG83" s="36"/>
      <c r="CH83" s="36"/>
      <c r="CT83" s="36" t="s">
        <v>129</v>
      </c>
      <c r="CU83" s="40"/>
      <c r="CV83" s="40"/>
      <c r="CW83" s="40"/>
      <c r="CX83" s="40"/>
      <c r="CY83" s="40"/>
      <c r="CZ83" s="40"/>
      <c r="DA83" s="40"/>
      <c r="DB83" s="36"/>
      <c r="DC83" s="36"/>
      <c r="DO83" s="36" t="s">
        <v>129</v>
      </c>
      <c r="DP83" s="40"/>
      <c r="DQ83" s="40"/>
      <c r="DR83" s="40"/>
      <c r="DS83" s="40"/>
      <c r="DT83" s="40"/>
      <c r="DU83" s="40"/>
      <c r="DV83" s="40"/>
      <c r="DW83" s="36"/>
      <c r="DX83" s="36"/>
      <c r="EJ83" s="36" t="s">
        <v>129</v>
      </c>
      <c r="EK83" s="40"/>
      <c r="EL83" s="40"/>
      <c r="EM83" s="40"/>
      <c r="EN83" s="40"/>
      <c r="EO83" s="40"/>
      <c r="EP83" s="40"/>
      <c r="EQ83" s="40"/>
      <c r="ER83" s="36"/>
      <c r="ES83" s="36"/>
      <c r="FE83" s="36" t="s">
        <v>130</v>
      </c>
      <c r="FF83" s="40"/>
      <c r="FG83" s="40"/>
      <c r="FH83" s="40"/>
      <c r="FI83" s="40"/>
      <c r="FJ83" s="40"/>
      <c r="FK83" s="40"/>
      <c r="FL83" s="40"/>
      <c r="FM83" s="36"/>
      <c r="FN83" s="36"/>
      <c r="FR83" s="36" t="s">
        <v>214</v>
      </c>
      <c r="FS83" s="36"/>
      <c r="FT83" s="36"/>
      <c r="FU83" s="36"/>
      <c r="FV83" s="36"/>
      <c r="FW83" s="36"/>
      <c r="FX83" s="36"/>
      <c r="FY83" s="36"/>
      <c r="FZ83" s="36"/>
      <c r="GA83" s="36"/>
      <c r="GB83" s="36"/>
    </row>
    <row r="84" spans="14:184">
      <c r="N84" s="36" t="s">
        <v>130</v>
      </c>
      <c r="O84" s="36"/>
      <c r="P84" s="36"/>
      <c r="Q84" s="36"/>
      <c r="R84" s="36"/>
      <c r="S84" s="36"/>
      <c r="T84" s="36"/>
      <c r="U84" s="36"/>
      <c r="V84" s="36"/>
      <c r="W84" s="36"/>
      <c r="AI84" s="36" t="s">
        <v>130</v>
      </c>
      <c r="AJ84" s="40"/>
      <c r="AK84" s="40"/>
      <c r="AL84" s="40"/>
      <c r="AM84" s="40"/>
      <c r="AN84" s="40"/>
      <c r="AO84" s="40"/>
      <c r="AP84" s="40"/>
      <c r="AQ84" s="36"/>
      <c r="AR84" s="36"/>
      <c r="BD84" s="36" t="s">
        <v>130</v>
      </c>
      <c r="BE84" s="40"/>
      <c r="BF84" s="40"/>
      <c r="BG84" s="40"/>
      <c r="BH84" s="40"/>
      <c r="BI84" s="40"/>
      <c r="BJ84" s="40"/>
      <c r="BK84" s="40"/>
      <c r="BL84" s="36"/>
      <c r="BM84" s="36"/>
      <c r="BY84" s="36" t="s">
        <v>130</v>
      </c>
      <c r="BZ84" s="40"/>
      <c r="CA84" s="40"/>
      <c r="CB84" s="40"/>
      <c r="CC84" s="40"/>
      <c r="CD84" s="40"/>
      <c r="CE84" s="40"/>
      <c r="CF84" s="40"/>
      <c r="CG84" s="36"/>
      <c r="CH84" s="36"/>
      <c r="CT84" s="36" t="s">
        <v>130</v>
      </c>
      <c r="CU84" s="40"/>
      <c r="CV84" s="40"/>
      <c r="CW84" s="40"/>
      <c r="CX84" s="40"/>
      <c r="CY84" s="40"/>
      <c r="CZ84" s="40"/>
      <c r="DA84" s="40"/>
      <c r="DB84" s="36"/>
      <c r="DC84" s="36"/>
      <c r="DO84" s="36" t="s">
        <v>130</v>
      </c>
      <c r="DP84" s="40"/>
      <c r="DQ84" s="40"/>
      <c r="DR84" s="40"/>
      <c r="DS84" s="40"/>
      <c r="DT84" s="40"/>
      <c r="DU84" s="40"/>
      <c r="DV84" s="40"/>
      <c r="DW84" s="36"/>
      <c r="DX84" s="36"/>
      <c r="EJ84" s="36" t="s">
        <v>130</v>
      </c>
      <c r="EK84" s="40"/>
      <c r="EL84" s="40"/>
      <c r="EM84" s="40"/>
      <c r="EN84" s="40"/>
      <c r="EO84" s="40"/>
      <c r="EP84" s="40"/>
      <c r="EQ84" s="40"/>
      <c r="ER84" s="36"/>
      <c r="ES84" s="36"/>
      <c r="FE84" s="36" t="s">
        <v>131</v>
      </c>
      <c r="FF84" s="40"/>
      <c r="FG84" s="40"/>
      <c r="FH84" s="40"/>
      <c r="FI84" s="40"/>
      <c r="FJ84" s="40"/>
      <c r="FK84" s="40"/>
      <c r="FL84" s="40"/>
      <c r="FM84" s="36"/>
      <c r="FN84" s="36"/>
      <c r="FO84" s="36"/>
      <c r="FP84" s="36"/>
      <c r="FQ84" s="36"/>
      <c r="FR84" s="36" t="s">
        <v>215</v>
      </c>
      <c r="FS84" s="36"/>
      <c r="FT84" s="36"/>
      <c r="FU84" s="36"/>
      <c r="FV84" s="36"/>
      <c r="FW84" s="36"/>
      <c r="FX84" s="36"/>
      <c r="FY84" s="36"/>
      <c r="FZ84" s="36"/>
      <c r="GA84" s="36"/>
      <c r="GB84" s="36"/>
    </row>
    <row r="85" spans="14:184">
      <c r="N85" s="36" t="s">
        <v>131</v>
      </c>
      <c r="O85" s="36"/>
      <c r="P85" s="36"/>
      <c r="Q85" s="36"/>
      <c r="R85" s="36"/>
      <c r="S85" s="36"/>
      <c r="T85" s="36"/>
      <c r="U85" s="36"/>
      <c r="V85" s="36"/>
      <c r="W85" s="36"/>
      <c r="AI85" s="36" t="s">
        <v>131</v>
      </c>
      <c r="AJ85" s="40"/>
      <c r="AK85" s="40"/>
      <c r="AL85" s="40"/>
      <c r="AM85" s="40"/>
      <c r="AN85" s="40"/>
      <c r="AO85" s="40"/>
      <c r="AP85" s="40"/>
      <c r="AQ85" s="36"/>
      <c r="AR85" s="36"/>
      <c r="BD85" s="36" t="s">
        <v>131</v>
      </c>
      <c r="BE85" s="40"/>
      <c r="BF85" s="40"/>
      <c r="BG85" s="40"/>
      <c r="BH85" s="40"/>
      <c r="BI85" s="40"/>
      <c r="BJ85" s="40"/>
      <c r="BK85" s="40"/>
      <c r="BL85" s="36"/>
      <c r="BM85" s="36"/>
      <c r="BY85" s="36" t="s">
        <v>131</v>
      </c>
      <c r="BZ85" s="40"/>
      <c r="CA85" s="40"/>
      <c r="CB85" s="40"/>
      <c r="CC85" s="40"/>
      <c r="CD85" s="40"/>
      <c r="CE85" s="40"/>
      <c r="CF85" s="40"/>
      <c r="CG85" s="36"/>
      <c r="CH85" s="36"/>
      <c r="CT85" s="36" t="s">
        <v>131</v>
      </c>
      <c r="CU85" s="40"/>
      <c r="CV85" s="40"/>
      <c r="CW85" s="40"/>
      <c r="CX85" s="40"/>
      <c r="CY85" s="40"/>
      <c r="CZ85" s="40"/>
      <c r="DA85" s="40"/>
      <c r="DB85" s="36"/>
      <c r="DC85" s="36"/>
      <c r="DO85" s="36" t="s">
        <v>131</v>
      </c>
      <c r="DP85" s="40"/>
      <c r="DQ85" s="40"/>
      <c r="DR85" s="40"/>
      <c r="DS85" s="40"/>
      <c r="DT85" s="40"/>
      <c r="DU85" s="40"/>
      <c r="DV85" s="40"/>
      <c r="DW85" s="36"/>
      <c r="DX85" s="36"/>
      <c r="EJ85" s="36" t="s">
        <v>131</v>
      </c>
      <c r="EK85" s="40"/>
      <c r="EL85" s="40"/>
      <c r="EM85" s="40"/>
      <c r="EN85" s="40"/>
      <c r="EO85" s="40"/>
      <c r="EP85" s="40"/>
      <c r="EQ85" s="40"/>
      <c r="ER85" s="36"/>
      <c r="ES85" s="36"/>
      <c r="FF85" s="40"/>
      <c r="FG85" s="40"/>
      <c r="FH85" s="40"/>
      <c r="FI85" s="40"/>
      <c r="FJ85" s="40"/>
      <c r="FK85" s="40"/>
      <c r="FL85" s="40"/>
      <c r="FM85" s="36"/>
      <c r="FN85" s="36"/>
      <c r="FO85" s="36"/>
      <c r="FP85" s="36"/>
      <c r="FQ85" s="36"/>
      <c r="FR85" s="36" t="s">
        <v>216</v>
      </c>
      <c r="FS85" s="36"/>
      <c r="FT85" s="36"/>
      <c r="FU85" s="36"/>
      <c r="FV85" s="36"/>
      <c r="FW85" s="36"/>
      <c r="FX85" s="36"/>
      <c r="FY85" s="36"/>
      <c r="FZ85" s="36"/>
      <c r="GA85" s="36"/>
      <c r="GB85" s="36"/>
    </row>
    <row r="86" spans="14:184">
      <c r="O86" s="36"/>
      <c r="P86" s="36"/>
      <c r="Q86" s="36"/>
      <c r="R86" s="36"/>
      <c r="S86" s="36"/>
      <c r="T86" s="36"/>
      <c r="U86" s="36"/>
      <c r="V86" s="36"/>
      <c r="W86" s="36"/>
      <c r="AJ86" s="40"/>
      <c r="AK86" s="40"/>
      <c r="AL86" s="40"/>
      <c r="AM86" s="40"/>
      <c r="AN86" s="40"/>
      <c r="AO86" s="40"/>
      <c r="AP86" s="40"/>
      <c r="AQ86" s="36"/>
      <c r="AR86" s="36"/>
      <c r="BE86" s="40"/>
      <c r="BF86" s="40"/>
      <c r="BG86" s="40"/>
      <c r="BH86" s="40"/>
      <c r="BI86" s="40"/>
      <c r="BJ86" s="40"/>
      <c r="BK86" s="40"/>
      <c r="BL86" s="36"/>
      <c r="BM86" s="36"/>
      <c r="BZ86" s="40"/>
      <c r="CA86" s="40"/>
      <c r="CB86" s="40"/>
      <c r="CC86" s="40"/>
      <c r="CD86" s="40"/>
      <c r="CE86" s="40"/>
      <c r="CF86" s="40"/>
      <c r="CG86" s="36"/>
      <c r="CH86" s="36"/>
      <c r="CU86" s="40"/>
      <c r="CV86" s="40"/>
      <c r="CW86" s="40"/>
      <c r="CX86" s="40"/>
      <c r="CY86" s="40"/>
      <c r="CZ86" s="40"/>
      <c r="DA86" s="40"/>
      <c r="DB86" s="36"/>
      <c r="DC86" s="36"/>
      <c r="DP86" s="40"/>
      <c r="DQ86" s="40"/>
      <c r="DR86" s="40"/>
      <c r="DS86" s="40"/>
      <c r="DT86" s="40"/>
      <c r="DU86" s="40"/>
      <c r="DV86" s="40"/>
      <c r="DW86" s="36"/>
      <c r="DX86" s="36"/>
      <c r="EK86" s="40"/>
      <c r="EL86" s="40"/>
      <c r="EM86" s="40"/>
      <c r="EN86" s="40"/>
      <c r="EO86" s="40"/>
      <c r="EP86" s="40"/>
      <c r="EQ86" s="40"/>
      <c r="ER86" s="36"/>
      <c r="ES86" s="36"/>
      <c r="FF86" s="40"/>
      <c r="FG86" s="40"/>
      <c r="FH86" s="40"/>
      <c r="FI86" s="40"/>
      <c r="FJ86" s="40"/>
      <c r="FK86" s="40"/>
      <c r="FL86" s="40"/>
      <c r="FM86" s="36"/>
      <c r="FN86" s="36"/>
      <c r="FO86" s="36"/>
      <c r="FP86" s="36"/>
      <c r="FQ86" s="36"/>
      <c r="FR86" s="36" t="s">
        <v>217</v>
      </c>
      <c r="FS86" s="36"/>
      <c r="FT86" s="36"/>
      <c r="FU86" s="36"/>
      <c r="FV86" s="36"/>
      <c r="FW86" s="36"/>
      <c r="FX86" s="36"/>
      <c r="FY86" s="36"/>
      <c r="FZ86" s="36"/>
      <c r="GA86" s="36"/>
      <c r="GB86" s="36"/>
    </row>
    <row r="87" spans="14:184">
      <c r="O87" s="36"/>
      <c r="P87" s="36"/>
      <c r="Q87" s="36"/>
      <c r="R87" s="36"/>
      <c r="S87" s="36"/>
      <c r="T87" s="36"/>
      <c r="U87" s="36"/>
      <c r="V87" s="36"/>
      <c r="W87" s="36"/>
      <c r="AJ87" s="40"/>
      <c r="AK87" s="40"/>
      <c r="AL87" s="40"/>
      <c r="AM87" s="40"/>
      <c r="AN87" s="40"/>
      <c r="AO87" s="40"/>
      <c r="AP87" s="40"/>
      <c r="AQ87" s="36"/>
      <c r="AR87" s="36"/>
      <c r="BE87" s="40"/>
      <c r="BF87" s="40"/>
      <c r="BG87" s="40"/>
      <c r="BH87" s="40"/>
      <c r="BI87" s="40"/>
      <c r="BJ87" s="40"/>
      <c r="BK87" s="40"/>
      <c r="BL87" s="36"/>
      <c r="BM87" s="36"/>
      <c r="BZ87" s="40"/>
      <c r="CA87" s="40"/>
      <c r="CB87" s="40"/>
      <c r="CC87" s="40"/>
      <c r="CD87" s="40"/>
      <c r="CE87" s="40"/>
      <c r="CF87" s="40"/>
      <c r="CG87" s="36"/>
      <c r="CH87" s="36"/>
      <c r="CU87" s="40"/>
      <c r="CV87" s="40"/>
      <c r="CW87" s="40"/>
      <c r="CX87" s="40"/>
      <c r="CY87" s="40"/>
      <c r="CZ87" s="40"/>
      <c r="DA87" s="40"/>
      <c r="DB87" s="36"/>
      <c r="DC87" s="36"/>
      <c r="DP87" s="40"/>
      <c r="DQ87" s="40"/>
      <c r="DR87" s="40"/>
      <c r="DS87" s="40"/>
      <c r="DT87" s="40"/>
      <c r="DU87" s="40"/>
      <c r="DV87" s="40"/>
      <c r="DW87" s="36"/>
      <c r="DX87" s="36"/>
      <c r="EK87" s="40"/>
      <c r="EL87" s="40"/>
      <c r="EM87" s="40"/>
      <c r="EN87" s="40"/>
      <c r="EO87" s="40"/>
      <c r="EP87" s="40"/>
      <c r="EQ87" s="40"/>
      <c r="ER87" s="36"/>
      <c r="ES87" s="36"/>
      <c r="FF87" s="40"/>
      <c r="FG87" s="40"/>
      <c r="FH87" s="40"/>
      <c r="FI87" s="40"/>
      <c r="FJ87" s="40"/>
      <c r="FK87" s="40"/>
      <c r="FL87" s="40"/>
      <c r="FM87" s="36"/>
      <c r="FN87" s="36"/>
      <c r="FO87" s="36"/>
      <c r="FP87" s="36"/>
      <c r="FQ87" s="36"/>
      <c r="FR87" s="36" t="s">
        <v>218</v>
      </c>
      <c r="FS87" s="36"/>
      <c r="FT87" s="36"/>
      <c r="FU87" s="36"/>
      <c r="FV87" s="36"/>
      <c r="FW87" s="36"/>
      <c r="FX87" s="36"/>
      <c r="FY87" s="36"/>
      <c r="FZ87" s="36"/>
      <c r="GA87" s="36"/>
      <c r="GB87" s="36"/>
    </row>
    <row r="88" spans="14:184">
      <c r="O88" s="36"/>
      <c r="P88" s="36"/>
      <c r="Q88" s="36"/>
      <c r="R88" s="36"/>
      <c r="S88" s="36"/>
      <c r="T88" s="36"/>
      <c r="U88" s="36"/>
      <c r="V88" s="36"/>
      <c r="W88" s="36"/>
      <c r="AJ88" s="36"/>
      <c r="AK88" s="36"/>
      <c r="AL88" s="36"/>
      <c r="AM88" s="36"/>
      <c r="AN88" s="36"/>
      <c r="AO88" s="36"/>
      <c r="AP88" s="36"/>
      <c r="AQ88" s="36"/>
      <c r="AR88" s="36"/>
      <c r="BE88" s="40"/>
      <c r="BF88" s="40"/>
      <c r="BG88" s="40"/>
      <c r="BH88" s="40"/>
      <c r="BI88" s="40"/>
      <c r="BJ88" s="40"/>
      <c r="BK88" s="40"/>
      <c r="BL88" s="36"/>
      <c r="BM88" s="36"/>
      <c r="BZ88" s="40"/>
      <c r="CA88" s="40"/>
      <c r="CB88" s="40"/>
      <c r="CC88" s="40"/>
      <c r="CD88" s="40"/>
      <c r="CE88" s="40"/>
      <c r="CF88" s="40"/>
      <c r="CG88" s="36"/>
      <c r="CH88" s="36"/>
      <c r="CU88" s="40"/>
      <c r="CV88" s="40"/>
      <c r="CW88" s="40"/>
      <c r="CX88" s="40"/>
      <c r="CY88" s="40"/>
      <c r="CZ88" s="40"/>
      <c r="DA88" s="40"/>
      <c r="DB88" s="36"/>
      <c r="DC88" s="36"/>
      <c r="DP88" s="40"/>
      <c r="DQ88" s="40"/>
      <c r="DR88" s="40"/>
      <c r="DS88" s="40"/>
      <c r="DT88" s="40"/>
      <c r="DU88" s="40"/>
      <c r="DV88" s="40"/>
      <c r="DW88" s="36"/>
      <c r="DX88" s="36"/>
      <c r="EK88" s="40"/>
      <c r="EL88" s="40"/>
      <c r="EM88" s="40"/>
      <c r="EN88" s="40"/>
      <c r="EO88" s="40"/>
      <c r="EP88" s="40"/>
      <c r="EQ88" s="40"/>
      <c r="ER88" s="36"/>
      <c r="ES88" s="36"/>
      <c r="FF88" s="40"/>
      <c r="FG88" s="40"/>
      <c r="FH88" s="40"/>
      <c r="FI88" s="40"/>
      <c r="FJ88" s="40"/>
      <c r="FK88" s="40"/>
      <c r="FL88" s="40"/>
      <c r="FM88" s="36"/>
      <c r="FN88" s="36"/>
      <c r="FR88" s="36" t="s">
        <v>219</v>
      </c>
      <c r="FS88" s="36"/>
      <c r="FT88" s="36"/>
      <c r="FU88" s="36"/>
      <c r="FV88" s="36"/>
      <c r="FW88" s="36"/>
      <c r="FX88" s="36"/>
      <c r="FY88" s="36"/>
      <c r="FZ88" s="36"/>
      <c r="GA88" s="36"/>
      <c r="GB88" s="36"/>
    </row>
    <row r="89" spans="14:184">
      <c r="O89" s="36"/>
      <c r="P89" s="36"/>
      <c r="Q89" s="36"/>
      <c r="R89" s="36"/>
      <c r="S89" s="36"/>
      <c r="T89" s="36"/>
      <c r="U89" s="36"/>
      <c r="V89" s="36"/>
      <c r="W89" s="36"/>
      <c r="AJ89" s="36"/>
      <c r="AK89" s="36"/>
      <c r="AL89" s="36"/>
      <c r="AM89" s="36"/>
      <c r="AN89" s="36"/>
      <c r="AO89" s="36"/>
      <c r="AP89" s="36"/>
      <c r="AQ89" s="36"/>
      <c r="AR89" s="36"/>
      <c r="BE89" s="36"/>
      <c r="BF89" s="36"/>
      <c r="BG89" s="36"/>
      <c r="BH89" s="36"/>
      <c r="BI89" s="36"/>
      <c r="BJ89" s="36"/>
      <c r="BK89" s="36"/>
      <c r="BL89" s="36"/>
      <c r="BM89" s="36"/>
      <c r="BZ89" s="36"/>
      <c r="CA89" s="36"/>
      <c r="CB89" s="36"/>
      <c r="CC89" s="36"/>
      <c r="CD89" s="36"/>
      <c r="CE89" s="36"/>
      <c r="CF89" s="36"/>
      <c r="CG89" s="36"/>
      <c r="CH89" s="36"/>
      <c r="CU89" s="36"/>
      <c r="CV89" s="36"/>
      <c r="CW89" s="36"/>
      <c r="CX89" s="36"/>
      <c r="CY89" s="36"/>
      <c r="CZ89" s="36"/>
      <c r="DA89" s="36"/>
      <c r="DB89" s="36"/>
      <c r="DC89" s="36"/>
      <c r="DP89" s="36"/>
      <c r="DQ89" s="36"/>
      <c r="DR89" s="36"/>
      <c r="DS89" s="36"/>
      <c r="DT89" s="36"/>
      <c r="DU89" s="36"/>
      <c r="DV89" s="36"/>
      <c r="DW89" s="36"/>
      <c r="DX89" s="36"/>
      <c r="EK89" s="36"/>
      <c r="EL89" s="36"/>
      <c r="EM89" s="36"/>
      <c r="EN89" s="36"/>
      <c r="EO89" s="36"/>
      <c r="EP89" s="36"/>
      <c r="EQ89" s="36"/>
      <c r="ER89" s="36"/>
      <c r="ES89" s="36"/>
      <c r="FF89" s="36"/>
      <c r="FG89" s="36"/>
      <c r="FH89" s="36"/>
      <c r="FI89" s="36"/>
      <c r="FJ89" s="36"/>
      <c r="FK89" s="36"/>
      <c r="FL89" s="36"/>
      <c r="FM89" s="36"/>
      <c r="FN89" s="36"/>
      <c r="FY89" s="36"/>
      <c r="FZ89" s="36"/>
    </row>
    <row r="90" spans="14:184">
      <c r="O90" s="36"/>
      <c r="P90" s="36"/>
      <c r="Q90" s="36"/>
      <c r="R90" s="36"/>
      <c r="S90" s="36"/>
      <c r="T90" s="36"/>
      <c r="U90" s="36"/>
      <c r="V90" s="36"/>
      <c r="W90" s="36"/>
      <c r="AJ90" s="36"/>
      <c r="AK90" s="36"/>
      <c r="AL90" s="36"/>
      <c r="AM90" s="36"/>
      <c r="AN90" s="36"/>
      <c r="AO90" s="36"/>
      <c r="AP90" s="36"/>
      <c r="AQ90" s="36"/>
      <c r="AR90" s="36"/>
      <c r="BE90" s="36"/>
      <c r="BF90" s="36"/>
      <c r="BG90" s="36"/>
      <c r="BH90" s="36"/>
      <c r="BI90" s="36"/>
      <c r="BJ90" s="36"/>
      <c r="BK90" s="36"/>
      <c r="BL90" s="36"/>
      <c r="BM90" s="36"/>
      <c r="BZ90" s="36"/>
      <c r="CA90" s="36"/>
      <c r="CB90" s="36"/>
      <c r="CC90" s="36"/>
      <c r="CD90" s="36"/>
      <c r="CE90" s="36"/>
      <c r="CF90" s="36"/>
      <c r="CG90" s="36"/>
      <c r="CH90" s="36"/>
      <c r="CU90" s="36"/>
      <c r="CV90" s="36"/>
      <c r="CW90" s="36"/>
      <c r="CX90" s="36"/>
      <c r="CY90" s="36"/>
      <c r="CZ90" s="36"/>
      <c r="DA90" s="36"/>
      <c r="DB90" s="36"/>
      <c r="DC90" s="36"/>
      <c r="DP90" s="36"/>
      <c r="DQ90" s="36"/>
      <c r="DR90" s="36"/>
      <c r="DS90" s="36"/>
      <c r="DT90" s="36"/>
      <c r="DU90" s="36"/>
      <c r="DV90" s="36"/>
      <c r="DW90" s="36"/>
      <c r="DX90" s="36"/>
      <c r="EK90" s="36"/>
      <c r="EL90" s="36"/>
      <c r="EM90" s="36"/>
      <c r="EN90" s="36"/>
      <c r="EO90" s="36"/>
      <c r="EP90" s="36"/>
      <c r="EQ90" s="36"/>
      <c r="ER90" s="36"/>
      <c r="ES90" s="36"/>
      <c r="FF90" s="36"/>
      <c r="FG90" s="36"/>
      <c r="FH90" s="36"/>
      <c r="FI90" s="36"/>
      <c r="FJ90" s="36"/>
      <c r="FK90" s="36"/>
      <c r="FL90" s="36"/>
      <c r="FM90" s="36"/>
      <c r="FN90" s="36"/>
      <c r="FY90" s="36"/>
      <c r="FZ90" s="36"/>
    </row>
    <row r="91" spans="14:184">
      <c r="O91" s="36"/>
      <c r="P91" s="36"/>
      <c r="Q91" s="36"/>
      <c r="R91" s="36"/>
      <c r="S91" s="36"/>
      <c r="T91" s="36"/>
      <c r="U91" s="36"/>
      <c r="V91" s="36"/>
      <c r="W91" s="36"/>
      <c r="AJ91" s="36"/>
      <c r="AK91" s="36"/>
      <c r="AL91" s="36"/>
      <c r="AM91" s="36"/>
      <c r="AN91" s="36"/>
      <c r="AO91" s="36"/>
      <c r="AP91" s="36"/>
      <c r="AQ91" s="36"/>
      <c r="AR91" s="36"/>
      <c r="BE91" s="36"/>
      <c r="BF91" s="36"/>
      <c r="BG91" s="36"/>
      <c r="BH91" s="36"/>
      <c r="BI91" s="36"/>
      <c r="BJ91" s="36"/>
      <c r="BK91" s="36"/>
      <c r="BL91" s="36"/>
      <c r="BM91" s="36"/>
      <c r="BZ91" s="36"/>
      <c r="CA91" s="36"/>
      <c r="CB91" s="36"/>
      <c r="CC91" s="36"/>
      <c r="CD91" s="36"/>
      <c r="CE91" s="36"/>
      <c r="CF91" s="36"/>
      <c r="CG91" s="36"/>
      <c r="CH91" s="36"/>
      <c r="CU91" s="36"/>
      <c r="CV91" s="36"/>
      <c r="CW91" s="36"/>
      <c r="CX91" s="36"/>
      <c r="CY91" s="36"/>
      <c r="CZ91" s="36"/>
      <c r="DA91" s="36"/>
      <c r="DB91" s="36"/>
      <c r="DC91" s="36"/>
      <c r="DP91" s="36"/>
      <c r="DQ91" s="36"/>
      <c r="DR91" s="36"/>
      <c r="DS91" s="36"/>
      <c r="DT91" s="36"/>
      <c r="DU91" s="36"/>
      <c r="DV91" s="36"/>
      <c r="DW91" s="36"/>
      <c r="DX91" s="36"/>
      <c r="EK91" s="36"/>
      <c r="EL91" s="36"/>
      <c r="EM91" s="36"/>
      <c r="EN91" s="36"/>
      <c r="EO91" s="36"/>
      <c r="EP91" s="36"/>
      <c r="EQ91" s="36"/>
      <c r="ER91" s="36"/>
      <c r="ES91" s="36"/>
      <c r="FF91" s="36"/>
      <c r="FG91" s="36"/>
      <c r="FH91" s="36"/>
      <c r="FI91" s="36"/>
      <c r="FJ91" s="36"/>
      <c r="FK91" s="36"/>
      <c r="FL91" s="36"/>
      <c r="FM91" s="36"/>
      <c r="FN91" s="36"/>
      <c r="FY91" s="36"/>
      <c r="FZ91" s="36"/>
    </row>
    <row r="92" spans="14:184">
      <c r="O92" s="36"/>
      <c r="P92" s="36"/>
      <c r="Q92" s="36"/>
      <c r="R92" s="36"/>
      <c r="S92" s="36"/>
      <c r="T92" s="36"/>
      <c r="U92" s="36"/>
      <c r="V92" s="36"/>
      <c r="W92" s="36"/>
      <c r="AJ92" s="36"/>
      <c r="AK92" s="36"/>
      <c r="AL92" s="36"/>
      <c r="AM92" s="36"/>
      <c r="AN92" s="36"/>
      <c r="AO92" s="36"/>
      <c r="AP92" s="36"/>
      <c r="AQ92" s="36"/>
      <c r="AR92" s="36"/>
      <c r="BE92" s="36"/>
      <c r="BF92" s="36"/>
      <c r="BG92" s="36"/>
      <c r="BH92" s="36"/>
      <c r="BI92" s="36"/>
      <c r="BJ92" s="36"/>
      <c r="BK92" s="36"/>
      <c r="BL92" s="36"/>
      <c r="BM92" s="36"/>
      <c r="BZ92" s="36"/>
      <c r="CA92" s="36"/>
      <c r="CB92" s="36"/>
      <c r="CC92" s="36"/>
      <c r="CD92" s="36"/>
      <c r="CE92" s="36"/>
      <c r="CF92" s="36"/>
      <c r="CG92" s="36"/>
      <c r="CH92" s="36"/>
      <c r="CU92" s="36"/>
      <c r="CV92" s="36"/>
      <c r="CW92" s="36"/>
      <c r="CX92" s="36"/>
      <c r="CY92" s="36"/>
      <c r="CZ92" s="36"/>
      <c r="DA92" s="36"/>
      <c r="DB92" s="36"/>
      <c r="DC92" s="36"/>
      <c r="DP92" s="36"/>
      <c r="DQ92" s="36"/>
      <c r="DR92" s="36"/>
      <c r="DS92" s="36"/>
      <c r="DT92" s="36"/>
      <c r="DU92" s="36"/>
      <c r="DV92" s="36"/>
      <c r="DW92" s="36"/>
      <c r="DX92" s="36"/>
      <c r="EK92" s="36"/>
      <c r="EL92" s="36"/>
      <c r="EM92" s="36"/>
      <c r="EN92" s="36"/>
      <c r="EO92" s="36"/>
      <c r="EP92" s="36"/>
      <c r="EQ92" s="36"/>
      <c r="ER92" s="36"/>
      <c r="ES92" s="36"/>
      <c r="FF92" s="36"/>
      <c r="FG92" s="36"/>
      <c r="FH92" s="36"/>
      <c r="FI92" s="36"/>
      <c r="FJ92" s="36"/>
      <c r="FK92" s="36"/>
      <c r="FL92" s="36"/>
      <c r="FM92" s="36"/>
      <c r="FN92" s="36"/>
      <c r="FY92" s="36"/>
      <c r="FZ92" s="36"/>
    </row>
    <row r="93" spans="14:184">
      <c r="O93" s="36"/>
      <c r="P93" s="36"/>
      <c r="Q93" s="36"/>
      <c r="R93" s="36"/>
      <c r="S93" s="36"/>
      <c r="T93" s="36"/>
      <c r="U93" s="36"/>
      <c r="V93" s="36"/>
      <c r="W93" s="36"/>
      <c r="AJ93" s="36"/>
      <c r="AK93" s="36"/>
      <c r="AL93" s="36"/>
      <c r="AM93" s="36"/>
      <c r="AN93" s="36"/>
      <c r="AO93" s="36"/>
      <c r="AP93" s="36"/>
      <c r="AQ93" s="36"/>
      <c r="AR93" s="36"/>
      <c r="BE93" s="36"/>
      <c r="BF93" s="36"/>
      <c r="BG93" s="36"/>
      <c r="BH93" s="36"/>
      <c r="BI93" s="36"/>
      <c r="BJ93" s="36"/>
      <c r="BK93" s="36"/>
      <c r="BL93" s="36"/>
      <c r="BM93" s="36"/>
      <c r="BZ93" s="36"/>
      <c r="CA93" s="36"/>
      <c r="CB93" s="36"/>
      <c r="CC93" s="36"/>
      <c r="CD93" s="36"/>
      <c r="CE93" s="36"/>
      <c r="CF93" s="36"/>
      <c r="CG93" s="36"/>
      <c r="CH93" s="36"/>
      <c r="CU93" s="36"/>
      <c r="CV93" s="36"/>
      <c r="CW93" s="36"/>
      <c r="CX93" s="36"/>
      <c r="CY93" s="36"/>
      <c r="CZ93" s="36"/>
      <c r="DA93" s="36"/>
      <c r="DB93" s="36"/>
      <c r="DC93" s="36"/>
      <c r="DP93" s="36"/>
      <c r="DQ93" s="36"/>
      <c r="DR93" s="36"/>
      <c r="DS93" s="36"/>
      <c r="DT93" s="36"/>
      <c r="DU93" s="36"/>
      <c r="DV93" s="36"/>
      <c r="DW93" s="36"/>
      <c r="DX93" s="36"/>
      <c r="EK93" s="36"/>
      <c r="EL93" s="36"/>
      <c r="EM93" s="36"/>
      <c r="EN93" s="36"/>
      <c r="EO93" s="36"/>
      <c r="EP93" s="36"/>
      <c r="EQ93" s="36"/>
      <c r="ER93" s="36"/>
      <c r="ES93" s="36"/>
      <c r="FF93" s="36"/>
      <c r="FG93" s="36"/>
      <c r="FH93" s="36"/>
      <c r="FI93" s="36"/>
      <c r="FJ93" s="36"/>
      <c r="FK93" s="36"/>
      <c r="FL93" s="36"/>
      <c r="FM93" s="36"/>
      <c r="FN93" s="36"/>
      <c r="FY93" s="36"/>
      <c r="FZ93" s="36"/>
    </row>
    <row r="94" spans="14:184">
      <c r="O94" s="36"/>
      <c r="P94" s="36"/>
      <c r="Q94" s="36"/>
      <c r="R94" s="36"/>
      <c r="S94" s="36"/>
      <c r="T94" s="36"/>
      <c r="U94" s="36"/>
      <c r="V94" s="36"/>
      <c r="W94" s="36"/>
      <c r="AJ94" s="36"/>
      <c r="AK94" s="36"/>
      <c r="AL94" s="36"/>
      <c r="AM94" s="36"/>
      <c r="AN94" s="36"/>
      <c r="AO94" s="36"/>
      <c r="AP94" s="36"/>
      <c r="AQ94" s="36"/>
      <c r="AR94" s="36"/>
      <c r="BE94" s="36"/>
      <c r="BF94" s="36"/>
      <c r="BG94" s="36"/>
      <c r="BH94" s="36"/>
      <c r="BI94" s="36"/>
      <c r="BJ94" s="36"/>
      <c r="BK94" s="36"/>
      <c r="BL94" s="36"/>
      <c r="BM94" s="36"/>
      <c r="BZ94" s="36"/>
      <c r="CA94" s="36"/>
      <c r="CB94" s="36"/>
      <c r="CC94" s="36"/>
      <c r="CD94" s="36"/>
      <c r="CE94" s="36"/>
      <c r="CF94" s="36"/>
      <c r="CG94" s="36"/>
      <c r="CH94" s="36"/>
      <c r="CU94" s="36"/>
      <c r="CV94" s="36"/>
      <c r="CW94" s="36"/>
      <c r="CX94" s="36"/>
      <c r="CY94" s="36"/>
      <c r="CZ94" s="36"/>
      <c r="DA94" s="36"/>
      <c r="DB94" s="36"/>
      <c r="DC94" s="36"/>
      <c r="DP94" s="36"/>
      <c r="DQ94" s="36"/>
      <c r="DR94" s="36"/>
      <c r="DS94" s="36"/>
      <c r="DT94" s="36"/>
      <c r="DU94" s="36"/>
      <c r="DV94" s="36"/>
      <c r="DW94" s="36"/>
      <c r="DX94" s="36"/>
      <c r="EK94" s="36"/>
      <c r="EL94" s="36"/>
      <c r="EM94" s="36"/>
      <c r="EN94" s="36"/>
      <c r="EO94" s="36"/>
      <c r="EP94" s="36"/>
      <c r="EQ94" s="36"/>
      <c r="ER94" s="36"/>
      <c r="ES94" s="36"/>
      <c r="FF94" s="36"/>
      <c r="FG94" s="36"/>
      <c r="FH94" s="36"/>
      <c r="FI94" s="36"/>
      <c r="FJ94" s="36"/>
      <c r="FK94" s="36"/>
      <c r="FL94" s="36"/>
      <c r="FM94" s="36"/>
      <c r="FN94" s="36"/>
      <c r="FY94" s="36"/>
      <c r="FZ94" s="36"/>
    </row>
    <row r="95" spans="14:184">
      <c r="O95" s="29"/>
      <c r="P95" s="29"/>
      <c r="Q95" s="29"/>
      <c r="R95" s="29"/>
      <c r="S95" s="29"/>
      <c r="T95" s="29"/>
      <c r="U95" s="29"/>
      <c r="V95" s="29"/>
      <c r="W95" s="29"/>
      <c r="AJ95" s="29"/>
      <c r="AK95" s="29"/>
      <c r="AL95" s="29"/>
      <c r="AM95" s="29"/>
      <c r="AN95" s="29"/>
      <c r="AO95" s="29"/>
      <c r="AP95" s="29"/>
      <c r="AQ95" s="29"/>
      <c r="AR95" s="29"/>
      <c r="BE95" s="29"/>
      <c r="BF95" s="29"/>
      <c r="BG95" s="29"/>
      <c r="BH95" s="29"/>
      <c r="BI95" s="29"/>
      <c r="BJ95" s="29"/>
      <c r="BK95" s="29"/>
      <c r="BL95" s="29"/>
      <c r="BM95" s="29"/>
      <c r="BZ95" s="29"/>
      <c r="CA95" s="29"/>
      <c r="CB95" s="29"/>
      <c r="CC95" s="29"/>
      <c r="CD95" s="29"/>
      <c r="CE95" s="29"/>
      <c r="CF95" s="29"/>
      <c r="CG95" s="29"/>
      <c r="CH95" s="29"/>
      <c r="CU95" s="29"/>
      <c r="CV95" s="29"/>
      <c r="CW95" s="29"/>
      <c r="CX95" s="29"/>
      <c r="CY95" s="29"/>
      <c r="CZ95" s="29"/>
      <c r="DA95" s="29"/>
      <c r="DB95" s="29"/>
      <c r="DC95" s="29"/>
      <c r="DP95" s="29"/>
      <c r="DQ95" s="29"/>
      <c r="DR95" s="29"/>
      <c r="DS95" s="29"/>
      <c r="DT95" s="29"/>
      <c r="DU95" s="29"/>
      <c r="DV95" s="29"/>
      <c r="DW95" s="29"/>
      <c r="DX95" s="29"/>
      <c r="EK95" s="29"/>
      <c r="EL95" s="29"/>
      <c r="EM95" s="29"/>
      <c r="EN95" s="29"/>
      <c r="EO95" s="29"/>
      <c r="EP95" s="29"/>
      <c r="EQ95" s="29"/>
      <c r="ER95" s="29"/>
      <c r="ES95" s="29"/>
      <c r="FF95" s="29"/>
      <c r="FG95" s="29"/>
      <c r="FH95" s="29"/>
      <c r="FI95" s="29"/>
      <c r="FJ95" s="29"/>
      <c r="FK95" s="29"/>
      <c r="FL95" s="29"/>
      <c r="FM95" s="29"/>
      <c r="FN95" s="29"/>
      <c r="FY95" s="29"/>
      <c r="FZ95" s="29"/>
    </row>
    <row r="96" spans="14:184">
      <c r="O96" s="36"/>
      <c r="P96" s="36"/>
      <c r="Q96" s="36"/>
      <c r="R96" s="36"/>
      <c r="S96" s="36"/>
      <c r="T96" s="36"/>
      <c r="U96" s="36"/>
      <c r="V96" s="36"/>
      <c r="W96" s="36"/>
      <c r="AJ96" s="36"/>
      <c r="AK96" s="36"/>
      <c r="AL96" s="36"/>
      <c r="AM96" s="36"/>
      <c r="AN96" s="36"/>
      <c r="AO96" s="36"/>
      <c r="AP96" s="36"/>
      <c r="AQ96" s="36"/>
      <c r="AR96" s="36"/>
      <c r="BE96" s="36"/>
      <c r="BF96" s="36"/>
      <c r="BG96" s="36"/>
      <c r="BH96" s="36"/>
      <c r="BI96" s="36"/>
      <c r="BJ96" s="36"/>
      <c r="BK96" s="36"/>
      <c r="BL96" s="36"/>
      <c r="BM96" s="36"/>
      <c r="BZ96" s="36"/>
      <c r="CA96" s="36"/>
      <c r="CB96" s="36"/>
      <c r="CC96" s="36"/>
      <c r="CD96" s="36"/>
      <c r="CE96" s="36"/>
      <c r="CF96" s="36"/>
      <c r="CG96" s="36"/>
      <c r="CH96" s="36"/>
      <c r="CU96" s="36"/>
      <c r="CV96" s="36"/>
      <c r="CW96" s="36"/>
      <c r="CX96" s="36"/>
      <c r="CY96" s="36"/>
      <c r="CZ96" s="36"/>
      <c r="DA96" s="36"/>
      <c r="DB96" s="36"/>
      <c r="DC96" s="36"/>
      <c r="DP96" s="36"/>
      <c r="DQ96" s="36"/>
      <c r="DR96" s="36"/>
      <c r="DS96" s="36"/>
      <c r="DT96" s="36"/>
      <c r="DU96" s="36"/>
      <c r="DV96" s="36"/>
      <c r="DW96" s="36"/>
      <c r="DX96" s="36"/>
      <c r="EK96" s="36"/>
      <c r="EL96" s="36"/>
      <c r="EM96" s="36"/>
      <c r="EN96" s="36"/>
      <c r="EO96" s="36"/>
      <c r="EP96" s="36"/>
      <c r="EQ96" s="36"/>
      <c r="ER96" s="36"/>
      <c r="ES96" s="36"/>
      <c r="FF96" s="36"/>
      <c r="FG96" s="36"/>
      <c r="FH96" s="36"/>
      <c r="FI96" s="36"/>
      <c r="FJ96" s="36"/>
      <c r="FK96" s="36"/>
      <c r="FL96" s="36"/>
      <c r="FM96" s="36"/>
      <c r="FN96" s="36"/>
      <c r="FY96" s="36"/>
      <c r="FZ96" s="36"/>
    </row>
    <row r="105" spans="15:182">
      <c r="O105" s="36"/>
      <c r="P105" s="36"/>
      <c r="Q105" s="36"/>
      <c r="R105" s="36"/>
      <c r="S105" s="36"/>
      <c r="T105" s="36"/>
      <c r="U105" s="36"/>
      <c r="V105" s="36"/>
      <c r="W105" s="36"/>
      <c r="AJ105" s="36"/>
      <c r="AK105" s="36"/>
      <c r="AL105" s="36"/>
      <c r="AM105" s="36"/>
      <c r="AN105" s="36"/>
      <c r="AO105" s="36"/>
      <c r="AP105" s="36"/>
      <c r="AQ105" s="36"/>
      <c r="AR105" s="36"/>
      <c r="BE105" s="36"/>
      <c r="BF105" s="36"/>
      <c r="BG105" s="36"/>
      <c r="BH105" s="36"/>
      <c r="BI105" s="36"/>
      <c r="BJ105" s="36"/>
      <c r="BK105" s="36"/>
      <c r="BL105" s="36"/>
      <c r="BM105" s="36"/>
      <c r="BZ105" s="36"/>
      <c r="CA105" s="36"/>
      <c r="CB105" s="36"/>
      <c r="CC105" s="36"/>
      <c r="CD105" s="36"/>
      <c r="CE105" s="36"/>
      <c r="CF105" s="36"/>
      <c r="CG105" s="36"/>
      <c r="CH105" s="36"/>
      <c r="CU105" s="36"/>
      <c r="CV105" s="36"/>
      <c r="CW105" s="36"/>
      <c r="CX105" s="36"/>
      <c r="CY105" s="36"/>
      <c r="CZ105" s="36"/>
      <c r="DA105" s="36"/>
      <c r="DB105" s="36"/>
      <c r="DC105" s="36"/>
      <c r="DP105" s="36"/>
      <c r="DQ105" s="36"/>
      <c r="DR105" s="36"/>
      <c r="DS105" s="36"/>
      <c r="DT105" s="36"/>
      <c r="DU105" s="36"/>
      <c r="DV105" s="36"/>
      <c r="DW105" s="36"/>
      <c r="DX105" s="36"/>
      <c r="EK105" s="36"/>
      <c r="EL105" s="36"/>
      <c r="EM105" s="36"/>
      <c r="EN105" s="36"/>
      <c r="EO105" s="36"/>
      <c r="EP105" s="36"/>
      <c r="EQ105" s="36"/>
      <c r="ER105" s="36"/>
      <c r="ES105" s="36"/>
      <c r="FF105" s="36"/>
      <c r="FG105" s="36"/>
      <c r="FH105" s="36"/>
      <c r="FI105" s="36"/>
      <c r="FJ105" s="36"/>
      <c r="FK105" s="36"/>
      <c r="FL105" s="36"/>
      <c r="FM105" s="36"/>
      <c r="FN105" s="36"/>
      <c r="FY105" s="36"/>
      <c r="FZ105" s="36"/>
    </row>
    <row r="106" spans="15:182">
      <c r="O106" s="36"/>
      <c r="P106" s="36"/>
      <c r="Q106" s="36"/>
      <c r="R106" s="36"/>
      <c r="S106" s="36"/>
      <c r="T106" s="36"/>
      <c r="U106" s="36"/>
      <c r="V106" s="36"/>
      <c r="W106" s="36"/>
      <c r="AJ106" s="36"/>
      <c r="AK106" s="36"/>
      <c r="AL106" s="36"/>
      <c r="AM106" s="36"/>
      <c r="AN106" s="36"/>
      <c r="AO106" s="36"/>
      <c r="AP106" s="36"/>
      <c r="AQ106" s="36"/>
      <c r="AR106" s="36"/>
      <c r="BE106" s="36"/>
      <c r="BF106" s="36"/>
      <c r="BG106" s="36"/>
      <c r="BH106" s="36"/>
      <c r="BI106" s="36"/>
      <c r="BJ106" s="36"/>
      <c r="BK106" s="36"/>
      <c r="BL106" s="36"/>
      <c r="BM106" s="36"/>
      <c r="BZ106" s="36"/>
      <c r="CA106" s="36"/>
      <c r="CB106" s="36"/>
      <c r="CC106" s="36"/>
      <c r="CD106" s="36"/>
      <c r="CE106" s="36"/>
      <c r="CF106" s="36"/>
      <c r="CG106" s="36"/>
      <c r="CH106" s="36"/>
      <c r="CU106" s="36"/>
      <c r="CV106" s="36"/>
      <c r="CW106" s="36"/>
      <c r="CX106" s="36"/>
      <c r="CY106" s="36"/>
      <c r="CZ106" s="36"/>
      <c r="DA106" s="36"/>
      <c r="DB106" s="36"/>
      <c r="DC106" s="36"/>
      <c r="DP106" s="36"/>
      <c r="DQ106" s="36"/>
      <c r="DR106" s="36"/>
      <c r="DS106" s="36"/>
      <c r="DT106" s="36"/>
      <c r="DU106" s="36"/>
      <c r="DV106" s="36"/>
      <c r="DW106" s="36"/>
      <c r="DX106" s="36"/>
      <c r="EK106" s="36"/>
      <c r="EL106" s="36"/>
      <c r="EM106" s="36"/>
      <c r="EN106" s="36"/>
      <c r="EO106" s="36"/>
      <c r="EP106" s="36"/>
      <c r="EQ106" s="36"/>
      <c r="ER106" s="36"/>
      <c r="ES106" s="36"/>
      <c r="FF106" s="36"/>
      <c r="FG106" s="36"/>
      <c r="FH106" s="36"/>
      <c r="FI106" s="36"/>
      <c r="FJ106" s="36"/>
      <c r="FK106" s="36"/>
      <c r="FL106" s="36"/>
      <c r="FM106" s="36"/>
      <c r="FN106" s="36"/>
      <c r="FY106" s="36"/>
      <c r="FZ106" s="36"/>
    </row>
    <row r="107" spans="15:182">
      <c r="O107" s="36"/>
      <c r="P107" s="36"/>
      <c r="Q107" s="36"/>
      <c r="R107" s="36"/>
      <c r="S107" s="36"/>
      <c r="T107" s="36"/>
      <c r="U107" s="36"/>
      <c r="V107" s="36"/>
      <c r="W107" s="36"/>
      <c r="AJ107" s="36"/>
      <c r="AK107" s="36"/>
      <c r="AL107" s="36"/>
      <c r="AM107" s="36"/>
      <c r="AN107" s="36"/>
      <c r="AO107" s="36"/>
      <c r="AP107" s="36"/>
      <c r="AQ107" s="36"/>
      <c r="AR107" s="36"/>
      <c r="BE107" s="36"/>
      <c r="BF107" s="36"/>
      <c r="BG107" s="36"/>
      <c r="BH107" s="36"/>
      <c r="BI107" s="36"/>
      <c r="BJ107" s="36"/>
      <c r="BK107" s="36"/>
      <c r="BL107" s="36"/>
      <c r="BM107" s="36"/>
      <c r="BZ107" s="36"/>
      <c r="CA107" s="36"/>
      <c r="CB107" s="36"/>
      <c r="CC107" s="36"/>
      <c r="CD107" s="36"/>
      <c r="CE107" s="36"/>
      <c r="CF107" s="36"/>
      <c r="CG107" s="36"/>
      <c r="CH107" s="36"/>
      <c r="CU107" s="36"/>
      <c r="CV107" s="36"/>
      <c r="CW107" s="36"/>
      <c r="CX107" s="36"/>
      <c r="CY107" s="36"/>
      <c r="CZ107" s="36"/>
      <c r="DA107" s="36"/>
      <c r="DB107" s="36"/>
      <c r="DC107" s="36"/>
      <c r="DP107" s="36"/>
      <c r="DQ107" s="36"/>
      <c r="DR107" s="36"/>
      <c r="DS107" s="36"/>
      <c r="DT107" s="36"/>
      <c r="DU107" s="36"/>
      <c r="DV107" s="36"/>
      <c r="DW107" s="36"/>
      <c r="DX107" s="36"/>
      <c r="EK107" s="36"/>
      <c r="EL107" s="36"/>
      <c r="EM107" s="36"/>
      <c r="EN107" s="36"/>
      <c r="EO107" s="36"/>
      <c r="EP107" s="36"/>
      <c r="EQ107" s="36"/>
      <c r="ER107" s="36"/>
      <c r="ES107" s="36"/>
      <c r="FF107" s="36"/>
      <c r="FG107" s="36"/>
      <c r="FH107" s="36"/>
      <c r="FI107" s="36"/>
      <c r="FJ107" s="36"/>
      <c r="FK107" s="36"/>
      <c r="FL107" s="36"/>
      <c r="FM107" s="36"/>
      <c r="FN107" s="36"/>
      <c r="FY107" s="36"/>
      <c r="FZ107" s="36"/>
    </row>
    <row r="108" spans="15:182">
      <c r="O108" s="36"/>
      <c r="P108" s="36"/>
      <c r="Q108" s="36"/>
      <c r="R108" s="36"/>
      <c r="S108" s="36"/>
      <c r="T108" s="36"/>
      <c r="U108" s="36"/>
      <c r="V108" s="36"/>
      <c r="W108" s="36"/>
      <c r="AJ108" s="36"/>
      <c r="AK108" s="36"/>
      <c r="AL108" s="36"/>
      <c r="AM108" s="36"/>
      <c r="AN108" s="36"/>
      <c r="AO108" s="36"/>
      <c r="AP108" s="36"/>
      <c r="AQ108" s="36"/>
      <c r="AR108" s="36"/>
      <c r="BE108" s="36"/>
      <c r="BF108" s="36"/>
      <c r="BG108" s="36"/>
      <c r="BH108" s="36"/>
      <c r="BI108" s="36"/>
      <c r="BJ108" s="36"/>
      <c r="BK108" s="36"/>
      <c r="BL108" s="36"/>
      <c r="BM108" s="36"/>
      <c r="BZ108" s="36"/>
      <c r="CA108" s="36"/>
      <c r="CB108" s="36"/>
      <c r="CC108" s="36"/>
      <c r="CD108" s="36"/>
      <c r="CE108" s="36"/>
      <c r="CF108" s="36"/>
      <c r="CG108" s="36"/>
      <c r="CH108" s="36"/>
      <c r="CU108" s="36"/>
      <c r="CV108" s="36"/>
      <c r="CW108" s="36"/>
      <c r="CX108" s="36"/>
      <c r="CY108" s="36"/>
      <c r="CZ108" s="36"/>
      <c r="DA108" s="36"/>
      <c r="DB108" s="36"/>
      <c r="DC108" s="36"/>
      <c r="DP108" s="36"/>
      <c r="DQ108" s="36"/>
      <c r="DR108" s="36"/>
      <c r="DS108" s="36"/>
      <c r="DT108" s="36"/>
      <c r="DU108" s="36"/>
      <c r="DV108" s="36"/>
      <c r="DW108" s="36"/>
      <c r="DX108" s="36"/>
      <c r="EK108" s="36"/>
      <c r="EL108" s="36"/>
      <c r="EM108" s="36"/>
      <c r="EN108" s="36"/>
      <c r="EO108" s="36"/>
      <c r="EP108" s="36"/>
      <c r="EQ108" s="36"/>
      <c r="ER108" s="36"/>
      <c r="ES108" s="36"/>
      <c r="FF108" s="36"/>
      <c r="FG108" s="36"/>
      <c r="FH108" s="36"/>
      <c r="FI108" s="36"/>
      <c r="FJ108" s="36"/>
      <c r="FK108" s="36"/>
      <c r="FL108" s="36"/>
      <c r="FM108" s="36"/>
      <c r="FN108" s="36"/>
      <c r="FY108" s="36"/>
      <c r="FZ108" s="36"/>
    </row>
    <row r="109" spans="15:182">
      <c r="O109" s="29"/>
      <c r="P109" s="29"/>
      <c r="Q109" s="29"/>
      <c r="R109" s="29"/>
      <c r="S109" s="29"/>
      <c r="T109" s="29"/>
      <c r="U109" s="29"/>
      <c r="V109" s="29"/>
      <c r="W109" s="29"/>
      <c r="AJ109" s="29"/>
      <c r="AK109" s="29"/>
      <c r="AL109" s="29"/>
      <c r="AM109" s="29"/>
      <c r="AN109" s="29"/>
      <c r="AO109" s="29"/>
      <c r="AP109" s="29"/>
      <c r="AQ109" s="29"/>
      <c r="AR109" s="29"/>
      <c r="BE109" s="29"/>
      <c r="BF109" s="29"/>
      <c r="BG109" s="29"/>
      <c r="BH109" s="29"/>
      <c r="BI109" s="29"/>
      <c r="BJ109" s="29"/>
      <c r="BK109" s="29"/>
      <c r="BL109" s="29"/>
      <c r="BM109" s="29"/>
      <c r="BZ109" s="29"/>
      <c r="CA109" s="29"/>
      <c r="CB109" s="29"/>
      <c r="CC109" s="29"/>
      <c r="CD109" s="29"/>
      <c r="CE109" s="29"/>
      <c r="CF109" s="29"/>
      <c r="CG109" s="29"/>
      <c r="CH109" s="29"/>
      <c r="CU109" s="29"/>
      <c r="CV109" s="29"/>
      <c r="CW109" s="29"/>
      <c r="CX109" s="29"/>
      <c r="CY109" s="29"/>
      <c r="CZ109" s="29"/>
      <c r="DA109" s="29"/>
      <c r="DB109" s="29"/>
      <c r="DC109" s="29"/>
      <c r="DP109" s="29"/>
      <c r="DQ109" s="29"/>
      <c r="DR109" s="29"/>
      <c r="DS109" s="29"/>
      <c r="DT109" s="29"/>
      <c r="DU109" s="29"/>
      <c r="DV109" s="29"/>
      <c r="DW109" s="29"/>
      <c r="DX109" s="29"/>
      <c r="EK109" s="29"/>
      <c r="EL109" s="29"/>
      <c r="EM109" s="29"/>
      <c r="EN109" s="29"/>
      <c r="EO109" s="29"/>
      <c r="EP109" s="29"/>
      <c r="EQ109" s="29"/>
      <c r="ER109" s="29"/>
      <c r="ES109" s="29"/>
      <c r="FF109" s="29"/>
      <c r="FG109" s="29"/>
      <c r="FH109" s="29"/>
      <c r="FI109" s="29"/>
      <c r="FJ109" s="29"/>
      <c r="FK109" s="29"/>
      <c r="FL109" s="29"/>
      <c r="FM109" s="29"/>
      <c r="FN109" s="29"/>
      <c r="FY109" s="29"/>
      <c r="FZ109" s="29"/>
    </row>
    <row r="110" spans="15:182">
      <c r="O110" s="36"/>
      <c r="P110" s="36"/>
      <c r="Q110" s="36"/>
      <c r="R110" s="36"/>
      <c r="S110" s="36"/>
      <c r="T110" s="36"/>
      <c r="U110" s="36"/>
      <c r="V110" s="36"/>
      <c r="W110" s="36"/>
      <c r="AJ110" s="36"/>
      <c r="AK110" s="36"/>
      <c r="AL110" s="36"/>
      <c r="AM110" s="36"/>
      <c r="AN110" s="36"/>
      <c r="AO110" s="36"/>
      <c r="AP110" s="36"/>
      <c r="AQ110" s="36"/>
      <c r="AR110" s="36"/>
      <c r="BE110" s="36"/>
      <c r="BF110" s="36"/>
      <c r="BG110" s="36"/>
      <c r="BH110" s="36"/>
      <c r="BI110" s="36"/>
      <c r="BJ110" s="36"/>
      <c r="BK110" s="36"/>
      <c r="BL110" s="36"/>
      <c r="BM110" s="36"/>
      <c r="BZ110" s="36"/>
      <c r="CA110" s="36"/>
      <c r="CB110" s="36"/>
      <c r="CC110" s="36"/>
      <c r="CD110" s="36"/>
      <c r="CE110" s="36"/>
      <c r="CF110" s="36"/>
      <c r="CG110" s="36"/>
      <c r="CH110" s="36"/>
      <c r="CU110" s="36"/>
      <c r="CV110" s="36"/>
      <c r="CW110" s="36"/>
      <c r="CX110" s="36"/>
      <c r="CY110" s="36"/>
      <c r="CZ110" s="36"/>
      <c r="DA110" s="36"/>
      <c r="DB110" s="36"/>
      <c r="DC110" s="36"/>
      <c r="DP110" s="36"/>
      <c r="DQ110" s="36"/>
      <c r="DR110" s="36"/>
      <c r="DS110" s="36"/>
      <c r="DT110" s="36"/>
      <c r="DU110" s="36"/>
      <c r="DV110" s="36"/>
      <c r="DW110" s="36"/>
      <c r="DX110" s="36"/>
      <c r="EK110" s="36"/>
      <c r="EL110" s="36"/>
      <c r="EM110" s="36"/>
      <c r="EN110" s="36"/>
      <c r="EO110" s="36"/>
      <c r="EP110" s="36"/>
      <c r="EQ110" s="36"/>
      <c r="ER110" s="36"/>
      <c r="ES110" s="36"/>
      <c r="FF110" s="36"/>
      <c r="FG110" s="36"/>
      <c r="FH110" s="36"/>
      <c r="FI110" s="36"/>
      <c r="FJ110" s="36"/>
      <c r="FK110" s="36"/>
      <c r="FL110" s="36"/>
      <c r="FM110" s="36"/>
      <c r="FN110" s="36"/>
      <c r="FY110" s="36"/>
      <c r="FZ110" s="36"/>
    </row>
    <row r="111" spans="15:182">
      <c r="O111" s="30"/>
      <c r="P111" s="30"/>
      <c r="Q111" s="30"/>
      <c r="R111" s="30"/>
      <c r="S111" s="30"/>
      <c r="T111" s="30"/>
      <c r="U111" s="30"/>
      <c r="V111" s="30"/>
      <c r="W111" s="30"/>
      <c r="AJ111" s="30"/>
      <c r="AK111" s="30"/>
      <c r="AL111" s="30"/>
      <c r="AM111" s="30"/>
      <c r="AN111" s="30"/>
      <c r="AO111" s="30"/>
      <c r="AP111" s="30"/>
      <c r="AQ111" s="30"/>
      <c r="AR111" s="30"/>
      <c r="BE111" s="30"/>
      <c r="BF111" s="30"/>
      <c r="BG111" s="30"/>
      <c r="BH111" s="30"/>
      <c r="BI111" s="30"/>
      <c r="BJ111" s="30"/>
      <c r="BK111" s="30"/>
      <c r="BL111" s="30"/>
      <c r="BM111" s="30"/>
      <c r="BZ111" s="30"/>
      <c r="CA111" s="30"/>
      <c r="CB111" s="30"/>
      <c r="CC111" s="30"/>
      <c r="CD111" s="30"/>
      <c r="CE111" s="30"/>
      <c r="CF111" s="30"/>
      <c r="CG111" s="30"/>
      <c r="CH111" s="30"/>
      <c r="CU111" s="30"/>
      <c r="CV111" s="30"/>
      <c r="CW111" s="30"/>
      <c r="CX111" s="30"/>
      <c r="CY111" s="30"/>
      <c r="CZ111" s="30"/>
      <c r="DA111" s="30"/>
      <c r="DB111" s="30"/>
      <c r="DC111" s="30"/>
      <c r="DP111" s="30"/>
      <c r="DQ111" s="30"/>
      <c r="DR111" s="30"/>
      <c r="DS111" s="30"/>
      <c r="DT111" s="30"/>
      <c r="DU111" s="30"/>
      <c r="DV111" s="30"/>
      <c r="DW111" s="30"/>
      <c r="DX111" s="30"/>
      <c r="EK111" s="30"/>
      <c r="EL111" s="30"/>
      <c r="EM111" s="30"/>
      <c r="EN111" s="30"/>
      <c r="EO111" s="30"/>
      <c r="EP111" s="30"/>
      <c r="EQ111" s="30"/>
      <c r="ER111" s="30"/>
      <c r="ES111" s="30"/>
      <c r="FF111" s="30"/>
      <c r="FG111" s="30"/>
      <c r="FH111" s="30"/>
      <c r="FI111" s="30"/>
      <c r="FJ111" s="30"/>
      <c r="FK111" s="30"/>
      <c r="FL111" s="30"/>
      <c r="FM111" s="30"/>
      <c r="FN111" s="30"/>
      <c r="FY111" s="30"/>
      <c r="FZ111" s="30"/>
    </row>
    <row r="112" spans="15:182">
      <c r="O112" s="36"/>
      <c r="P112" s="36"/>
      <c r="Q112" s="36"/>
      <c r="R112" s="36"/>
      <c r="S112" s="36"/>
      <c r="T112" s="36"/>
      <c r="U112" s="36"/>
      <c r="V112" s="36"/>
      <c r="W112" s="36"/>
      <c r="AJ112" s="36"/>
      <c r="AK112" s="36"/>
      <c r="AL112" s="36"/>
      <c r="AM112" s="36"/>
      <c r="AN112" s="36"/>
      <c r="AO112" s="36"/>
      <c r="AP112" s="36"/>
      <c r="AQ112" s="36"/>
      <c r="AR112" s="36"/>
      <c r="BE112" s="36"/>
      <c r="BF112" s="36"/>
      <c r="BG112" s="36"/>
      <c r="BH112" s="36"/>
      <c r="BI112" s="36"/>
      <c r="BJ112" s="36"/>
      <c r="BK112" s="36"/>
      <c r="BL112" s="36"/>
      <c r="BM112" s="36"/>
      <c r="BZ112" s="36"/>
      <c r="CA112" s="36"/>
      <c r="CB112" s="36"/>
      <c r="CC112" s="36"/>
      <c r="CD112" s="36"/>
      <c r="CE112" s="36"/>
      <c r="CF112" s="36"/>
      <c r="CG112" s="36"/>
      <c r="CH112" s="36"/>
      <c r="CU112" s="36"/>
      <c r="CV112" s="36"/>
      <c r="CW112" s="36"/>
      <c r="CX112" s="36"/>
      <c r="CY112" s="36"/>
      <c r="CZ112" s="36"/>
      <c r="DA112" s="36"/>
      <c r="DB112" s="36"/>
      <c r="DC112" s="36"/>
      <c r="DP112" s="36"/>
      <c r="DQ112" s="36"/>
      <c r="DR112" s="36"/>
      <c r="DS112" s="36"/>
      <c r="DT112" s="36"/>
      <c r="DU112" s="36"/>
      <c r="DV112" s="36"/>
      <c r="DW112" s="36"/>
      <c r="DX112" s="36"/>
      <c r="EK112" s="36"/>
      <c r="EL112" s="36"/>
      <c r="EM112" s="36"/>
      <c r="EN112" s="36"/>
      <c r="EO112" s="36"/>
      <c r="EP112" s="36"/>
      <c r="EQ112" s="36"/>
      <c r="ER112" s="36"/>
      <c r="ES112" s="36"/>
      <c r="FF112" s="36"/>
      <c r="FG112" s="36"/>
      <c r="FH112" s="36"/>
      <c r="FI112" s="36"/>
      <c r="FJ112" s="36"/>
      <c r="FK112" s="36"/>
      <c r="FL112" s="36"/>
      <c r="FM112" s="36"/>
      <c r="FN112" s="36"/>
      <c r="FY112" s="36"/>
      <c r="FZ112" s="36"/>
    </row>
    <row r="113" spans="15:182">
      <c r="O113" s="36"/>
      <c r="P113" s="36"/>
      <c r="Q113" s="36"/>
      <c r="R113" s="36"/>
      <c r="S113" s="36"/>
      <c r="T113" s="36"/>
      <c r="U113" s="36"/>
      <c r="V113" s="36"/>
      <c r="W113" s="36"/>
      <c r="AJ113" s="36"/>
      <c r="AK113" s="36"/>
      <c r="AL113" s="36"/>
      <c r="AM113" s="36"/>
      <c r="AN113" s="36"/>
      <c r="AO113" s="36"/>
      <c r="AP113" s="36"/>
      <c r="AQ113" s="36"/>
      <c r="AR113" s="36"/>
      <c r="BE113" s="36"/>
      <c r="BF113" s="36"/>
      <c r="BG113" s="36"/>
      <c r="BH113" s="36"/>
      <c r="BI113" s="36"/>
      <c r="BJ113" s="36"/>
      <c r="BK113" s="36"/>
      <c r="BL113" s="36"/>
      <c r="BM113" s="36"/>
      <c r="BZ113" s="36"/>
      <c r="CA113" s="36"/>
      <c r="CB113" s="36"/>
      <c r="CC113" s="36"/>
      <c r="CD113" s="36"/>
      <c r="CE113" s="36"/>
      <c r="CF113" s="36"/>
      <c r="CG113" s="36"/>
      <c r="CH113" s="36"/>
      <c r="CU113" s="36"/>
      <c r="CV113" s="36"/>
      <c r="CW113" s="36"/>
      <c r="CX113" s="36"/>
      <c r="CY113" s="36"/>
      <c r="CZ113" s="36"/>
      <c r="DA113" s="36"/>
      <c r="DB113" s="36"/>
      <c r="DC113" s="36"/>
      <c r="DP113" s="36"/>
      <c r="DQ113" s="36"/>
      <c r="DR113" s="36"/>
      <c r="DS113" s="36"/>
      <c r="DT113" s="36"/>
      <c r="DU113" s="36"/>
      <c r="DV113" s="36"/>
      <c r="DW113" s="36"/>
      <c r="DX113" s="36"/>
      <c r="EK113" s="36"/>
      <c r="EL113" s="36"/>
      <c r="EM113" s="36"/>
      <c r="EN113" s="36"/>
      <c r="EO113" s="36"/>
      <c r="EP113" s="36"/>
      <c r="EQ113" s="36"/>
      <c r="ER113" s="36"/>
      <c r="ES113" s="36"/>
      <c r="FF113" s="36"/>
      <c r="FG113" s="36"/>
      <c r="FH113" s="36"/>
      <c r="FI113" s="36"/>
      <c r="FJ113" s="36"/>
      <c r="FK113" s="36"/>
      <c r="FL113" s="36"/>
      <c r="FM113" s="36"/>
      <c r="FN113" s="36"/>
      <c r="FY113" s="36"/>
      <c r="FZ113" s="36"/>
    </row>
    <row r="114" spans="15:182">
      <c r="O114" s="36"/>
      <c r="P114" s="36"/>
      <c r="Q114" s="36"/>
      <c r="R114" s="36"/>
      <c r="S114" s="36"/>
      <c r="T114" s="36"/>
      <c r="U114" s="36"/>
      <c r="V114" s="36"/>
      <c r="W114" s="36"/>
      <c r="AJ114" s="36"/>
      <c r="AK114" s="36"/>
      <c r="AL114" s="36"/>
      <c r="AM114" s="36"/>
      <c r="AN114" s="36"/>
      <c r="AO114" s="36"/>
      <c r="AP114" s="36"/>
      <c r="AQ114" s="36"/>
      <c r="AR114" s="36"/>
      <c r="BE114" s="36"/>
      <c r="BF114" s="36"/>
      <c r="BG114" s="36"/>
      <c r="BH114" s="36"/>
      <c r="BI114" s="36"/>
      <c r="BJ114" s="36"/>
      <c r="BK114" s="36"/>
      <c r="BL114" s="36"/>
      <c r="BM114" s="36"/>
      <c r="BZ114" s="36"/>
      <c r="CA114" s="36"/>
      <c r="CB114" s="36"/>
      <c r="CC114" s="36"/>
      <c r="CD114" s="36"/>
      <c r="CE114" s="36"/>
      <c r="CF114" s="36"/>
      <c r="CG114" s="36"/>
      <c r="CH114" s="36"/>
      <c r="CU114" s="36"/>
      <c r="CV114" s="36"/>
      <c r="CW114" s="36"/>
      <c r="CX114" s="36"/>
      <c r="CY114" s="36"/>
      <c r="CZ114" s="36"/>
      <c r="DA114" s="36"/>
      <c r="DB114" s="36"/>
      <c r="DC114" s="36"/>
      <c r="DP114" s="36"/>
      <c r="DQ114" s="36"/>
      <c r="DR114" s="36"/>
      <c r="DS114" s="36"/>
      <c r="DT114" s="36"/>
      <c r="DU114" s="36"/>
      <c r="DV114" s="36"/>
      <c r="DW114" s="36"/>
      <c r="DX114" s="36"/>
      <c r="EK114" s="36"/>
      <c r="EL114" s="36"/>
      <c r="EM114" s="36"/>
      <c r="EN114" s="36"/>
      <c r="EO114" s="36"/>
      <c r="EP114" s="36"/>
      <c r="EQ114" s="36"/>
      <c r="ER114" s="36"/>
      <c r="ES114" s="36"/>
      <c r="FF114" s="36"/>
      <c r="FG114" s="36"/>
      <c r="FH114" s="36"/>
      <c r="FI114" s="36"/>
      <c r="FJ114" s="36"/>
      <c r="FK114" s="36"/>
      <c r="FL114" s="36"/>
      <c r="FM114" s="36"/>
      <c r="FN114" s="36"/>
      <c r="FY114" s="36"/>
      <c r="FZ114" s="36"/>
    </row>
    <row r="115" spans="15:182">
      <c r="O115" s="36"/>
      <c r="P115" s="36"/>
      <c r="Q115" s="36"/>
      <c r="R115" s="36"/>
      <c r="S115" s="36"/>
      <c r="T115" s="36"/>
      <c r="U115" s="36"/>
      <c r="V115" s="36"/>
      <c r="W115" s="36"/>
      <c r="AJ115" s="36"/>
      <c r="AK115" s="36"/>
      <c r="AL115" s="36"/>
      <c r="AM115" s="36"/>
      <c r="AN115" s="36"/>
      <c r="AO115" s="36"/>
      <c r="AP115" s="36"/>
      <c r="AQ115" s="36"/>
      <c r="AR115" s="36"/>
      <c r="BE115" s="36"/>
      <c r="BF115" s="36"/>
      <c r="BG115" s="36"/>
      <c r="BH115" s="36"/>
      <c r="BI115" s="36"/>
      <c r="BJ115" s="36"/>
      <c r="BK115" s="36"/>
      <c r="BL115" s="36"/>
      <c r="BM115" s="36"/>
      <c r="BZ115" s="36"/>
      <c r="CA115" s="36"/>
      <c r="CB115" s="36"/>
      <c r="CC115" s="36"/>
      <c r="CD115" s="36"/>
      <c r="CE115" s="36"/>
      <c r="CF115" s="36"/>
      <c r="CG115" s="36"/>
      <c r="CH115" s="36"/>
      <c r="CU115" s="36"/>
      <c r="CV115" s="36"/>
      <c r="CW115" s="36"/>
      <c r="CX115" s="36"/>
      <c r="CY115" s="36"/>
      <c r="CZ115" s="36"/>
      <c r="DA115" s="36"/>
      <c r="DB115" s="36"/>
      <c r="DC115" s="36"/>
      <c r="DP115" s="36"/>
      <c r="DQ115" s="36"/>
      <c r="DR115" s="36"/>
      <c r="DS115" s="36"/>
      <c r="DT115" s="36"/>
      <c r="DU115" s="36"/>
      <c r="DV115" s="36"/>
      <c r="DW115" s="36"/>
      <c r="DX115" s="36"/>
      <c r="EK115" s="36"/>
      <c r="EL115" s="36"/>
      <c r="EM115" s="36"/>
      <c r="EN115" s="36"/>
      <c r="EO115" s="36"/>
      <c r="EP115" s="36"/>
      <c r="EQ115" s="36"/>
      <c r="ER115" s="36"/>
      <c r="ES115" s="36"/>
      <c r="FF115" s="36"/>
      <c r="FG115" s="36"/>
      <c r="FH115" s="36"/>
      <c r="FI115" s="36"/>
      <c r="FJ115" s="36"/>
      <c r="FK115" s="36"/>
      <c r="FL115" s="36"/>
      <c r="FM115" s="36"/>
      <c r="FN115" s="36"/>
      <c r="FY115" s="36"/>
      <c r="FZ115" s="36"/>
    </row>
    <row r="116" spans="15:182">
      <c r="O116" s="36"/>
      <c r="P116" s="36"/>
      <c r="Q116" s="36"/>
      <c r="R116" s="36"/>
      <c r="S116" s="36"/>
      <c r="T116" s="36"/>
      <c r="U116" s="36"/>
      <c r="V116" s="36"/>
      <c r="W116" s="36"/>
      <c r="AJ116" s="36"/>
      <c r="AK116" s="36"/>
      <c r="AL116" s="36"/>
      <c r="AM116" s="36"/>
      <c r="AN116" s="36"/>
      <c r="AO116" s="36"/>
      <c r="AP116" s="36"/>
      <c r="AQ116" s="36"/>
      <c r="AR116" s="36"/>
      <c r="BE116" s="36"/>
      <c r="BF116" s="36"/>
      <c r="BG116" s="36"/>
      <c r="BH116" s="36"/>
      <c r="BI116" s="36"/>
      <c r="BJ116" s="36"/>
      <c r="BK116" s="36"/>
      <c r="BL116" s="36"/>
      <c r="BM116" s="36"/>
      <c r="BZ116" s="36"/>
      <c r="CA116" s="36"/>
      <c r="CB116" s="36"/>
      <c r="CC116" s="36"/>
      <c r="CD116" s="36"/>
      <c r="CE116" s="36"/>
      <c r="CF116" s="36"/>
      <c r="CG116" s="36"/>
      <c r="CH116" s="36"/>
      <c r="CU116" s="36"/>
      <c r="CV116" s="36"/>
      <c r="CW116" s="36"/>
      <c r="CX116" s="36"/>
      <c r="CY116" s="36"/>
      <c r="CZ116" s="36"/>
      <c r="DA116" s="36"/>
      <c r="DB116" s="36"/>
      <c r="DC116" s="36"/>
      <c r="DP116" s="36"/>
      <c r="DQ116" s="36"/>
      <c r="DR116" s="36"/>
      <c r="DS116" s="36"/>
      <c r="DT116" s="36"/>
      <c r="DU116" s="36"/>
      <c r="DV116" s="36"/>
      <c r="DW116" s="36"/>
      <c r="DX116" s="36"/>
      <c r="EK116" s="36"/>
      <c r="EL116" s="36"/>
      <c r="EM116" s="36"/>
      <c r="EN116" s="36"/>
      <c r="EO116" s="36"/>
      <c r="EP116" s="36"/>
      <c r="EQ116" s="36"/>
      <c r="ER116" s="36"/>
      <c r="ES116" s="36"/>
      <c r="FF116" s="36"/>
      <c r="FG116" s="36"/>
      <c r="FH116" s="36"/>
      <c r="FI116" s="36"/>
      <c r="FJ116" s="36"/>
      <c r="FK116" s="36"/>
      <c r="FL116" s="36"/>
      <c r="FM116" s="36"/>
      <c r="FN116" s="36"/>
      <c r="FY116" s="36"/>
      <c r="FZ116" s="36"/>
    </row>
    <row r="117" spans="15:182">
      <c r="O117" s="36"/>
      <c r="P117" s="36"/>
      <c r="Q117" s="36"/>
      <c r="R117" s="36"/>
      <c r="S117" s="36"/>
      <c r="T117" s="36"/>
      <c r="U117" s="36"/>
      <c r="V117" s="36"/>
      <c r="W117" s="36"/>
      <c r="AJ117" s="36"/>
      <c r="AK117" s="36"/>
      <c r="AL117" s="36"/>
      <c r="AM117" s="36"/>
      <c r="AN117" s="36"/>
      <c r="AO117" s="36"/>
      <c r="AP117" s="36"/>
      <c r="AQ117" s="36"/>
      <c r="AR117" s="36"/>
      <c r="BE117" s="36"/>
      <c r="BF117" s="36"/>
      <c r="BG117" s="36"/>
      <c r="BH117" s="36"/>
      <c r="BI117" s="36"/>
      <c r="BJ117" s="36"/>
      <c r="BK117" s="36"/>
      <c r="BL117" s="36"/>
      <c r="BM117" s="36"/>
      <c r="BZ117" s="36"/>
      <c r="CA117" s="36"/>
      <c r="CB117" s="36"/>
      <c r="CC117" s="36"/>
      <c r="CD117" s="36"/>
      <c r="CE117" s="36"/>
      <c r="CF117" s="36"/>
      <c r="CG117" s="36"/>
      <c r="CH117" s="36"/>
      <c r="CU117" s="36"/>
      <c r="CV117" s="36"/>
      <c r="CW117" s="36"/>
      <c r="CX117" s="36"/>
      <c r="CY117" s="36"/>
      <c r="CZ117" s="36"/>
      <c r="DA117" s="36"/>
      <c r="DB117" s="36"/>
      <c r="DC117" s="36"/>
      <c r="DP117" s="36"/>
      <c r="DQ117" s="36"/>
      <c r="DR117" s="36"/>
      <c r="DS117" s="36"/>
      <c r="DT117" s="36"/>
      <c r="DU117" s="36"/>
      <c r="DV117" s="36"/>
      <c r="DW117" s="36"/>
      <c r="DX117" s="36"/>
      <c r="EK117" s="36"/>
      <c r="EL117" s="36"/>
      <c r="EM117" s="36"/>
      <c r="EN117" s="36"/>
      <c r="EO117" s="36"/>
      <c r="EP117" s="36"/>
      <c r="EQ117" s="36"/>
      <c r="ER117" s="36"/>
      <c r="ES117" s="36"/>
      <c r="FF117" s="36"/>
      <c r="FG117" s="36"/>
      <c r="FH117" s="36"/>
      <c r="FI117" s="36"/>
      <c r="FJ117" s="36"/>
      <c r="FK117" s="36"/>
      <c r="FL117" s="36"/>
      <c r="FM117" s="36"/>
      <c r="FN117" s="36"/>
      <c r="FY117" s="36"/>
      <c r="FZ117" s="36"/>
    </row>
    <row r="118" spans="15:182">
      <c r="O118" s="36"/>
      <c r="P118" s="36"/>
      <c r="Q118" s="36"/>
      <c r="R118" s="36"/>
      <c r="S118" s="36"/>
      <c r="T118" s="36"/>
      <c r="U118" s="36"/>
      <c r="V118" s="36"/>
      <c r="W118" s="36"/>
      <c r="AJ118" s="36"/>
      <c r="AK118" s="36"/>
      <c r="AL118" s="36"/>
      <c r="AM118" s="36"/>
      <c r="AN118" s="36"/>
      <c r="AO118" s="36"/>
      <c r="AP118" s="36"/>
      <c r="AQ118" s="36"/>
      <c r="AR118" s="36"/>
      <c r="BE118" s="36"/>
      <c r="BF118" s="36"/>
      <c r="BG118" s="36"/>
      <c r="BH118" s="36"/>
      <c r="BI118" s="36"/>
      <c r="BJ118" s="36"/>
      <c r="BK118" s="36"/>
      <c r="BL118" s="36"/>
      <c r="BM118" s="36"/>
      <c r="BZ118" s="36"/>
      <c r="CA118" s="36"/>
      <c r="CB118" s="36"/>
      <c r="CC118" s="36"/>
      <c r="CD118" s="36"/>
      <c r="CE118" s="36"/>
      <c r="CF118" s="36"/>
      <c r="CG118" s="36"/>
      <c r="CH118" s="36"/>
      <c r="CU118" s="36"/>
      <c r="CV118" s="36"/>
      <c r="CW118" s="36"/>
      <c r="CX118" s="36"/>
      <c r="CY118" s="36"/>
      <c r="CZ118" s="36"/>
      <c r="DA118" s="36"/>
      <c r="DB118" s="36"/>
      <c r="DC118" s="36"/>
      <c r="DP118" s="36"/>
      <c r="DQ118" s="36"/>
      <c r="DR118" s="36"/>
      <c r="DS118" s="36"/>
      <c r="DT118" s="36"/>
      <c r="DU118" s="36"/>
      <c r="DV118" s="36"/>
      <c r="DW118" s="36"/>
      <c r="DX118" s="36"/>
      <c r="EK118" s="36"/>
      <c r="EL118" s="36"/>
      <c r="EM118" s="36"/>
      <c r="EN118" s="36"/>
      <c r="EO118" s="36"/>
      <c r="EP118" s="36"/>
      <c r="EQ118" s="36"/>
      <c r="ER118" s="36"/>
      <c r="ES118" s="36"/>
      <c r="FF118" s="36"/>
      <c r="FG118" s="36"/>
      <c r="FH118" s="36"/>
      <c r="FI118" s="36"/>
      <c r="FJ118" s="36"/>
      <c r="FK118" s="36"/>
      <c r="FL118" s="36"/>
      <c r="FM118" s="36"/>
      <c r="FN118" s="36"/>
      <c r="FY118" s="36"/>
      <c r="FZ118" s="36"/>
    </row>
  </sheetData>
  <phoneticPr fontId="6" type="noConversion"/>
  <hyperlinks>
    <hyperlink ref="O76" r:id="rId1" display="www.nces.ed.gov" xr:uid="{00000000-0004-0000-0100-000000000000}"/>
    <hyperlink ref="AJ76" r:id="rId2" display="www.nces.ed.gov" xr:uid="{00000000-0004-0000-0100-000001000000}"/>
    <hyperlink ref="BE76" r:id="rId3" display="www.nces.ed.gov" xr:uid="{00000000-0004-0000-0100-000002000000}"/>
    <hyperlink ref="BZ76" r:id="rId4" display="www.nces.ed.gov" xr:uid="{00000000-0004-0000-0100-000003000000}"/>
    <hyperlink ref="CU76" r:id="rId5" display="www.nces.ed.gov" xr:uid="{00000000-0004-0000-0100-000004000000}"/>
    <hyperlink ref="DP76" r:id="rId6" display="www.nces.ed.gov" xr:uid="{00000000-0004-0000-0100-000005000000}"/>
    <hyperlink ref="EK76" r:id="rId7" display="www.nces.ed.gov" xr:uid="{00000000-0004-0000-0100-000006000000}"/>
    <hyperlink ref="FF76" r:id="rId8" display="www.nces.ed.gov" xr:uid="{00000000-0004-0000-0100-000007000000}"/>
    <hyperlink ref="FR76" r:id="rId9" display="www.nces.ed.gov" xr:uid="{00000000-0004-0000-0100-000008000000}"/>
    <hyperlink ref="GH77" r:id="rId10" display="www.nces.ed.gov" xr:uid="{00000000-0004-0000-0100-000009000000}"/>
    <hyperlink ref="R76" r:id="rId11" display="www.nces.ed.gov" xr:uid="{00000000-0004-0000-0100-00000A000000}"/>
    <hyperlink ref="AM76" r:id="rId12" display="www.nces.ed.gov" xr:uid="{00000000-0004-0000-0100-00000B000000}"/>
    <hyperlink ref="BH76" r:id="rId13" display="www.nces.ed.gov" xr:uid="{00000000-0004-0000-0100-00000C000000}"/>
    <hyperlink ref="CX76" r:id="rId14" display="www.nces.ed.gov" xr:uid="{00000000-0004-0000-0100-00000D000000}"/>
    <hyperlink ref="EN76" r:id="rId15" display="www.nces.ed.gov" xr:uid="{00000000-0004-0000-0100-00000E000000}"/>
    <hyperlink ref="FI76" r:id="rId16" display="www.nces.ed.gov" xr:uid="{00000000-0004-0000-0100-00000F000000}"/>
    <hyperlink ref="FU76" r:id="rId17" display="www.nces.ed.gov" xr:uid="{00000000-0004-0000-0100-000010000000}"/>
  </hyperlinks>
  <pageMargins left="0.75" right="0.75" top="1" bottom="1" header="0.5" footer="0.5"/>
  <pageSetup orientation="portrait" verticalDpi="1200" r:id="rId18"/>
  <headerFooter alignWithMargins="0"/>
  <legacy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sheetPr>
  <dimension ref="A2:B17"/>
  <sheetViews>
    <sheetView workbookViewId="0">
      <selection activeCell="B32" sqref="B32"/>
    </sheetView>
  </sheetViews>
  <sheetFormatPr defaultRowHeight="12.75"/>
  <cols>
    <col min="1" max="1" width="42.140625" customWidth="1"/>
    <col min="2" max="2" width="11.42578125" customWidth="1"/>
  </cols>
  <sheetData>
    <row r="2" spans="1:2">
      <c r="A2" s="3" t="s">
        <v>32</v>
      </c>
      <c r="B2" s="18" t="s">
        <v>33</v>
      </c>
    </row>
    <row r="3" spans="1:2">
      <c r="A3" t="s">
        <v>19</v>
      </c>
      <c r="B3">
        <v>22.010100000000001</v>
      </c>
    </row>
    <row r="4" spans="1:2">
      <c r="A4" t="s">
        <v>25</v>
      </c>
      <c r="B4">
        <v>51.120100000000001</v>
      </c>
    </row>
    <row r="5" spans="1:2">
      <c r="A5" t="s">
        <v>24</v>
      </c>
      <c r="B5">
        <v>51.040100000000002</v>
      </c>
    </row>
    <row r="6" spans="1:2">
      <c r="A6" t="s">
        <v>23</v>
      </c>
      <c r="B6">
        <v>51.010100000000001</v>
      </c>
    </row>
    <row r="7" spans="1:2">
      <c r="A7" t="s">
        <v>29</v>
      </c>
      <c r="B7">
        <v>51.190100000000001</v>
      </c>
    </row>
    <row r="8" spans="1:2">
      <c r="A8" t="s">
        <v>27</v>
      </c>
      <c r="B8">
        <v>51.200099999999999</v>
      </c>
    </row>
    <row r="9" spans="1:2">
      <c r="A9" t="s">
        <v>26</v>
      </c>
      <c r="B9">
        <v>51.170099999999998</v>
      </c>
    </row>
    <row r="10" spans="1:2">
      <c r="A10" t="s">
        <v>46</v>
      </c>
      <c r="B10">
        <v>51.240099999999998</v>
      </c>
    </row>
    <row r="12" spans="1:2">
      <c r="A12" t="s">
        <v>31</v>
      </c>
    </row>
    <row r="13" spans="1:2">
      <c r="A13" t="s">
        <v>22</v>
      </c>
    </row>
    <row r="14" spans="1:2">
      <c r="A14" s="175" t="s">
        <v>21</v>
      </c>
      <c r="B14">
        <v>39.060200000000002</v>
      </c>
    </row>
    <row r="15" spans="1:2">
      <c r="A15" s="175" t="s">
        <v>20</v>
      </c>
      <c r="B15">
        <v>39.060299999999998</v>
      </c>
    </row>
    <row r="16" spans="1:2">
      <c r="A16" t="s">
        <v>28</v>
      </c>
      <c r="B16">
        <v>51.210099999999997</v>
      </c>
    </row>
    <row r="17" spans="1:2">
      <c r="A17" t="s">
        <v>30</v>
      </c>
      <c r="B17">
        <v>51.270400000000002</v>
      </c>
    </row>
  </sheetData>
  <phoneticPr fontId="6"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6"/>
  </sheetPr>
  <dimension ref="A1:W84"/>
  <sheetViews>
    <sheetView view="pageBreakPreview" zoomScaleNormal="75" zoomScaleSheetLayoutView="100" workbookViewId="0">
      <pane xSplit="2" ySplit="10" topLeftCell="C20" activePane="bottomRight" state="frozen"/>
      <selection pane="topRight" activeCell="C1" sqref="C1"/>
      <selection pane="bottomLeft" activeCell="A11" sqref="A11"/>
      <selection pane="bottomRight" activeCell="H39" sqref="H39"/>
    </sheetView>
  </sheetViews>
  <sheetFormatPr defaultColWidth="9.7109375" defaultRowHeight="12.75"/>
  <cols>
    <col min="1" max="1" width="7.85546875" customWidth="1"/>
    <col min="2" max="2" width="12" customWidth="1"/>
    <col min="3" max="12" width="10.7109375" customWidth="1"/>
    <col min="13" max="14" width="2.85546875" customWidth="1"/>
    <col min="15" max="22" width="10.7109375" customWidth="1"/>
    <col min="23" max="23" width="20" customWidth="1"/>
  </cols>
  <sheetData>
    <row r="1" spans="1:23">
      <c r="A1" s="31" t="s">
        <v>132</v>
      </c>
      <c r="B1" s="4"/>
      <c r="C1" s="4"/>
      <c r="D1" s="4"/>
      <c r="E1" s="4"/>
      <c r="F1" s="4"/>
      <c r="G1" s="4"/>
      <c r="H1" s="4"/>
      <c r="I1" s="4"/>
      <c r="J1" s="4"/>
      <c r="K1" s="4"/>
      <c r="L1" s="4"/>
      <c r="M1" s="4"/>
      <c r="N1" s="4"/>
      <c r="O1" s="4"/>
      <c r="P1" s="4"/>
      <c r="Q1" s="4"/>
      <c r="R1" s="4"/>
      <c r="S1" s="4"/>
      <c r="T1" s="4"/>
      <c r="U1" s="2"/>
      <c r="V1" s="4"/>
      <c r="W1" s="157" t="s">
        <v>132</v>
      </c>
    </row>
    <row r="2" spans="1:23" ht="14.25">
      <c r="A2" s="31" t="s">
        <v>133</v>
      </c>
      <c r="B2" s="4"/>
      <c r="C2" s="4"/>
      <c r="D2" s="4"/>
      <c r="E2" s="4"/>
      <c r="F2" s="4"/>
      <c r="G2" s="4"/>
      <c r="H2" s="4"/>
      <c r="I2" s="4"/>
      <c r="J2" s="4"/>
      <c r="K2" s="4"/>
      <c r="L2" s="4"/>
      <c r="M2" s="4"/>
      <c r="N2" s="4"/>
      <c r="O2" s="4"/>
      <c r="P2" s="4"/>
      <c r="Q2" s="4"/>
      <c r="R2" s="4"/>
      <c r="S2" s="4"/>
      <c r="T2" s="4"/>
      <c r="U2" s="2"/>
      <c r="V2" s="4"/>
      <c r="W2" s="158" t="s">
        <v>207</v>
      </c>
    </row>
    <row r="3" spans="1:23">
      <c r="A3" s="2"/>
      <c r="B3" s="2"/>
      <c r="C3" s="2"/>
      <c r="D3" s="2"/>
      <c r="E3" s="2"/>
      <c r="F3" s="2"/>
      <c r="G3" s="2"/>
      <c r="H3" s="2"/>
      <c r="I3" s="2"/>
      <c r="J3" s="2"/>
      <c r="K3" s="2"/>
      <c r="L3" s="2"/>
      <c r="M3" s="2"/>
      <c r="N3" s="2"/>
      <c r="O3" s="2"/>
      <c r="P3" s="2"/>
      <c r="Q3" s="2"/>
      <c r="R3" s="2"/>
      <c r="S3" s="2"/>
      <c r="T3" s="2"/>
      <c r="U3" s="2"/>
      <c r="V3" s="2"/>
      <c r="W3" s="3"/>
    </row>
    <row r="4" spans="1:23" ht="13.5" customHeight="1">
      <c r="A4" s="5"/>
      <c r="B4" s="5"/>
      <c r="C4" s="75" t="s">
        <v>151</v>
      </c>
      <c r="D4" s="6"/>
      <c r="E4" s="6"/>
      <c r="F4" s="6"/>
      <c r="G4" s="6"/>
      <c r="H4" s="6"/>
      <c r="I4" s="6"/>
      <c r="J4" s="6"/>
      <c r="K4" s="6"/>
      <c r="L4" s="6"/>
      <c r="M4" s="4"/>
      <c r="N4" s="4"/>
      <c r="O4" s="6"/>
      <c r="P4" s="6"/>
      <c r="Q4" s="6"/>
      <c r="R4" s="6"/>
      <c r="S4" s="6"/>
      <c r="T4" s="6"/>
      <c r="U4" s="77"/>
      <c r="V4" s="6"/>
      <c r="W4" s="3"/>
    </row>
    <row r="5" spans="1:23" ht="13.5" customHeight="1">
      <c r="A5" s="7"/>
      <c r="B5" s="7"/>
      <c r="C5" s="6"/>
      <c r="D5" s="6"/>
      <c r="E5" s="21"/>
      <c r="F5" s="6"/>
      <c r="G5" s="21"/>
      <c r="H5" s="6"/>
      <c r="I5" s="21" t="s">
        <v>41</v>
      </c>
      <c r="J5" s="61"/>
      <c r="K5" s="154" t="s">
        <v>86</v>
      </c>
      <c r="L5" s="154"/>
      <c r="M5" s="52" t="s">
        <v>41</v>
      </c>
      <c r="N5" s="4"/>
      <c r="O5" s="6" t="s">
        <v>41</v>
      </c>
      <c r="P5" s="6"/>
      <c r="Q5" s="21" t="s">
        <v>41</v>
      </c>
      <c r="R5" s="6"/>
      <c r="S5" s="53" t="s">
        <v>148</v>
      </c>
      <c r="T5" s="6"/>
      <c r="U5" s="53" t="s">
        <v>142</v>
      </c>
      <c r="V5" s="6"/>
    </row>
    <row r="6" spans="1:23" ht="13.5" customHeight="1">
      <c r="A6" s="7"/>
      <c r="B6" s="7"/>
      <c r="C6" s="4" t="s">
        <v>19</v>
      </c>
      <c r="D6" s="4"/>
      <c r="E6" s="22" t="s">
        <v>25</v>
      </c>
      <c r="F6" s="4"/>
      <c r="G6" s="22" t="s">
        <v>24</v>
      </c>
      <c r="H6" s="52"/>
      <c r="I6" s="54" t="s">
        <v>23</v>
      </c>
      <c r="J6" s="156"/>
      <c r="K6" s="155" t="s">
        <v>25</v>
      </c>
      <c r="L6" s="155"/>
      <c r="M6" s="52" t="s">
        <v>206</v>
      </c>
      <c r="N6" s="52" t="s">
        <v>41</v>
      </c>
      <c r="O6" s="70" t="s">
        <v>149</v>
      </c>
      <c r="P6" s="4"/>
      <c r="Q6" s="22" t="s">
        <v>26</v>
      </c>
      <c r="R6" s="4"/>
      <c r="S6" s="54" t="s">
        <v>25</v>
      </c>
      <c r="T6" s="4"/>
      <c r="U6" s="146" t="s">
        <v>143</v>
      </c>
      <c r="V6" s="4"/>
    </row>
    <row r="7" spans="1:23">
      <c r="A7" s="7"/>
      <c r="B7" s="7"/>
      <c r="C7" s="8" t="s">
        <v>41</v>
      </c>
      <c r="D7" s="8" t="s">
        <v>42</v>
      </c>
      <c r="E7" s="23" t="s">
        <v>41</v>
      </c>
      <c r="F7" s="8" t="s">
        <v>42</v>
      </c>
      <c r="G7" s="23" t="s">
        <v>41</v>
      </c>
      <c r="H7" s="8" t="s">
        <v>42</v>
      </c>
      <c r="I7" s="23" t="s">
        <v>41</v>
      </c>
      <c r="J7" s="62" t="s">
        <v>42</v>
      </c>
      <c r="K7" s="8" t="s">
        <v>41</v>
      </c>
      <c r="L7" s="145" t="s">
        <v>205</v>
      </c>
      <c r="M7" s="144" t="s">
        <v>41</v>
      </c>
      <c r="N7" s="144" t="s">
        <v>41</v>
      </c>
      <c r="O7" s="8" t="s">
        <v>41</v>
      </c>
      <c r="P7" s="8" t="s">
        <v>42</v>
      </c>
      <c r="Q7" s="23" t="s">
        <v>41</v>
      </c>
      <c r="R7" s="8" t="s">
        <v>42</v>
      </c>
      <c r="S7" s="23" t="s">
        <v>41</v>
      </c>
      <c r="T7" s="8" t="s">
        <v>42</v>
      </c>
      <c r="U7" s="120"/>
      <c r="V7" s="8" t="s">
        <v>42</v>
      </c>
    </row>
    <row r="8" spans="1:23">
      <c r="A8" s="7"/>
      <c r="B8" s="9"/>
      <c r="C8" s="10" t="s">
        <v>41</v>
      </c>
      <c r="D8" s="10" t="s">
        <v>111</v>
      </c>
      <c r="E8" s="24" t="s">
        <v>41</v>
      </c>
      <c r="F8" s="10" t="s">
        <v>111</v>
      </c>
      <c r="G8" s="24" t="s">
        <v>41</v>
      </c>
      <c r="H8" s="10" t="s">
        <v>111</v>
      </c>
      <c r="I8" s="24" t="s">
        <v>41</v>
      </c>
      <c r="J8" s="63" t="s">
        <v>111</v>
      </c>
      <c r="K8" s="10" t="s">
        <v>41</v>
      </c>
      <c r="L8" s="10" t="s">
        <v>112</v>
      </c>
      <c r="M8" s="10"/>
      <c r="N8" s="10"/>
      <c r="O8" s="10" t="s">
        <v>41</v>
      </c>
      <c r="P8" s="10" t="s">
        <v>111</v>
      </c>
      <c r="Q8" s="24" t="s">
        <v>41</v>
      </c>
      <c r="R8" s="10" t="s">
        <v>111</v>
      </c>
      <c r="S8" s="24" t="s">
        <v>41</v>
      </c>
      <c r="T8" s="10" t="s">
        <v>111</v>
      </c>
      <c r="U8" s="120"/>
      <c r="V8" s="10" t="s">
        <v>111</v>
      </c>
    </row>
    <row r="9" spans="1:23">
      <c r="A9" s="7"/>
      <c r="B9" s="9"/>
      <c r="D9" s="52" t="s">
        <v>141</v>
      </c>
      <c r="E9" s="27"/>
      <c r="F9" s="4" t="s">
        <v>141</v>
      </c>
      <c r="G9" s="27"/>
      <c r="H9" s="4" t="s">
        <v>141</v>
      </c>
      <c r="I9" s="27"/>
      <c r="J9" s="64" t="s">
        <v>141</v>
      </c>
      <c r="L9" s="4" t="s">
        <v>141</v>
      </c>
      <c r="M9" s="52" t="s">
        <v>41</v>
      </c>
      <c r="N9" s="52" t="s">
        <v>41</v>
      </c>
      <c r="P9" s="4" t="s">
        <v>141</v>
      </c>
      <c r="Q9" s="27"/>
      <c r="R9" s="4" t="s">
        <v>141</v>
      </c>
      <c r="S9" s="27"/>
      <c r="T9" s="4" t="s">
        <v>141</v>
      </c>
      <c r="U9" s="27"/>
      <c r="V9" s="4" t="s">
        <v>141</v>
      </c>
    </row>
    <row r="10" spans="1:23" s="20" customFormat="1">
      <c r="A10" s="16"/>
      <c r="B10" s="17"/>
      <c r="C10" s="51" t="s">
        <v>134</v>
      </c>
      <c r="D10" s="51" t="s">
        <v>134</v>
      </c>
      <c r="E10" s="28" t="s">
        <v>134</v>
      </c>
      <c r="F10" s="26" t="s">
        <v>134</v>
      </c>
      <c r="G10" s="28" t="s">
        <v>134</v>
      </c>
      <c r="H10" s="26" t="s">
        <v>134</v>
      </c>
      <c r="I10" s="28" t="s">
        <v>134</v>
      </c>
      <c r="J10" s="65" t="s">
        <v>134</v>
      </c>
      <c r="K10" s="25" t="s">
        <v>134</v>
      </c>
      <c r="L10" s="26" t="s">
        <v>134</v>
      </c>
      <c r="M10" s="10"/>
      <c r="N10" s="10"/>
      <c r="O10" s="25" t="s">
        <v>134</v>
      </c>
      <c r="P10" s="26" t="s">
        <v>134</v>
      </c>
      <c r="Q10" s="28" t="s">
        <v>134</v>
      </c>
      <c r="R10" s="26" t="s">
        <v>134</v>
      </c>
      <c r="S10" s="28" t="s">
        <v>134</v>
      </c>
      <c r="T10" s="26" t="s">
        <v>134</v>
      </c>
      <c r="U10" s="28" t="s">
        <v>134</v>
      </c>
      <c r="V10" s="26" t="s">
        <v>134</v>
      </c>
    </row>
    <row r="11" spans="1:23">
      <c r="A11" s="55" t="s">
        <v>135</v>
      </c>
      <c r="B11" s="55"/>
      <c r="C11" s="55">
        <f>+Data!O5</f>
        <v>44045</v>
      </c>
      <c r="D11" s="121">
        <f>+((Data!O5-Data!J5)/Data!J5)*100</f>
        <v>9.5401527021313637</v>
      </c>
      <c r="E11" s="55">
        <f>+Data!AJ5</f>
        <v>15987</v>
      </c>
      <c r="F11" s="121">
        <f>+((Data!AJ5-Data!AE5)/Data!AE5)*100</f>
        <v>3.529335578292967</v>
      </c>
      <c r="G11" s="55">
        <f>+Data!BE5</f>
        <v>4918</v>
      </c>
      <c r="H11" s="121">
        <f>+((Data!BE5-Data!AZ5)/Data!AZ5)*100</f>
        <v>13.448673587081892</v>
      </c>
      <c r="I11" s="55">
        <f>+Data!BZ5</f>
        <v>2512</v>
      </c>
      <c r="J11" s="121">
        <f>+((Data!BZ5-Data!BU5)/Data!BU5)*100</f>
        <v>-7.9853479853479845</v>
      </c>
      <c r="K11" s="55">
        <f>+Data!CU5</f>
        <v>3665</v>
      </c>
      <c r="L11" s="143">
        <f>+((Data!CU5-Data!CP5)/Data!CP5)*100</f>
        <v>34.643644379132994</v>
      </c>
      <c r="M11" s="122"/>
      <c r="N11" s="122"/>
      <c r="O11" s="55">
        <f>+Data!DP5</f>
        <v>11273</v>
      </c>
      <c r="P11" s="121">
        <f>+((Data!DP5-Data!DK5)/Data!DK5)*100</f>
        <v>37.1244374163727</v>
      </c>
      <c r="Q11" s="55">
        <f>+Data!EK5</f>
        <v>1338</v>
      </c>
      <c r="R11" s="121">
        <f>+((Data!EK5-Data!EF5)/Data!EF5)*100</f>
        <v>4.9411764705882346</v>
      </c>
      <c r="S11" s="55">
        <f>+Data!FF5</f>
        <v>2377</v>
      </c>
      <c r="T11" s="121">
        <f>+((Data!FF5-Data!FA5)/Data!FA5)*100</f>
        <v>6.6876122082585283</v>
      </c>
      <c r="U11" s="55">
        <f>+Data!FR5</f>
        <v>8816</v>
      </c>
      <c r="V11" s="143">
        <f>+((Data!FR5-Data!FO5)/Data!FO5)*100</f>
        <v>49.957475761183872</v>
      </c>
      <c r="W11" s="147" t="s">
        <v>135</v>
      </c>
    </row>
    <row r="12" spans="1:23">
      <c r="A12" s="56" t="s">
        <v>43</v>
      </c>
      <c r="B12" s="56"/>
      <c r="C12" s="56">
        <f>+Data!O6</f>
        <v>13028</v>
      </c>
      <c r="D12" s="123">
        <f>+((Data!O6-Data!J6)/Data!J6)*100</f>
        <v>12.864939790349128</v>
      </c>
      <c r="E12" s="56">
        <f>+Data!AJ6</f>
        <v>5178</v>
      </c>
      <c r="F12" s="123">
        <f>+((Data!AJ6-Data!AE6)/Data!AE6)*100</f>
        <v>3.8716148445336009</v>
      </c>
      <c r="G12" s="56">
        <f>+Data!BE6</f>
        <v>1377</v>
      </c>
      <c r="H12" s="123">
        <f>+((Data!BE6-Data!AZ6)/Data!AZ6)*100</f>
        <v>15.423302598491198</v>
      </c>
      <c r="I12" s="56">
        <f>+Data!BZ6</f>
        <v>677</v>
      </c>
      <c r="J12" s="123">
        <f>+((Data!BZ6-Data!BU6)/Data!BU6)*100</f>
        <v>-11.038107752956636</v>
      </c>
      <c r="K12" s="56">
        <f>+Data!CU6</f>
        <v>766</v>
      </c>
      <c r="L12" s="122">
        <f>+((Data!CU6-Data!CP6)/Data!CP6)*100</f>
        <v>51.084812623274168</v>
      </c>
      <c r="M12" s="122"/>
      <c r="N12" s="122"/>
      <c r="O12" s="56">
        <f>+Data!DP6</f>
        <v>3786</v>
      </c>
      <c r="P12" s="123">
        <f>+((Data!DP6-Data!DK6)/Data!DK6)*100</f>
        <v>31.139591271215792</v>
      </c>
      <c r="Q12" s="56">
        <f>+Data!EK6</f>
        <v>378</v>
      </c>
      <c r="R12" s="123">
        <f>+((Data!EK6-Data!EF6)/Data!EF6)*100</f>
        <v>4.1322314049586781</v>
      </c>
      <c r="S12" s="56">
        <f>+Data!FF6</f>
        <v>927</v>
      </c>
      <c r="T12" s="123">
        <f>+((Data!FF6-Data!FA6)/Data!FA6)*100</f>
        <v>4.2744656917885271</v>
      </c>
      <c r="U12" s="56">
        <f>+Data!FR6</f>
        <v>2672</v>
      </c>
      <c r="V12" s="122">
        <f>+((Data!FR6-Data!FO6)/Data!FO6)*100</f>
        <v>50.112359550561806</v>
      </c>
      <c r="W12" s="148" t="s">
        <v>43</v>
      </c>
    </row>
    <row r="13" spans="1:23" s="124" customFormat="1">
      <c r="A13" s="122" t="s">
        <v>144</v>
      </c>
      <c r="B13" s="122"/>
      <c r="C13" s="122">
        <f>+Data!O7</f>
        <v>29.578839822908385</v>
      </c>
      <c r="D13" s="123"/>
      <c r="E13" s="122">
        <f>+Data!AJ7</f>
        <v>32.388815912929253</v>
      </c>
      <c r="F13" s="123"/>
      <c r="G13" s="122">
        <f>+Data!BE7</f>
        <v>27.999186661244408</v>
      </c>
      <c r="H13" s="123"/>
      <c r="I13" s="122">
        <f>+Data!BZ7</f>
        <v>26.95063694267516</v>
      </c>
      <c r="J13" s="123"/>
      <c r="K13" s="122">
        <f>+Data!CU7</f>
        <v>20.900409276944064</v>
      </c>
      <c r="L13" s="122"/>
      <c r="M13" s="122"/>
      <c r="N13" s="122"/>
      <c r="O13" s="122">
        <f>+Data!DP7</f>
        <v>33.584671338596642</v>
      </c>
      <c r="P13" s="123"/>
      <c r="Q13" s="122">
        <f>+Data!EK7</f>
        <v>28.251121076233183</v>
      </c>
      <c r="R13" s="123"/>
      <c r="S13" s="122">
        <f>+Data!FF7</f>
        <v>38.998737904922173</v>
      </c>
      <c r="T13" s="123"/>
      <c r="U13" s="122">
        <f>+Data!FR7</f>
        <v>30.308529945553541</v>
      </c>
      <c r="V13" s="122"/>
      <c r="W13" s="148"/>
    </row>
    <row r="14" spans="1:23">
      <c r="A14" s="57" t="s">
        <v>0</v>
      </c>
      <c r="B14" s="57"/>
      <c r="C14" s="57">
        <f>+Data!O8</f>
        <v>406</v>
      </c>
      <c r="D14" s="125">
        <f>+((Data!O8-Data!J8)/Data!J8)*100</f>
        <v>15.340909090909092</v>
      </c>
      <c r="E14" s="57">
        <f>+Data!AJ8</f>
        <v>224</v>
      </c>
      <c r="F14" s="125">
        <f>+((Data!AJ8-Data!AE8)/Data!AE8)*100</f>
        <v>1.8181818181818181</v>
      </c>
      <c r="G14" s="57">
        <f>+Data!BE8</f>
        <v>56</v>
      </c>
      <c r="H14" s="125">
        <f>+((Data!BE8-Data!AZ8)/Data!AZ8)*100</f>
        <v>0</v>
      </c>
      <c r="I14" s="149" t="s">
        <v>45</v>
      </c>
      <c r="J14" s="159" t="s">
        <v>45</v>
      </c>
      <c r="K14" s="149" t="s">
        <v>45</v>
      </c>
      <c r="L14" s="160" t="s">
        <v>45</v>
      </c>
      <c r="M14" s="122"/>
      <c r="N14" s="122"/>
      <c r="O14" s="57">
        <f>+Data!DP8</f>
        <v>240</v>
      </c>
      <c r="P14" s="125">
        <f>+((Data!DP8-Data!DK8)/Data!DK8)*100</f>
        <v>42.011834319526628</v>
      </c>
      <c r="Q14" s="57">
        <f>+Data!EK8</f>
        <v>39</v>
      </c>
      <c r="R14" s="125">
        <f>+((Data!EK8-Data!EF8)/Data!EF8)*100</f>
        <v>-4.8780487804878048</v>
      </c>
      <c r="S14" s="57">
        <f>+Data!FF8</f>
        <v>150</v>
      </c>
      <c r="T14" s="125">
        <f>+((Data!FF8-Data!FA8)/Data!FA8)*100</f>
        <v>4.895104895104895</v>
      </c>
      <c r="U14" s="57">
        <f>+Data!FR8</f>
        <v>84</v>
      </c>
      <c r="V14" s="139">
        <f>+((Data!FR8-Data!FO8)/Data!FO8)*100</f>
        <v>140</v>
      </c>
      <c r="W14" s="149" t="s">
        <v>0</v>
      </c>
    </row>
    <row r="15" spans="1:23">
      <c r="A15" s="57" t="s">
        <v>1</v>
      </c>
      <c r="B15" s="57"/>
      <c r="C15" s="57">
        <f>+Data!O9</f>
        <v>243</v>
      </c>
      <c r="D15" s="125">
        <f>+((Data!O9-Data!J9)/Data!J9)*100</f>
        <v>7.0484581497797363</v>
      </c>
      <c r="E15" s="57">
        <f>+Data!AJ9</f>
        <v>142</v>
      </c>
      <c r="F15" s="125">
        <f>+((Data!AJ9-Data!AE9)/Data!AE9)*100</f>
        <v>8.3969465648854964</v>
      </c>
      <c r="G15" s="149" t="s">
        <v>45</v>
      </c>
      <c r="H15" s="159" t="s">
        <v>45</v>
      </c>
      <c r="I15" s="149" t="s">
        <v>45</v>
      </c>
      <c r="J15" s="159" t="s">
        <v>45</v>
      </c>
      <c r="K15" s="149" t="s">
        <v>45</v>
      </c>
      <c r="L15" s="160" t="s">
        <v>45</v>
      </c>
      <c r="M15" s="122"/>
      <c r="N15" s="122"/>
      <c r="O15" s="57">
        <f>+Data!DP9</f>
        <v>121</v>
      </c>
      <c r="P15" s="125">
        <f>+((Data!DP9-Data!DK9)/Data!DK9)*100</f>
        <v>13.084112149532709</v>
      </c>
      <c r="Q15" s="149" t="s">
        <v>45</v>
      </c>
      <c r="R15" s="159" t="s">
        <v>45</v>
      </c>
      <c r="S15" s="149" t="s">
        <v>45</v>
      </c>
      <c r="T15" s="159" t="s">
        <v>45</v>
      </c>
      <c r="U15" s="57">
        <f>+Data!FR9</f>
        <v>3</v>
      </c>
      <c r="V15" s="189">
        <f>+((Data!FR9-Data!FO9))*100</f>
        <v>300</v>
      </c>
      <c r="W15" s="149" t="s">
        <v>1</v>
      </c>
    </row>
    <row r="16" spans="1:23">
      <c r="A16" s="57" t="s">
        <v>2</v>
      </c>
      <c r="B16" s="57"/>
      <c r="C16" s="57">
        <f>+Data!O10</f>
        <v>235</v>
      </c>
      <c r="D16" s="125">
        <f>+((Data!O10-Data!J10)/Data!J10)*100</f>
        <v>-3.2921810699588478</v>
      </c>
      <c r="E16" s="149" t="s">
        <v>45</v>
      </c>
      <c r="F16" s="159" t="s">
        <v>45</v>
      </c>
      <c r="G16" s="149" t="s">
        <v>45</v>
      </c>
      <c r="H16" s="159" t="s">
        <v>45</v>
      </c>
      <c r="I16" s="149" t="s">
        <v>45</v>
      </c>
      <c r="J16" s="159" t="s">
        <v>45</v>
      </c>
      <c r="K16" s="149" t="s">
        <v>45</v>
      </c>
      <c r="L16" s="160" t="s">
        <v>45</v>
      </c>
      <c r="M16" s="122"/>
      <c r="N16" s="122"/>
      <c r="O16" s="149" t="s">
        <v>45</v>
      </c>
      <c r="P16" s="159" t="s">
        <v>45</v>
      </c>
      <c r="Q16" s="149" t="s">
        <v>45</v>
      </c>
      <c r="R16" s="159" t="s">
        <v>45</v>
      </c>
      <c r="S16" s="149" t="s">
        <v>45</v>
      </c>
      <c r="T16" s="159" t="s">
        <v>45</v>
      </c>
      <c r="U16" s="57">
        <f>+Data!FR10</f>
        <v>44</v>
      </c>
      <c r="V16" s="189">
        <f>+(Data!FR10-Data!FO10)*100</f>
        <v>4400</v>
      </c>
      <c r="W16" s="149" t="s">
        <v>2</v>
      </c>
    </row>
    <row r="17" spans="1:23">
      <c r="A17" s="57" t="s">
        <v>3</v>
      </c>
      <c r="B17" s="57"/>
      <c r="C17" s="57">
        <f>+Data!O11</f>
        <v>2781</v>
      </c>
      <c r="D17" s="125">
        <f>+((Data!O11-Data!J11)/Data!J11)*100</f>
        <v>37.946428571428569</v>
      </c>
      <c r="E17" s="57">
        <f>+Data!AJ11</f>
        <v>483</v>
      </c>
      <c r="F17" s="125">
        <f>+((Data!AJ11-Data!AE11)/Data!AE11)*100</f>
        <v>39.19308357348703</v>
      </c>
      <c r="G17" s="57">
        <f>+Data!BE11</f>
        <v>204</v>
      </c>
      <c r="H17" s="125">
        <f>+((Data!BE11-Data!AZ11)/Data!AZ11)*100</f>
        <v>20</v>
      </c>
      <c r="I17" s="149" t="s">
        <v>45</v>
      </c>
      <c r="J17" s="159" t="s">
        <v>45</v>
      </c>
      <c r="K17" s="57">
        <f>+Data!CU11</f>
        <v>228</v>
      </c>
      <c r="L17" s="139">
        <f>+((Data!CU11-Data!CP11)/Data!CP11)*100</f>
        <v>30.285714285714288</v>
      </c>
      <c r="M17" s="122"/>
      <c r="N17" s="122"/>
      <c r="O17" s="57">
        <f>+Data!DP11</f>
        <v>898</v>
      </c>
      <c r="P17" s="125">
        <f>+((Data!DP11-Data!DK11)/Data!DK11)*100</f>
        <v>73.694390715667311</v>
      </c>
      <c r="Q17" s="57">
        <f>+Data!EK11</f>
        <v>104</v>
      </c>
      <c r="R17" s="125">
        <f>+((Data!EK11-Data!EF11)/Data!EF11)*100</f>
        <v>13.043478260869565</v>
      </c>
      <c r="S17" s="57">
        <f>+Data!FF11</f>
        <v>84</v>
      </c>
      <c r="T17" s="125">
        <f>+((Data!FF11-Data!FA11)/Data!FA11)*100</f>
        <v>12</v>
      </c>
      <c r="U17" s="57">
        <f>+Data!FR11</f>
        <v>106</v>
      </c>
      <c r="V17" s="139">
        <f>+((Data!FR11-Data!FO11)/Data!FO11)*100</f>
        <v>37.662337662337663</v>
      </c>
      <c r="W17" s="149" t="s">
        <v>3</v>
      </c>
    </row>
    <row r="18" spans="1:23">
      <c r="A18" s="56" t="s">
        <v>4</v>
      </c>
      <c r="B18" s="56"/>
      <c r="C18" s="56">
        <f>+Data!O12</f>
        <v>894</v>
      </c>
      <c r="D18" s="123">
        <f>+((Data!O12-Data!J12)/Data!J12)*100</f>
        <v>14.322250639386189</v>
      </c>
      <c r="E18" s="56">
        <f>+Data!AJ12</f>
        <v>408</v>
      </c>
      <c r="F18" s="123">
        <f>+((Data!AJ12-Data!AE12)/Data!AE12)*100</f>
        <v>13.019390581717452</v>
      </c>
      <c r="G18" s="56">
        <f>+Data!BE12</f>
        <v>60</v>
      </c>
      <c r="H18" s="123">
        <f>+((Data!BE12-Data!AZ12)/Data!AZ12)*100</f>
        <v>25</v>
      </c>
      <c r="I18" s="56">
        <f>+Data!BZ12</f>
        <v>227</v>
      </c>
      <c r="J18" s="123">
        <f>+((Data!BZ12-Data!BU12)/Data!BU12)*100</f>
        <v>-10.62992125984252</v>
      </c>
      <c r="K18" s="148" t="s">
        <v>45</v>
      </c>
      <c r="L18" s="161" t="s">
        <v>45</v>
      </c>
      <c r="M18" s="122"/>
      <c r="N18" s="122"/>
      <c r="O18" s="56">
        <f>+Data!DP12</f>
        <v>268</v>
      </c>
      <c r="P18" s="123">
        <f>+((Data!DP12-Data!DK12)/Data!DK12)*100</f>
        <v>1.9011406844106464</v>
      </c>
      <c r="Q18" s="148" t="s">
        <v>45</v>
      </c>
      <c r="R18" s="161" t="s">
        <v>45</v>
      </c>
      <c r="S18" s="56">
        <f>+Data!FF12</f>
        <v>97</v>
      </c>
      <c r="T18" s="123">
        <f>+((Data!FF12-Data!FA12)/Data!FA12)*100</f>
        <v>11.494252873563218</v>
      </c>
      <c r="U18" s="56">
        <f>+Data!FR12</f>
        <v>355</v>
      </c>
      <c r="V18" s="122">
        <f>+((Data!FR12-Data!FO12)/Data!FO12)*100</f>
        <v>9.9071207430340564</v>
      </c>
      <c r="W18" s="148" t="s">
        <v>4</v>
      </c>
    </row>
    <row r="19" spans="1:23">
      <c r="A19" s="56" t="s">
        <v>5</v>
      </c>
      <c r="B19" s="56"/>
      <c r="C19" s="56">
        <f>+Data!O13</f>
        <v>389</v>
      </c>
      <c r="D19" s="123">
        <f>+((Data!O13-Data!J13)/Data!J13)*100</f>
        <v>11.461318051575931</v>
      </c>
      <c r="E19" s="56">
        <f>+Data!AJ13</f>
        <v>230</v>
      </c>
      <c r="F19" s="123">
        <f>+((Data!AJ13-Data!AE13)/Data!AE13)*100</f>
        <v>3.1390134529147984</v>
      </c>
      <c r="G19" s="56">
        <f>+Data!BE13</f>
        <v>136</v>
      </c>
      <c r="H19" s="123">
        <f>+((Data!BE13-Data!AZ13)/Data!AZ13)*100</f>
        <v>11.475409836065573</v>
      </c>
      <c r="I19" s="148" t="s">
        <v>45</v>
      </c>
      <c r="J19" s="161" t="s">
        <v>45</v>
      </c>
      <c r="K19" s="56">
        <f>+Data!CU13</f>
        <v>79</v>
      </c>
      <c r="L19" s="122">
        <f>+((Data!CU13-Data!CP13)/Data!CP13)*100</f>
        <v>33.898305084745758</v>
      </c>
      <c r="M19" s="122"/>
      <c r="N19" s="122"/>
      <c r="O19" s="56">
        <f>+Data!DP13</f>
        <v>121</v>
      </c>
      <c r="P19" s="123">
        <f>+((Data!DP13-Data!DK13)/Data!DK13)*100</f>
        <v>10</v>
      </c>
      <c r="Q19" s="148" t="s">
        <v>45</v>
      </c>
      <c r="R19" s="161" t="s">
        <v>45</v>
      </c>
      <c r="S19" s="148" t="s">
        <v>45</v>
      </c>
      <c r="T19" s="161" t="s">
        <v>45</v>
      </c>
      <c r="U19" s="56">
        <f>+Data!FR13</f>
        <v>150</v>
      </c>
      <c r="V19" s="122">
        <f>+((Data!FR13-Data!FO13)/Data!FO13)*100</f>
        <v>-15.254237288135593</v>
      </c>
      <c r="W19" s="148" t="s">
        <v>5</v>
      </c>
    </row>
    <row r="20" spans="1:23" ht="14.25">
      <c r="A20" s="74" t="s">
        <v>150</v>
      </c>
      <c r="B20" s="56"/>
      <c r="C20" s="56">
        <f>+Data!O14</f>
        <v>810</v>
      </c>
      <c r="D20" s="123">
        <f>+((Data!O14-Data!J14)/Data!J14)*100</f>
        <v>-15.271966527196653</v>
      </c>
      <c r="E20" s="56">
        <f>+Data!AJ14</f>
        <v>415</v>
      </c>
      <c r="F20" s="123">
        <f>+((Data!AJ14-Data!AE14)/Data!AE14)*100</f>
        <v>-3.9351851851851851</v>
      </c>
      <c r="G20" s="56">
        <f>+Data!BE14</f>
        <v>60</v>
      </c>
      <c r="H20" s="123">
        <f>+((Data!BE14-Data!AZ14)/Data!AZ14)*100</f>
        <v>15.384615384615385</v>
      </c>
      <c r="I20" s="148" t="s">
        <v>45</v>
      </c>
      <c r="J20" s="161" t="s">
        <v>45</v>
      </c>
      <c r="K20" s="148" t="s">
        <v>45</v>
      </c>
      <c r="L20" s="161" t="s">
        <v>45</v>
      </c>
      <c r="M20" s="122"/>
      <c r="N20" s="122"/>
      <c r="O20" s="56">
        <f>+Data!DP14</f>
        <v>238</v>
      </c>
      <c r="P20" s="123">
        <f>+((Data!DP14-Data!DK14)/Data!DK14)*100</f>
        <v>36.781609195402297</v>
      </c>
      <c r="Q20" s="148" t="s">
        <v>45</v>
      </c>
      <c r="R20" s="161" t="s">
        <v>45</v>
      </c>
      <c r="S20" s="56">
        <f>+Data!FF14</f>
        <v>81</v>
      </c>
      <c r="T20" s="123">
        <f>+((Data!FF14-Data!FA14)/Data!FA14)*100</f>
        <v>5.1948051948051948</v>
      </c>
      <c r="U20" s="56">
        <f>+Data!FR14</f>
        <v>13</v>
      </c>
      <c r="V20" s="122">
        <f>+((Data!FR14-Data!FO14)/Data!FO14)*100</f>
        <v>-31.578947368421051</v>
      </c>
      <c r="W20" s="153" t="s">
        <v>150</v>
      </c>
    </row>
    <row r="21" spans="1:23">
      <c r="A21" s="56" t="s">
        <v>7</v>
      </c>
      <c r="B21" s="56"/>
      <c r="C21" s="56">
        <f>+Data!O15</f>
        <v>548</v>
      </c>
      <c r="D21" s="123">
        <f>+((Data!O15-Data!J15)/Data!J15)*100</f>
        <v>-9.4214876033057848</v>
      </c>
      <c r="E21" s="56">
        <f>+Data!AJ15</f>
        <v>265</v>
      </c>
      <c r="F21" s="123">
        <f>+((Data!AJ15-Data!AE15)/Data!AE15)*100</f>
        <v>5.1587301587301582</v>
      </c>
      <c r="G21" s="56">
        <f>+Data!BE15</f>
        <v>115</v>
      </c>
      <c r="H21" s="123">
        <f>+((Data!BE15-Data!AZ15)/Data!AZ15)*100</f>
        <v>35.294117647058826</v>
      </c>
      <c r="I21" s="148" t="s">
        <v>45</v>
      </c>
      <c r="J21" s="161" t="s">
        <v>45</v>
      </c>
      <c r="K21" s="148" t="s">
        <v>45</v>
      </c>
      <c r="L21" s="161" t="s">
        <v>45</v>
      </c>
      <c r="M21" s="122"/>
      <c r="N21" s="122"/>
      <c r="O21" s="56">
        <f>+Data!DP15</f>
        <v>121</v>
      </c>
      <c r="P21" s="123">
        <f>+((Data!DP15-Data!DK15)/Data!DK15)*100</f>
        <v>-0.81967213114754101</v>
      </c>
      <c r="Q21" s="148" t="s">
        <v>45</v>
      </c>
      <c r="R21" s="161" t="s">
        <v>45</v>
      </c>
      <c r="S21" s="56">
        <f>+Data!FF15</f>
        <v>30</v>
      </c>
      <c r="T21" s="123">
        <f>+((Data!FF15-Data!FA15)/Data!FA15)*100</f>
        <v>-3.225806451612903</v>
      </c>
      <c r="U21" s="56">
        <f>+Data!FR15</f>
        <v>123</v>
      </c>
      <c r="V21" s="122">
        <f>+((Data!FR15-Data!FO15)/Data!FO15)*100</f>
        <v>173.33333333333334</v>
      </c>
      <c r="W21" s="148" t="s">
        <v>7</v>
      </c>
    </row>
    <row r="22" spans="1:23">
      <c r="A22" s="57" t="s">
        <v>8</v>
      </c>
      <c r="B22" s="57"/>
      <c r="C22" s="57">
        <f>+Data!O16</f>
        <v>335</v>
      </c>
      <c r="D22" s="125">
        <f>+((Data!O16-Data!J16)/Data!J16)*100</f>
        <v>27.376425855513308</v>
      </c>
      <c r="E22" s="57">
        <f>+Data!AJ16</f>
        <v>94</v>
      </c>
      <c r="F22" s="125">
        <f>+((Data!AJ16-Data!AE16)/Data!AE16)*100</f>
        <v>3.296703296703297</v>
      </c>
      <c r="G22" s="57">
        <f>+Data!BE16</f>
        <v>31</v>
      </c>
      <c r="H22" s="125">
        <f>+((Data!BE16-Data!AZ16)/Data!AZ16)*100</f>
        <v>-11.428571428571429</v>
      </c>
      <c r="I22" s="149" t="s">
        <v>45</v>
      </c>
      <c r="J22" s="159" t="s">
        <v>45</v>
      </c>
      <c r="K22" s="149" t="s">
        <v>45</v>
      </c>
      <c r="L22" s="160" t="s">
        <v>45</v>
      </c>
      <c r="M22" s="122"/>
      <c r="N22" s="122"/>
      <c r="O22" s="57">
        <f>+Data!DP16</f>
        <v>75</v>
      </c>
      <c r="P22" s="125">
        <f>+((Data!DP16-Data!DK16)/Data!DK16)*100</f>
        <v>-1.3157894736842104</v>
      </c>
      <c r="Q22" s="149" t="s">
        <v>45</v>
      </c>
      <c r="R22" s="159" t="s">
        <v>45</v>
      </c>
      <c r="S22" s="57">
        <f>+Data!FF16</f>
        <v>67</v>
      </c>
      <c r="T22" s="125">
        <f>+((Data!FF16-Data!FA16)/Data!FA16)*100</f>
        <v>31.372549019607842</v>
      </c>
      <c r="U22" s="57">
        <f>+Data!FR16</f>
        <v>67</v>
      </c>
      <c r="V22" s="139">
        <f>+((Data!FR16-Data!FO16)/Data!FO16)*100</f>
        <v>458.33333333333331</v>
      </c>
      <c r="W22" s="149" t="s">
        <v>8</v>
      </c>
    </row>
    <row r="23" spans="1:23">
      <c r="A23" s="57" t="s">
        <v>9</v>
      </c>
      <c r="B23" s="57"/>
      <c r="C23" s="57">
        <f>+Data!O17</f>
        <v>1053</v>
      </c>
      <c r="D23" s="125">
        <f>+((Data!O17-Data!J17)/Data!J17)*100</f>
        <v>21.453287197231834</v>
      </c>
      <c r="E23" s="57">
        <f>+Data!AJ17</f>
        <v>433</v>
      </c>
      <c r="F23" s="125">
        <f>+((Data!AJ17-Data!AE17)/Data!AE17)*100</f>
        <v>-2.696629213483146</v>
      </c>
      <c r="G23" s="57">
        <f>+Data!BE17</f>
        <v>82</v>
      </c>
      <c r="H23" s="125">
        <f>+((Data!BE17-Data!AZ17)/Data!AZ17)*100</f>
        <v>17.142857142857142</v>
      </c>
      <c r="I23" s="149" t="s">
        <v>45</v>
      </c>
      <c r="J23" s="159" t="s">
        <v>45</v>
      </c>
      <c r="K23" s="149" t="s">
        <v>45</v>
      </c>
      <c r="L23" s="160" t="s">
        <v>45</v>
      </c>
      <c r="M23" s="122"/>
      <c r="N23" s="122"/>
      <c r="O23" s="57">
        <f>+Data!DP17</f>
        <v>308</v>
      </c>
      <c r="P23" s="125">
        <f>+((Data!DP17-Data!DK17)/Data!DK17)*100</f>
        <v>45.283018867924532</v>
      </c>
      <c r="Q23" s="149" t="s">
        <v>45</v>
      </c>
      <c r="R23" s="159" t="s">
        <v>45</v>
      </c>
      <c r="S23" s="57">
        <f>+Data!FF17</f>
        <v>73</v>
      </c>
      <c r="T23" s="125">
        <f>+((Data!FF17-Data!FA17)/Data!FA17)*100</f>
        <v>-3.9473684210526314</v>
      </c>
      <c r="U23" s="57">
        <f>+Data!FR17</f>
        <v>316</v>
      </c>
      <c r="V23" s="139">
        <f>+((Data!FR17-Data!FO17)/Data!FO17)*100</f>
        <v>44.954128440366972</v>
      </c>
      <c r="W23" s="149" t="s">
        <v>9</v>
      </c>
    </row>
    <row r="24" spans="1:23">
      <c r="A24" s="57" t="s">
        <v>10</v>
      </c>
      <c r="B24" s="57"/>
      <c r="C24" s="57">
        <f>+Data!O18</f>
        <v>489</v>
      </c>
      <c r="D24" s="125">
        <f>+((Data!O18-Data!J18)/Data!J18)*100</f>
        <v>3.382663847780127</v>
      </c>
      <c r="E24" s="57">
        <f>+Data!AJ18</f>
        <v>161</v>
      </c>
      <c r="F24" s="125">
        <f>+((Data!AJ18-Data!AE18)/Data!AE18)*100</f>
        <v>15</v>
      </c>
      <c r="G24" s="57">
        <f>+Data!BE18</f>
        <v>55</v>
      </c>
      <c r="H24" s="125">
        <f>+((Data!BE18-Data!AZ18)/Data!AZ18)*100</f>
        <v>19.565217391304348</v>
      </c>
      <c r="I24" s="149" t="s">
        <v>45</v>
      </c>
      <c r="J24" s="159" t="s">
        <v>45</v>
      </c>
      <c r="K24" s="57">
        <f>+Data!CU18</f>
        <v>82</v>
      </c>
      <c r="L24" s="139">
        <f>+((Data!CU18-Data!CP18)/Data!CP18)*100</f>
        <v>-2.3809523809523809</v>
      </c>
      <c r="M24" s="122"/>
      <c r="N24" s="122"/>
      <c r="O24" s="57">
        <f>+Data!DP18</f>
        <v>210</v>
      </c>
      <c r="P24" s="125">
        <f>+((Data!DP18-Data!DK18)/Data!DK18)*100</f>
        <v>4.4776119402985071</v>
      </c>
      <c r="Q24" s="57">
        <f>+Data!EK18</f>
        <v>26</v>
      </c>
      <c r="R24" s="125">
        <f>+((Data!EK18-Data!EF18)/Data!EF18)*100</f>
        <v>8.3333333333333321</v>
      </c>
      <c r="S24" s="57">
        <f>+Data!FF18</f>
        <v>78</v>
      </c>
      <c r="T24" s="125">
        <f>+((Data!FF18-Data!FA18)/Data!FA18)*100</f>
        <v>6.8493150684931505</v>
      </c>
      <c r="U24" s="57">
        <f>+Data!FR18</f>
        <v>38</v>
      </c>
      <c r="V24" s="139">
        <f>+((Data!FR18-Data!FO18)/Data!FO18)*100</f>
        <v>-33.333333333333329</v>
      </c>
      <c r="W24" s="149" t="s">
        <v>10</v>
      </c>
    </row>
    <row r="25" spans="1:23">
      <c r="A25" s="57" t="s">
        <v>11</v>
      </c>
      <c r="B25" s="57"/>
      <c r="C25" s="57">
        <f>+Data!O19</f>
        <v>410</v>
      </c>
      <c r="D25" s="125">
        <f>+((Data!O19-Data!J19)/Data!J19)*100</f>
        <v>70.124481327800822</v>
      </c>
      <c r="E25" s="57">
        <f>+Data!AJ19</f>
        <v>201</v>
      </c>
      <c r="F25" s="125">
        <f>+((Data!AJ19-Data!AE19)/Data!AE19)*100</f>
        <v>-2.8985507246376812</v>
      </c>
      <c r="G25" s="57">
        <f>+Data!BE19</f>
        <v>57</v>
      </c>
      <c r="H25" s="125">
        <f>+((Data!BE19-Data!AZ19)/Data!AZ19)*100</f>
        <v>14.000000000000002</v>
      </c>
      <c r="I25" s="57">
        <f>+Data!BZ19</f>
        <v>74</v>
      </c>
      <c r="J25" s="125">
        <f>+((Data!BZ19-Data!BU19)/Data!BU19)*100</f>
        <v>-42.63565891472868</v>
      </c>
      <c r="K25" s="149" t="s">
        <v>45</v>
      </c>
      <c r="L25" s="160" t="s">
        <v>45</v>
      </c>
      <c r="M25" s="122"/>
      <c r="N25" s="122"/>
      <c r="O25" s="57">
        <f>+Data!DP19</f>
        <v>198</v>
      </c>
      <c r="P25" s="125">
        <f>+((Data!DP19-Data!DK19)/Data!DK19)*100</f>
        <v>63.636363636363633</v>
      </c>
      <c r="Q25" s="149" t="s">
        <v>45</v>
      </c>
      <c r="R25" s="159" t="s">
        <v>45</v>
      </c>
      <c r="S25" s="149" t="s">
        <v>45</v>
      </c>
      <c r="T25" s="159" t="s">
        <v>45</v>
      </c>
      <c r="U25" s="57">
        <f>+Data!FR19</f>
        <v>89</v>
      </c>
      <c r="V25" s="139">
        <f>+((Data!FR19-Data!FO19)/Data!FO19)*100</f>
        <v>23.611111111111111</v>
      </c>
      <c r="W25" s="149" t="s">
        <v>11</v>
      </c>
    </row>
    <row r="26" spans="1:23">
      <c r="A26" s="56" t="s">
        <v>12</v>
      </c>
      <c r="B26" s="56"/>
      <c r="C26" s="56">
        <f>+Data!O20</f>
        <v>446</v>
      </c>
      <c r="D26" s="123">
        <f>+((Data!O20-Data!J20)/Data!J20)*100</f>
        <v>-7.2765072765072771</v>
      </c>
      <c r="E26" s="56">
        <f>+Data!AJ20</f>
        <v>373</v>
      </c>
      <c r="F26" s="123">
        <f>+((Data!AJ20-Data!AE20)/Data!AE20)*100</f>
        <v>-2.3560209424083771</v>
      </c>
      <c r="G26" s="56">
        <f>+Data!BE20</f>
        <v>136</v>
      </c>
      <c r="H26" s="123">
        <f>+((Data!BE20-Data!AZ20)/Data!AZ20)*100</f>
        <v>14.285714285714285</v>
      </c>
      <c r="I26" s="148" t="s">
        <v>45</v>
      </c>
      <c r="J26" s="161" t="s">
        <v>45</v>
      </c>
      <c r="K26" s="148" t="s">
        <v>45</v>
      </c>
      <c r="L26" s="161" t="s">
        <v>45</v>
      </c>
      <c r="M26" s="122"/>
      <c r="N26" s="122"/>
      <c r="O26" s="56">
        <f>+Data!DP20</f>
        <v>162</v>
      </c>
      <c r="P26" s="123">
        <f>+((Data!DP20-Data!DK20)/Data!DK20)*100</f>
        <v>78.021978021978029</v>
      </c>
      <c r="Q26" s="56">
        <f>+Data!EK20</f>
        <v>118</v>
      </c>
      <c r="R26" s="123">
        <f>+((Data!EK20-Data!EF20)/Data!EF20)*100</f>
        <v>6.3063063063063058</v>
      </c>
      <c r="S26" s="56">
        <f>+Data!FF20</f>
        <v>61</v>
      </c>
      <c r="T26" s="123">
        <f>+((Data!FF20-Data!FA20)/Data!FA20)*100</f>
        <v>-6.1538461538461542</v>
      </c>
      <c r="U26" s="56">
        <f>+Data!FR20</f>
        <v>183</v>
      </c>
      <c r="V26" s="122">
        <f>+((Data!FR20-Data!FO20)/Data!FO20)*100</f>
        <v>0.5494505494505495</v>
      </c>
      <c r="W26" s="148" t="s">
        <v>12</v>
      </c>
    </row>
    <row r="27" spans="1:23">
      <c r="A27" s="56" t="s">
        <v>13</v>
      </c>
      <c r="B27" s="56"/>
      <c r="C27" s="56">
        <f>+Data!O21</f>
        <v>2402</v>
      </c>
      <c r="D27" s="123">
        <f>+((Data!O21-Data!J21)/Data!J21)*100</f>
        <v>6.0485651214128033</v>
      </c>
      <c r="E27" s="56">
        <f>+Data!AJ21</f>
        <v>1179</v>
      </c>
      <c r="F27" s="123">
        <f>+((Data!AJ21-Data!AE21)/Data!AE21)*100</f>
        <v>4.2440318302387263</v>
      </c>
      <c r="G27" s="56">
        <f>+Data!BE21</f>
        <v>251</v>
      </c>
      <c r="H27" s="123">
        <f>+((Data!BE21-Data!AZ21)/Data!AZ21)*100</f>
        <v>10.087719298245613</v>
      </c>
      <c r="I27" s="56">
        <f>+Data!BZ21</f>
        <v>376</v>
      </c>
      <c r="J27" s="123">
        <f>+((Data!BZ21-Data!BU21)/Data!BU21)*100</f>
        <v>-0.52910052910052907</v>
      </c>
      <c r="K27" s="56">
        <f>+Data!CU21</f>
        <v>128</v>
      </c>
      <c r="L27" s="122">
        <f>+((Data!CU21-Data!CP21)/Data!CP21)*100</f>
        <v>9.4017094017094021</v>
      </c>
      <c r="M27" s="122"/>
      <c r="N27" s="122"/>
      <c r="O27" s="56">
        <f>+Data!DP21</f>
        <v>440</v>
      </c>
      <c r="P27" s="123">
        <f>+((Data!DP21-Data!DK21)/Data!DK21)*100</f>
        <v>5.2631578947368416</v>
      </c>
      <c r="Q27" s="56">
        <f>+Data!EK21</f>
        <v>91</v>
      </c>
      <c r="R27" s="123">
        <f>+((Data!EK21-Data!EF21)/Data!EF21)*100</f>
        <v>-4.2105263157894735</v>
      </c>
      <c r="S27" s="56">
        <f>+Data!FF21</f>
        <v>120</v>
      </c>
      <c r="T27" s="123">
        <f>+((Data!FF21-Data!FA21)/Data!FA21)*100</f>
        <v>1.6949152542372881</v>
      </c>
      <c r="U27" s="56">
        <f>+Data!FR21</f>
        <v>413</v>
      </c>
      <c r="V27" s="122">
        <f>+((Data!FR21-Data!FO21)/Data!FO21)*100</f>
        <v>24.397590361445783</v>
      </c>
      <c r="W27" s="148" t="s">
        <v>13</v>
      </c>
    </row>
    <row r="28" spans="1:23">
      <c r="A28" s="56" t="s">
        <v>14</v>
      </c>
      <c r="B28" s="56"/>
      <c r="C28" s="56">
        <f>+Data!O22</f>
        <v>1435</v>
      </c>
      <c r="D28" s="123">
        <f>+((Data!O22-Data!J22)/Data!J22)*100</f>
        <v>12.725844461901021</v>
      </c>
      <c r="E28" s="56">
        <f>+Data!AJ22</f>
        <v>421</v>
      </c>
      <c r="F28" s="123">
        <f>+((Data!AJ22-Data!AE22)/Data!AE22)*100</f>
        <v>-16.468253968253968</v>
      </c>
      <c r="G28" s="56">
        <f>+Data!BE22</f>
        <v>91</v>
      </c>
      <c r="H28" s="123">
        <f>+((Data!BE22-Data!AZ22)/Data!AZ22)*100</f>
        <v>26.388888888888889</v>
      </c>
      <c r="I28" s="148" t="s">
        <v>45</v>
      </c>
      <c r="J28" s="161" t="s">
        <v>45</v>
      </c>
      <c r="K28" s="56">
        <f>+Data!CU22</f>
        <v>148</v>
      </c>
      <c r="L28" s="189" t="e">
        <f>+((Data!CU22-Data!CP22)/Data!CP22)*100</f>
        <v>#DIV/0!</v>
      </c>
      <c r="M28" s="122"/>
      <c r="N28" s="122"/>
      <c r="O28" s="56">
        <f>+Data!DP22</f>
        <v>313</v>
      </c>
      <c r="P28" s="123">
        <f>+((Data!DP22-Data!DK22)/Data!DK22)*100</f>
        <v>33.760683760683762</v>
      </c>
      <c r="Q28" s="148" t="s">
        <v>45</v>
      </c>
      <c r="R28" s="161" t="s">
        <v>45</v>
      </c>
      <c r="S28" s="56">
        <f>+Data!FF22</f>
        <v>86</v>
      </c>
      <c r="T28" s="123">
        <f>+((Data!FF22-Data!FA22)/Data!FA22)*100</f>
        <v>-7.5268817204301079</v>
      </c>
      <c r="U28" s="56">
        <f>+Data!FR22</f>
        <v>648</v>
      </c>
      <c r="V28" s="122">
        <f>+((Data!FR22-Data!FO22)/Data!FO22)*100</f>
        <v>180.51948051948051</v>
      </c>
      <c r="W28" s="148" t="s">
        <v>14</v>
      </c>
    </row>
    <row r="29" spans="1:23">
      <c r="A29" s="55" t="s">
        <v>15</v>
      </c>
      <c r="B29" s="55"/>
      <c r="C29" s="55">
        <f>+Data!O23</f>
        <v>152</v>
      </c>
      <c r="D29" s="126">
        <f>+((Data!O23-Data!J23)/Data!J23)*100</f>
        <v>1.3333333333333335</v>
      </c>
      <c r="E29" s="55">
        <f>+Data!AJ23</f>
        <v>149</v>
      </c>
      <c r="F29" s="126">
        <f>+((Data!AJ23-Data!AE23)/Data!AE23)*100</f>
        <v>25.210084033613445</v>
      </c>
      <c r="G29" s="55">
        <f>+Data!BE23</f>
        <v>43</v>
      </c>
      <c r="H29" s="126">
        <f>+((Data!BE23-Data!AZ23)/Data!AZ23)*100</f>
        <v>7.5</v>
      </c>
      <c r="I29" s="164" t="s">
        <v>45</v>
      </c>
      <c r="J29" s="163" t="s">
        <v>45</v>
      </c>
      <c r="K29" s="55">
        <f>+Data!CU23</f>
        <v>101</v>
      </c>
      <c r="L29" s="140">
        <f>+((Data!CU23-Data!CP23)/Data!CP23)*100</f>
        <v>40.277777777777779</v>
      </c>
      <c r="M29" s="122"/>
      <c r="N29" s="122"/>
      <c r="O29" s="55">
        <f>+Data!DP23</f>
        <v>73</v>
      </c>
      <c r="P29" s="126">
        <f>+((Data!DP23-Data!DK23)/Data!DK23)*100</f>
        <v>1.3888888888888888</v>
      </c>
      <c r="Q29" s="147" t="s">
        <v>45</v>
      </c>
      <c r="R29" s="163" t="s">
        <v>45</v>
      </c>
      <c r="S29" s="147" t="s">
        <v>45</v>
      </c>
      <c r="T29" s="163" t="s">
        <v>45</v>
      </c>
      <c r="U29" s="55">
        <f>+Data!FR23</f>
        <v>40</v>
      </c>
      <c r="V29" s="190">
        <f>+((Data!FR23-Data!FO23))*100</f>
        <v>4000</v>
      </c>
      <c r="W29" s="147" t="s">
        <v>15</v>
      </c>
    </row>
    <row r="30" spans="1:23">
      <c r="A30" s="56" t="s">
        <v>137</v>
      </c>
      <c r="B30" s="56"/>
      <c r="C30" s="56">
        <f>+Data!O24</f>
        <v>7917</v>
      </c>
      <c r="D30" s="123">
        <f>+((Data!O24-Data!J24)/Data!J24)*100</f>
        <v>1.1369443025038324</v>
      </c>
      <c r="E30" s="56">
        <f>+Data!AJ24</f>
        <v>1793</v>
      </c>
      <c r="F30" s="123">
        <f>+((Data!AJ24-Data!AE24)/Data!AE24)*100</f>
        <v>1.7016449234259785</v>
      </c>
      <c r="G30" s="56">
        <f>+Data!BE24</f>
        <v>953</v>
      </c>
      <c r="H30" s="123">
        <f>+((Data!BE24-Data!AZ24)/Data!AZ24)*100</f>
        <v>31.086657496561209</v>
      </c>
      <c r="I30" s="56">
        <f>+Data!BZ24</f>
        <v>463</v>
      </c>
      <c r="J30" s="123">
        <f>+((Data!BZ24-Data!BU24)/Data!BU24)*100</f>
        <v>-21.258503401360542</v>
      </c>
      <c r="K30" s="56">
        <f>+Data!CU24</f>
        <v>343</v>
      </c>
      <c r="L30" s="122">
        <f>+((Data!CU24-Data!CP24)/Data!CP24)*100</f>
        <v>13.953488372093023</v>
      </c>
      <c r="M30" s="122"/>
      <c r="N30" s="122"/>
      <c r="O30" s="56">
        <f>+Data!DP24</f>
        <v>1951</v>
      </c>
      <c r="P30" s="123">
        <f>+((Data!DP24-Data!DK24)/Data!DK24)*100</f>
        <v>48.817696414950419</v>
      </c>
      <c r="Q30" s="56">
        <f>+Data!EK24</f>
        <v>238</v>
      </c>
      <c r="R30" s="123">
        <f>+((Data!EK24-Data!EF24)/Data!EF24)*100</f>
        <v>-4.032258064516129</v>
      </c>
      <c r="S30" s="56">
        <f>+Data!FF24</f>
        <v>475</v>
      </c>
      <c r="T30" s="123">
        <f>+((Data!FF24-Data!FA24)/Data!FA24)*100</f>
        <v>31.578947368421051</v>
      </c>
      <c r="U30" s="56">
        <f>+Data!FR24</f>
        <v>1355</v>
      </c>
      <c r="V30" s="122">
        <f>+((Data!FR24-Data!FO24)/Data!FO24)*100</f>
        <v>45.386266094420606</v>
      </c>
      <c r="W30" s="148" t="s">
        <v>137</v>
      </c>
    </row>
    <row r="31" spans="1:23" s="124" customFormat="1">
      <c r="A31" s="122" t="s">
        <v>144</v>
      </c>
      <c r="B31" s="122"/>
      <c r="C31" s="122">
        <f>+Data!O25</f>
        <v>17.974798501532526</v>
      </c>
      <c r="D31" s="123"/>
      <c r="E31" s="122">
        <f>+Data!AJ25</f>
        <v>11.215362482016639</v>
      </c>
      <c r="F31" s="123"/>
      <c r="G31" s="122">
        <f>+Data!BE25</f>
        <v>19.377795851972344</v>
      </c>
      <c r="H31" s="123"/>
      <c r="I31" s="122">
        <f>+Data!BZ25</f>
        <v>18.431528662420384</v>
      </c>
      <c r="J31" s="123"/>
      <c r="K31" s="122">
        <f>+Data!CU25</f>
        <v>9.358799454297408</v>
      </c>
      <c r="L31" s="122"/>
      <c r="M31" s="122"/>
      <c r="N31" s="122"/>
      <c r="O31" s="122">
        <f>+Data!DP25</f>
        <v>17.306839350660873</v>
      </c>
      <c r="P31" s="123"/>
      <c r="Q31" s="122">
        <f>+Data!EK25</f>
        <v>17.787742899850521</v>
      </c>
      <c r="R31" s="123"/>
      <c r="S31" s="122">
        <f>+Data!FF25</f>
        <v>19.983172065628942</v>
      </c>
      <c r="T31" s="123"/>
      <c r="U31" s="122">
        <f>+Data!FR25</f>
        <v>15.36978221415608</v>
      </c>
      <c r="V31" s="122"/>
      <c r="W31" s="148"/>
    </row>
    <row r="32" spans="1:23">
      <c r="A32" s="57" t="s">
        <v>47</v>
      </c>
      <c r="B32" s="57"/>
      <c r="C32" s="149" t="s">
        <v>45</v>
      </c>
      <c r="D32" s="159" t="s">
        <v>45</v>
      </c>
      <c r="E32" s="149" t="s">
        <v>45</v>
      </c>
      <c r="F32" s="159" t="s">
        <v>45</v>
      </c>
      <c r="G32" s="149" t="s">
        <v>45</v>
      </c>
      <c r="H32" s="159" t="s">
        <v>45</v>
      </c>
      <c r="I32" s="149" t="s">
        <v>45</v>
      </c>
      <c r="J32" s="159" t="s">
        <v>45</v>
      </c>
      <c r="K32" s="149" t="s">
        <v>45</v>
      </c>
      <c r="L32" s="160" t="s">
        <v>45</v>
      </c>
      <c r="M32" s="122"/>
      <c r="N32" s="122"/>
      <c r="O32" s="149" t="s">
        <v>45</v>
      </c>
      <c r="P32" s="159" t="s">
        <v>45</v>
      </c>
      <c r="Q32" s="149" t="s">
        <v>45</v>
      </c>
      <c r="R32" s="159" t="s">
        <v>45</v>
      </c>
      <c r="S32" s="149" t="s">
        <v>45</v>
      </c>
      <c r="T32" s="159" t="s">
        <v>45</v>
      </c>
      <c r="U32" s="149" t="s">
        <v>45</v>
      </c>
      <c r="V32" s="160" t="s">
        <v>45</v>
      </c>
      <c r="W32" s="149" t="s">
        <v>47</v>
      </c>
    </row>
    <row r="33" spans="1:23">
      <c r="A33" s="57" t="s">
        <v>48</v>
      </c>
      <c r="B33" s="57"/>
      <c r="C33" s="57">
        <f>+Data!O27</f>
        <v>378</v>
      </c>
      <c r="D33" s="125">
        <f>+((Data!O27-Data!J27)/Data!J27)*100</f>
        <v>15.950920245398773</v>
      </c>
      <c r="E33" s="57">
        <f>+Data!AJ27</f>
        <v>123</v>
      </c>
      <c r="F33" s="125">
        <f>+((Data!AJ27-Data!AE27)/Data!AE27)*100</f>
        <v>18.269230769230766</v>
      </c>
      <c r="G33" s="149" t="s">
        <v>45</v>
      </c>
      <c r="H33" s="159" t="s">
        <v>45</v>
      </c>
      <c r="I33" s="149" t="s">
        <v>45</v>
      </c>
      <c r="J33" s="159" t="s">
        <v>45</v>
      </c>
      <c r="K33" s="57">
        <f>+Data!CU27</f>
        <v>149</v>
      </c>
      <c r="L33" s="139">
        <f>+((Data!CU27-Data!CP27)/Data!CP27)*100</f>
        <v>17.322834645669293</v>
      </c>
      <c r="M33" s="122"/>
      <c r="N33" s="122"/>
      <c r="O33" s="57">
        <f>+Data!DP27</f>
        <v>209</v>
      </c>
      <c r="P33" s="125">
        <f>+((Data!DP27-Data!DK27)/Data!DK27)*100</f>
        <v>33.974358974358978</v>
      </c>
      <c r="Q33" s="149" t="s">
        <v>45</v>
      </c>
      <c r="R33" s="159" t="s">
        <v>45</v>
      </c>
      <c r="S33" s="149" t="s">
        <v>45</v>
      </c>
      <c r="T33" s="159" t="s">
        <v>45</v>
      </c>
      <c r="U33" s="57">
        <f>+Data!FR27</f>
        <v>133</v>
      </c>
      <c r="V33" s="139">
        <f>+((Data!FR27-Data!FO27)/Data!FO27)*100</f>
        <v>133.33333333333331</v>
      </c>
      <c r="W33" s="149" t="s">
        <v>48</v>
      </c>
    </row>
    <row r="34" spans="1:23">
      <c r="A34" s="57" t="s">
        <v>49</v>
      </c>
      <c r="B34" s="57"/>
      <c r="C34" s="57">
        <f>+Data!O28</f>
        <v>4953</v>
      </c>
      <c r="D34" s="125">
        <f>+((Data!O28-Data!J28)/Data!J28)*100</f>
        <v>-0.68177260878283541</v>
      </c>
      <c r="E34" s="57">
        <f>+Data!AJ28</f>
        <v>974</v>
      </c>
      <c r="F34" s="125">
        <f>+((Data!AJ28-Data!AE28)/Data!AE28)*100</f>
        <v>-3.8499506416584404</v>
      </c>
      <c r="G34" s="57">
        <f>+Data!BE28</f>
        <v>680</v>
      </c>
      <c r="H34" s="125">
        <f>+((Data!BE28-Data!AZ28)/Data!AZ28)*100</f>
        <v>20.141342756183743</v>
      </c>
      <c r="I34" s="57">
        <f>+Data!BZ28</f>
        <v>364</v>
      </c>
      <c r="J34" s="125">
        <f>+((Data!BZ28-Data!BU28)/Data!BU28)*100</f>
        <v>-28.346456692913385</v>
      </c>
      <c r="K34" s="57">
        <f>+Data!CU28</f>
        <v>194</v>
      </c>
      <c r="L34" s="139">
        <f>+((Data!CU28-Data!CP28)/Data!CP28)*100</f>
        <v>11.494252873563218</v>
      </c>
      <c r="M34" s="122"/>
      <c r="N34" s="122"/>
      <c r="O34" s="57">
        <f>+Data!DP28</f>
        <v>737</v>
      </c>
      <c r="P34" s="125">
        <f>+((Data!DP28-Data!DK28)/Data!DK28)*100</f>
        <v>27.951388888888889</v>
      </c>
      <c r="Q34" s="57">
        <f>+Data!EK28</f>
        <v>145</v>
      </c>
      <c r="R34" s="125">
        <f>+((Data!EK28-Data!EF28)/Data!EF28)*100</f>
        <v>-9.375</v>
      </c>
      <c r="S34" s="57">
        <f>+Data!FF28</f>
        <v>208</v>
      </c>
      <c r="T34" s="125">
        <f>+((Data!FF28-Data!FA28)/Data!FA28)*100</f>
        <v>80.869565217391298</v>
      </c>
      <c r="U34" s="57">
        <f>+Data!FR28</f>
        <v>742</v>
      </c>
      <c r="V34" s="139">
        <f>+((Data!FR28-Data!FO28)/Data!FO28)*100</f>
        <v>22.847682119205299</v>
      </c>
      <c r="W34" s="149" t="s">
        <v>49</v>
      </c>
    </row>
    <row r="35" spans="1:23">
      <c r="A35" s="57" t="s">
        <v>50</v>
      </c>
      <c r="B35" s="57"/>
      <c r="C35" s="57">
        <f>+Data!O29</f>
        <v>509</v>
      </c>
      <c r="D35" s="125">
        <f>+((Data!O29-Data!J29)/Data!J29)*100</f>
        <v>-2.3032629558541267</v>
      </c>
      <c r="E35" s="57">
        <f>+Data!AJ29</f>
        <v>133</v>
      </c>
      <c r="F35" s="125">
        <f>+((Data!AJ29-Data!AE29)/Data!AE29)*100</f>
        <v>17.699115044247787</v>
      </c>
      <c r="G35" s="57">
        <f>+Data!BE29</f>
        <v>70</v>
      </c>
      <c r="H35" s="125">
        <f>+((Data!BE29-Data!AZ29)/Data!AZ29)*100</f>
        <v>75</v>
      </c>
      <c r="I35" s="149" t="s">
        <v>45</v>
      </c>
      <c r="J35" s="159" t="s">
        <v>45</v>
      </c>
      <c r="K35" s="149" t="s">
        <v>45</v>
      </c>
      <c r="L35" s="160" t="s">
        <v>45</v>
      </c>
      <c r="M35" s="122"/>
      <c r="N35" s="122"/>
      <c r="O35" s="57">
        <f>+Data!DP29</f>
        <v>163</v>
      </c>
      <c r="P35" s="125">
        <f>+((Data!DP29-Data!DK29)/Data!DK29)*100</f>
        <v>98.780487804878049</v>
      </c>
      <c r="Q35" s="149" t="s">
        <v>45</v>
      </c>
      <c r="R35" s="159" t="s">
        <v>45</v>
      </c>
      <c r="S35" s="57">
        <f>+Data!FF29</f>
        <v>125</v>
      </c>
      <c r="T35" s="125">
        <f>+((Data!FF29-Data!FA29)/Data!FA29)*100</f>
        <v>-0.79365079365079361</v>
      </c>
      <c r="U35" s="57">
        <f>+Data!FR29</f>
        <v>66</v>
      </c>
      <c r="V35" s="139">
        <f>+((Data!FR29-Data!FO29)/Data!FO29)*100</f>
        <v>1.5384615384615385</v>
      </c>
      <c r="W35" s="149" t="s">
        <v>50</v>
      </c>
    </row>
    <row r="36" spans="1:23">
      <c r="A36" s="56" t="s">
        <v>53</v>
      </c>
      <c r="B36" s="56"/>
      <c r="C36" s="56">
        <f>+Data!O30</f>
        <v>88</v>
      </c>
      <c r="D36" s="123">
        <f>+((Data!O30-Data!J30)/Data!J30)*100</f>
        <v>14.285714285714285</v>
      </c>
      <c r="E36" s="56">
        <f>+Data!AJ30</f>
        <v>60</v>
      </c>
      <c r="F36" s="123">
        <f>+((Data!AJ30-Data!AE30)/Data!AE30)*100</f>
        <v>-9.0909090909090917</v>
      </c>
      <c r="G36" s="148" t="s">
        <v>45</v>
      </c>
      <c r="H36" s="161" t="s">
        <v>45</v>
      </c>
      <c r="I36" s="148" t="s">
        <v>45</v>
      </c>
      <c r="J36" s="161" t="s">
        <v>45</v>
      </c>
      <c r="K36" s="148" t="s">
        <v>45</v>
      </c>
      <c r="L36" s="161" t="s">
        <v>45</v>
      </c>
      <c r="M36" s="122"/>
      <c r="N36" s="122"/>
      <c r="O36" s="148" t="s">
        <v>45</v>
      </c>
      <c r="P36" s="161" t="s">
        <v>45</v>
      </c>
      <c r="Q36" s="148" t="s">
        <v>45</v>
      </c>
      <c r="R36" s="161" t="s">
        <v>45</v>
      </c>
      <c r="S36" s="148" t="s">
        <v>45</v>
      </c>
      <c r="T36" s="161" t="s">
        <v>45</v>
      </c>
      <c r="U36" s="56">
        <f>+Data!FR30</f>
        <v>26</v>
      </c>
      <c r="V36" s="122">
        <f>+((Data!FR30-Data!FO30)/Data!FO30)*100</f>
        <v>1200</v>
      </c>
      <c r="W36" s="148" t="s">
        <v>53</v>
      </c>
    </row>
    <row r="37" spans="1:23">
      <c r="A37" s="56" t="s">
        <v>55</v>
      </c>
      <c r="B37" s="56"/>
      <c r="C37" s="56">
        <f>+Data!O31</f>
        <v>96</v>
      </c>
      <c r="D37" s="123">
        <f>+((Data!O31-Data!J31)/Data!J31)*100</f>
        <v>-6.7961165048543686</v>
      </c>
      <c r="E37" s="148" t="s">
        <v>45</v>
      </c>
      <c r="F37" s="161" t="s">
        <v>45</v>
      </c>
      <c r="G37" s="148" t="s">
        <v>45</v>
      </c>
      <c r="H37" s="161" t="s">
        <v>45</v>
      </c>
      <c r="I37" s="148" t="s">
        <v>45</v>
      </c>
      <c r="J37" s="161" t="s">
        <v>45</v>
      </c>
      <c r="K37" s="148" t="s">
        <v>45</v>
      </c>
      <c r="L37" s="161" t="s">
        <v>45</v>
      </c>
      <c r="M37" s="122"/>
      <c r="N37" s="122"/>
      <c r="O37" s="56">
        <f>+Data!DP31</f>
        <v>67</v>
      </c>
      <c r="P37" s="123">
        <f>+((Data!DP31-Data!DK31)/Data!DK31)*100</f>
        <v>15.517241379310345</v>
      </c>
      <c r="Q37" s="148" t="s">
        <v>45</v>
      </c>
      <c r="R37" s="161" t="s">
        <v>45</v>
      </c>
      <c r="S37" s="148" t="s">
        <v>45</v>
      </c>
      <c r="T37" s="161" t="s">
        <v>45</v>
      </c>
      <c r="U37" s="148" t="s">
        <v>45</v>
      </c>
      <c r="V37" s="168" t="s">
        <v>45</v>
      </c>
      <c r="W37" s="148" t="s">
        <v>55</v>
      </c>
    </row>
    <row r="38" spans="1:23">
      <c r="A38" s="56" t="s">
        <v>64</v>
      </c>
      <c r="B38" s="56"/>
      <c r="C38" s="56">
        <f>+Data!O32</f>
        <v>76</v>
      </c>
      <c r="D38" s="123">
        <f>+((Data!O32-Data!J32)/Data!J32)*100</f>
        <v>-3.79746835443038</v>
      </c>
      <c r="E38" s="148" t="s">
        <v>45</v>
      </c>
      <c r="F38" s="161" t="s">
        <v>45</v>
      </c>
      <c r="G38" s="148" t="s">
        <v>45</v>
      </c>
      <c r="H38" s="161" t="s">
        <v>45</v>
      </c>
      <c r="I38" s="148" t="s">
        <v>45</v>
      </c>
      <c r="J38" s="161" t="s">
        <v>45</v>
      </c>
      <c r="K38" s="148" t="s">
        <v>45</v>
      </c>
      <c r="L38" s="161" t="s">
        <v>45</v>
      </c>
      <c r="M38" s="122"/>
      <c r="N38" s="122"/>
      <c r="O38" s="56">
        <f>+Data!DP32</f>
        <v>64</v>
      </c>
      <c r="P38" s="123">
        <f>+((Data!DP32-Data!DK32)/Data!DK32)*100</f>
        <v>16.363636363636363</v>
      </c>
      <c r="Q38" s="148" t="s">
        <v>45</v>
      </c>
      <c r="R38" s="161" t="s">
        <v>45</v>
      </c>
      <c r="S38" s="148" t="s">
        <v>45</v>
      </c>
      <c r="T38" s="161" t="s">
        <v>45</v>
      </c>
      <c r="U38" s="148" t="s">
        <v>45</v>
      </c>
      <c r="V38" s="168" t="s">
        <v>45</v>
      </c>
      <c r="W38" s="148" t="s">
        <v>64</v>
      </c>
    </row>
    <row r="39" spans="1:23">
      <c r="A39" s="56" t="s">
        <v>70</v>
      </c>
      <c r="B39" s="56"/>
      <c r="C39" s="56">
        <f>+Data!O33</f>
        <v>143</v>
      </c>
      <c r="D39" s="123">
        <f>+((Data!O33-Data!J33)/Data!J33)*100</f>
        <v>20.168067226890756</v>
      </c>
      <c r="E39" s="56">
        <f>+Data!AJ33</f>
        <v>51</v>
      </c>
      <c r="F39" s="123">
        <f>+((Data!AJ33-Data!AE33)/Data!AE33)*100</f>
        <v>2</v>
      </c>
      <c r="G39" s="56">
        <f>+Data!BE33</f>
        <v>71</v>
      </c>
      <c r="H39" s="191">
        <f>+((Data!BE33-Data!AZ33))*100</f>
        <v>7100</v>
      </c>
      <c r="I39" s="148" t="s">
        <v>45</v>
      </c>
      <c r="J39" s="161" t="s">
        <v>45</v>
      </c>
      <c r="K39" s="148" t="s">
        <v>45</v>
      </c>
      <c r="L39" s="161" t="s">
        <v>45</v>
      </c>
      <c r="M39" s="122"/>
      <c r="N39" s="122"/>
      <c r="O39" s="56">
        <f>+Data!DP33</f>
        <v>182</v>
      </c>
      <c r="P39" s="191">
        <f>+((Data!DP33-Data!DK33))*100</f>
        <v>18200</v>
      </c>
      <c r="Q39" s="148" t="s">
        <v>45</v>
      </c>
      <c r="R39" s="161" t="s">
        <v>45</v>
      </c>
      <c r="S39" s="148" t="s">
        <v>45</v>
      </c>
      <c r="T39" s="161" t="s">
        <v>45</v>
      </c>
      <c r="U39" s="148" t="s">
        <v>45</v>
      </c>
      <c r="V39" s="168" t="s">
        <v>45</v>
      </c>
      <c r="W39" s="148" t="s">
        <v>70</v>
      </c>
    </row>
    <row r="40" spans="1:23">
      <c r="A40" s="57" t="s">
        <v>69</v>
      </c>
      <c r="B40" s="57"/>
      <c r="C40" s="57">
        <f>+Data!O34</f>
        <v>114</v>
      </c>
      <c r="D40" s="125">
        <f>+((Data!O34-Data!J34)/Data!J34)*100</f>
        <v>25.274725274725274</v>
      </c>
      <c r="E40" s="57">
        <f>+Data!AJ34</f>
        <v>69</v>
      </c>
      <c r="F40" s="125">
        <f>+((Data!AJ34-Data!AE34)/Data!AE34)*100</f>
        <v>-2.8169014084507045</v>
      </c>
      <c r="G40" s="149" t="s">
        <v>45</v>
      </c>
      <c r="H40" s="159" t="s">
        <v>45</v>
      </c>
      <c r="I40" s="149" t="s">
        <v>45</v>
      </c>
      <c r="J40" s="159" t="s">
        <v>45</v>
      </c>
      <c r="K40" s="149" t="s">
        <v>45</v>
      </c>
      <c r="L40" s="160" t="s">
        <v>45</v>
      </c>
      <c r="M40" s="122"/>
      <c r="N40" s="122"/>
      <c r="O40" s="57">
        <f>+Data!DP34</f>
        <v>89</v>
      </c>
      <c r="P40" s="125">
        <f>+((Data!DP34-Data!DK34)/Data!DK34)*100</f>
        <v>9.8765432098765427</v>
      </c>
      <c r="Q40" s="149" t="s">
        <v>45</v>
      </c>
      <c r="R40" s="159" t="s">
        <v>45</v>
      </c>
      <c r="S40" s="149" t="s">
        <v>45</v>
      </c>
      <c r="T40" s="159" t="s">
        <v>45</v>
      </c>
      <c r="U40" s="149" t="s">
        <v>45</v>
      </c>
      <c r="V40" s="160" t="s">
        <v>45</v>
      </c>
      <c r="W40" s="149" t="s">
        <v>69</v>
      </c>
    </row>
    <row r="41" spans="1:23">
      <c r="A41" s="57" t="s">
        <v>73</v>
      </c>
      <c r="B41" s="57"/>
      <c r="C41" s="57">
        <f>+Data!O35</f>
        <v>519</v>
      </c>
      <c r="D41" s="125">
        <f>+((Data!O35-Data!J35)/Data!J35)*100</f>
        <v>8.3507306889352826</v>
      </c>
      <c r="E41" s="57">
        <f>+Data!AJ35</f>
        <v>104</v>
      </c>
      <c r="F41" s="125">
        <f>+((Data!AJ35-Data!AE35)/Data!AE35)*100</f>
        <v>35.064935064935064</v>
      </c>
      <c r="G41" s="57">
        <f>+Data!BE35</f>
        <v>78</v>
      </c>
      <c r="H41" s="125">
        <f>+((Data!BE35-Data!AZ35)/Data!AZ35)*100</f>
        <v>11.428571428571429</v>
      </c>
      <c r="I41" s="57">
        <f>+Data!BZ35</f>
        <v>99</v>
      </c>
      <c r="J41" s="125">
        <f>+((Data!BZ35-Data!BU35)/Data!BU35)*100</f>
        <v>23.75</v>
      </c>
      <c r="K41" s="149" t="s">
        <v>45</v>
      </c>
      <c r="L41" s="160" t="s">
        <v>45</v>
      </c>
      <c r="M41" s="122"/>
      <c r="N41" s="122"/>
      <c r="O41" s="57">
        <f>+Data!DP35</f>
        <v>145</v>
      </c>
      <c r="P41" s="125">
        <f>+((Data!DP35-Data!DK35)/Data!DK35)*100</f>
        <v>107.14285714285714</v>
      </c>
      <c r="Q41" s="57">
        <f>+Data!EK35</f>
        <v>93</v>
      </c>
      <c r="R41" s="125">
        <f>+((Data!EK35-Data!EF35)/Data!EF35)*100</f>
        <v>5.6818181818181817</v>
      </c>
      <c r="S41" s="57">
        <f>+Data!FF35</f>
        <v>48</v>
      </c>
      <c r="T41" s="125">
        <f>+((Data!FF35-Data!FA35)/Data!FA35)*100</f>
        <v>45.454545454545453</v>
      </c>
      <c r="U41" s="57">
        <f>+Data!FR35</f>
        <v>170</v>
      </c>
      <c r="V41" s="139">
        <f>+((Data!FR35-Data!FO35)/Data!FO35)*100</f>
        <v>-1.7341040462427744</v>
      </c>
      <c r="W41" s="149" t="s">
        <v>73</v>
      </c>
    </row>
    <row r="42" spans="1:23">
      <c r="A42" s="57" t="s">
        <v>77</v>
      </c>
      <c r="B42" s="57"/>
      <c r="C42" s="57">
        <f>+Data!O36</f>
        <v>283</v>
      </c>
      <c r="D42" s="125">
        <f>+((Data!O36-Data!J36)/Data!J36)*100</f>
        <v>-4.0677966101694913</v>
      </c>
      <c r="E42" s="57">
        <f>+Data!AJ36</f>
        <v>99</v>
      </c>
      <c r="F42" s="125">
        <f>+((Data!AJ36-Data!AE36)/Data!AE36)*100</f>
        <v>2.0618556701030926</v>
      </c>
      <c r="G42" s="149" t="s">
        <v>45</v>
      </c>
      <c r="H42" s="159" t="s">
        <v>45</v>
      </c>
      <c r="I42" s="149" t="s">
        <v>45</v>
      </c>
      <c r="J42" s="159" t="s">
        <v>45</v>
      </c>
      <c r="K42" s="149" t="s">
        <v>45</v>
      </c>
      <c r="L42" s="160" t="s">
        <v>45</v>
      </c>
      <c r="M42" s="122"/>
      <c r="N42" s="122"/>
      <c r="O42" s="57">
        <f>+Data!DP36</f>
        <v>48</v>
      </c>
      <c r="P42" s="125">
        <f>+((Data!DP36-Data!DK36)/Data!DK36)*100</f>
        <v>100</v>
      </c>
      <c r="Q42" s="149" t="s">
        <v>45</v>
      </c>
      <c r="R42" s="159" t="s">
        <v>45</v>
      </c>
      <c r="S42" s="149" t="s">
        <v>45</v>
      </c>
      <c r="T42" s="159" t="s">
        <v>45</v>
      </c>
      <c r="U42" s="57">
        <f>+Data!FR36</f>
        <v>91</v>
      </c>
      <c r="V42" s="189">
        <f>+((Data!FR36-Data!FO36))*100</f>
        <v>9100</v>
      </c>
      <c r="W42" s="149" t="s">
        <v>77</v>
      </c>
    </row>
    <row r="43" spans="1:23">
      <c r="A43" s="57" t="s">
        <v>79</v>
      </c>
      <c r="B43" s="57"/>
      <c r="C43" s="57">
        <f>+Data!O37</f>
        <v>678</v>
      </c>
      <c r="D43" s="125">
        <f>+((Data!O37-Data!J37)/Data!J37)*100</f>
        <v>1.6491754122938531</v>
      </c>
      <c r="E43" s="57">
        <f>+Data!AJ37</f>
        <v>180</v>
      </c>
      <c r="F43" s="125">
        <f>+((Data!AJ37-Data!AE37)/Data!AE37)*100</f>
        <v>4.6511627906976747</v>
      </c>
      <c r="G43" s="57">
        <f>+Data!BE37</f>
        <v>54</v>
      </c>
      <c r="H43" s="125">
        <f>+((Data!BE37-Data!AZ37)/Data!AZ37)*100</f>
        <v>5.8823529411764701</v>
      </c>
      <c r="I43" s="149" t="s">
        <v>45</v>
      </c>
      <c r="J43" s="159" t="s">
        <v>45</v>
      </c>
      <c r="K43" s="149" t="s">
        <v>45</v>
      </c>
      <c r="L43" s="160" t="s">
        <v>45</v>
      </c>
      <c r="M43" s="122"/>
      <c r="N43" s="122"/>
      <c r="O43" s="57">
        <f>+Data!DP37</f>
        <v>196</v>
      </c>
      <c r="P43" s="125">
        <f>+((Data!DP37-Data!DK37)/Data!DK37)*100</f>
        <v>20.987654320987652</v>
      </c>
      <c r="Q43" s="149" t="s">
        <v>45</v>
      </c>
      <c r="R43" s="159" t="s">
        <v>45</v>
      </c>
      <c r="S43" s="57">
        <f>+Data!FF37</f>
        <v>94</v>
      </c>
      <c r="T43" s="125">
        <f>+((Data!FF37-Data!FA37)/Data!FA37)*100</f>
        <v>8.0459770114942533</v>
      </c>
      <c r="U43" s="57">
        <f>+Data!FR37</f>
        <v>127</v>
      </c>
      <c r="V43" s="139">
        <f>+((Data!FR37-Data!FO37)/Data!FO37)*100</f>
        <v>309.67741935483872</v>
      </c>
      <c r="W43" s="149" t="s">
        <v>79</v>
      </c>
    </row>
    <row r="44" spans="1:23">
      <c r="A44" s="58" t="s">
        <v>81</v>
      </c>
      <c r="B44" s="58"/>
      <c r="C44" s="58">
        <f>+Data!O38</f>
        <v>80</v>
      </c>
      <c r="D44" s="127">
        <f>+((Data!O38-Data!J38)/Data!J38)*100</f>
        <v>-4.7619047619047619</v>
      </c>
      <c r="E44" s="150" t="s">
        <v>45</v>
      </c>
      <c r="F44" s="162" t="s">
        <v>45</v>
      </c>
      <c r="G44" s="150" t="s">
        <v>45</v>
      </c>
      <c r="H44" s="162" t="s">
        <v>45</v>
      </c>
      <c r="I44" s="165" t="s">
        <v>45</v>
      </c>
      <c r="J44" s="162" t="s">
        <v>45</v>
      </c>
      <c r="K44" s="150" t="s">
        <v>45</v>
      </c>
      <c r="L44" s="167" t="s">
        <v>45</v>
      </c>
      <c r="M44" s="122"/>
      <c r="N44" s="122"/>
      <c r="O44" s="58">
        <f>+Data!DP38</f>
        <v>51</v>
      </c>
      <c r="P44" s="127">
        <f>+((Data!DP38-Data!DK38)/Data!DK38)*100</f>
        <v>8.5106382978723403</v>
      </c>
      <c r="Q44" s="150" t="s">
        <v>45</v>
      </c>
      <c r="R44" s="162" t="s">
        <v>45</v>
      </c>
      <c r="S44" s="150" t="s">
        <v>45</v>
      </c>
      <c r="T44" s="162" t="s">
        <v>45</v>
      </c>
      <c r="U44" s="150" t="s">
        <v>45</v>
      </c>
      <c r="V44" s="167" t="s">
        <v>45</v>
      </c>
      <c r="W44" s="150" t="s">
        <v>81</v>
      </c>
    </row>
    <row r="45" spans="1:23">
      <c r="A45" s="56" t="s">
        <v>138</v>
      </c>
      <c r="B45" s="56"/>
      <c r="C45" s="56">
        <f>+Data!O39</f>
        <v>10098</v>
      </c>
      <c r="D45" s="123">
        <f>+((Data!O39-Data!J39)/Data!J39)*100</f>
        <v>14.828292017284511</v>
      </c>
      <c r="E45" s="56">
        <f>+Data!AJ39</f>
        <v>4401</v>
      </c>
      <c r="F45" s="123">
        <f>+((Data!AJ39-Data!AE39)/Data!AE39)*100</f>
        <v>4.3385490753911808</v>
      </c>
      <c r="G45" s="56">
        <f>+Data!BE39</f>
        <v>1117</v>
      </c>
      <c r="H45" s="123">
        <f>+((Data!BE39-Data!AZ39)/Data!AZ39)*100</f>
        <v>13.171225937183383</v>
      </c>
      <c r="I45" s="56">
        <f>+Data!BZ39</f>
        <v>1151</v>
      </c>
      <c r="J45" s="123">
        <f>+((Data!BZ39-Data!BU39)/Data!BU39)*100</f>
        <v>0</v>
      </c>
      <c r="K45" s="56">
        <f>+Data!CU39</f>
        <v>1034</v>
      </c>
      <c r="L45" s="122">
        <f>+((Data!CU39-Data!CP39)/Data!CP39)*100</f>
        <v>10.944206008583691</v>
      </c>
      <c r="M45" s="122"/>
      <c r="N45" s="122"/>
      <c r="O45" s="56">
        <f>+Data!DP39</f>
        <v>2788</v>
      </c>
      <c r="P45" s="123">
        <f>+((Data!DP39-Data!DK39)/Data!DK39)*100</f>
        <v>43.121149897330596</v>
      </c>
      <c r="Q45" s="56">
        <f>+Data!EK39</f>
        <v>386</v>
      </c>
      <c r="R45" s="123">
        <f>+((Data!EK39-Data!EF39)/Data!EF39)*100</f>
        <v>9.6590909090909083</v>
      </c>
      <c r="S45" s="56">
        <f>+Data!FF39</f>
        <v>710</v>
      </c>
      <c r="T45" s="123">
        <f>+((Data!FF39-Data!FA39)/Data!FA39)*100</f>
        <v>-0.56022408963585435</v>
      </c>
      <c r="U45" s="56">
        <f>+Data!FR39</f>
        <v>2806</v>
      </c>
      <c r="V45" s="122">
        <f>+((Data!FR39-Data!FO39)/Data!FO39)*100</f>
        <v>71.620795107033643</v>
      </c>
      <c r="W45" s="148" t="s">
        <v>138</v>
      </c>
    </row>
    <row r="46" spans="1:23" s="124" customFormat="1">
      <c r="A46" s="122" t="s">
        <v>144</v>
      </c>
      <c r="B46" s="122"/>
      <c r="C46" s="122">
        <f>+Data!O40</f>
        <v>22.926552389601543</v>
      </c>
      <c r="D46" s="123"/>
      <c r="E46" s="122">
        <f>+Data!AJ40</f>
        <v>27.528617001313567</v>
      </c>
      <c r="F46" s="123"/>
      <c r="G46" s="122">
        <f>+Data!BE40</f>
        <v>22.71248474989833</v>
      </c>
      <c r="H46" s="123"/>
      <c r="I46" s="122">
        <f>+Data!BZ40</f>
        <v>45.820063694267517</v>
      </c>
      <c r="J46" s="123"/>
      <c r="K46" s="122">
        <f>+Data!CU40</f>
        <v>28.212824010914051</v>
      </c>
      <c r="L46" s="122"/>
      <c r="M46" s="122"/>
      <c r="N46" s="122"/>
      <c r="O46" s="122">
        <f>+Data!DP40</f>
        <v>24.731659717910052</v>
      </c>
      <c r="P46" s="123"/>
      <c r="Q46" s="122">
        <f>+Data!EK40</f>
        <v>28.849028400597909</v>
      </c>
      <c r="R46" s="123"/>
      <c r="S46" s="122">
        <f>+Data!FF40</f>
        <v>29.869583508624313</v>
      </c>
      <c r="T46" s="123"/>
      <c r="U46" s="122">
        <f>+Data!FR40</f>
        <v>31.828493647912886</v>
      </c>
      <c r="V46" s="122"/>
      <c r="W46" s="148"/>
    </row>
    <row r="47" spans="1:23">
      <c r="A47" s="57" t="s">
        <v>56</v>
      </c>
      <c r="B47" s="57"/>
      <c r="C47" s="57">
        <f>+Data!O41</f>
        <v>2163</v>
      </c>
      <c r="D47" s="125">
        <f>+((Data!O41-Data!J41)/Data!J41)*100</f>
        <v>7.4515648286140088</v>
      </c>
      <c r="E47" s="57">
        <f>+Data!AJ41</f>
        <v>1069</v>
      </c>
      <c r="F47" s="125">
        <f>+((Data!AJ41-Data!AE41)/Data!AE41)*100</f>
        <v>1.8095238095238095</v>
      </c>
      <c r="G47" s="57">
        <f>+Data!BE41</f>
        <v>129</v>
      </c>
      <c r="H47" s="125">
        <f>+((Data!BE41-Data!AZ41)/Data!AZ41)*100</f>
        <v>21.69811320754717</v>
      </c>
      <c r="I47" s="57">
        <f>+Data!BZ41</f>
        <v>83</v>
      </c>
      <c r="J47" s="125">
        <f>+((Data!BZ41-Data!BU41)/Data!BU41)*100</f>
        <v>-38.518518518518519</v>
      </c>
      <c r="K47" s="57">
        <f>+Data!CU41</f>
        <v>163</v>
      </c>
      <c r="L47" s="139">
        <f>+((Data!CU41-Data!CP41)/Data!CP41)*100</f>
        <v>1.875</v>
      </c>
      <c r="M47" s="122"/>
      <c r="N47" s="122"/>
      <c r="O47" s="57">
        <f>+Data!DP41</f>
        <v>455</v>
      </c>
      <c r="P47" s="125">
        <f>+((Data!DP41-Data!DK41)/Data!DK41)*100</f>
        <v>64.259927797833939</v>
      </c>
      <c r="Q47" s="57">
        <f>+Data!EK41</f>
        <v>148</v>
      </c>
      <c r="R47" s="125">
        <f>+((Data!EK41-Data!EF41)/Data!EF41)*100</f>
        <v>-10.303030303030303</v>
      </c>
      <c r="S47" s="57">
        <f>+Data!FF41</f>
        <v>104</v>
      </c>
      <c r="T47" s="125">
        <f>+((Data!FF41-Data!FA41)/Data!FA41)*100</f>
        <v>9.4736842105263168</v>
      </c>
      <c r="U47" s="57">
        <f>+Data!FR41</f>
        <v>692</v>
      </c>
      <c r="V47" s="139">
        <f>+((Data!FR41-Data!FO41)/Data!FO41)*100</f>
        <v>64.370546318289783</v>
      </c>
      <c r="W47" s="149" t="s">
        <v>56</v>
      </c>
    </row>
    <row r="48" spans="1:23">
      <c r="A48" s="57" t="s">
        <v>57</v>
      </c>
      <c r="B48" s="57"/>
      <c r="C48" s="57">
        <f>+Data!O42</f>
        <v>825</v>
      </c>
      <c r="D48" s="125">
        <f>+((Data!O42-Data!J42)/Data!J42)*100</f>
        <v>6.8652849740932638</v>
      </c>
      <c r="E48" s="57">
        <f>+Data!AJ42</f>
        <v>259</v>
      </c>
      <c r="F48" s="125">
        <f>+((Data!AJ42-Data!AE42)/Data!AE42)*100</f>
        <v>1.5686274509803921</v>
      </c>
      <c r="G48" s="57">
        <f>+Data!BE42</f>
        <v>74</v>
      </c>
      <c r="H48" s="125">
        <f>+((Data!BE42-Data!AZ42)/Data!AZ42)*100</f>
        <v>-23.711340206185564</v>
      </c>
      <c r="I48" s="149" t="s">
        <v>45</v>
      </c>
      <c r="J48" s="159" t="s">
        <v>45</v>
      </c>
      <c r="K48" s="149" t="s">
        <v>45</v>
      </c>
      <c r="L48" s="160" t="s">
        <v>45</v>
      </c>
      <c r="M48" s="122"/>
      <c r="N48" s="122"/>
      <c r="O48" s="57">
        <f>+Data!DP42</f>
        <v>292</v>
      </c>
      <c r="P48" s="125">
        <f>+((Data!DP42-Data!DK42)/Data!DK42)*100</f>
        <v>25.862068965517242</v>
      </c>
      <c r="Q48" s="57">
        <f>+Data!EK42</f>
        <v>91</v>
      </c>
      <c r="R48" s="125">
        <f>+((Data!EK42-Data!EF42)/Data!EF42)*100</f>
        <v>42.1875</v>
      </c>
      <c r="S48" s="57">
        <f>+Data!FF42</f>
        <v>0</v>
      </c>
      <c r="T48" s="125">
        <f>+((Data!FF42-Data!FA42)/Data!FA42)*100</f>
        <v>-100</v>
      </c>
      <c r="U48" s="57">
        <f>+Data!FR42</f>
        <v>331</v>
      </c>
      <c r="V48" s="139">
        <f>+((Data!FR42-Data!FO42)/Data!FO42)*100</f>
        <v>83.888888888888886</v>
      </c>
      <c r="W48" s="149" t="s">
        <v>57</v>
      </c>
    </row>
    <row r="49" spans="1:23">
      <c r="A49" s="57" t="s">
        <v>54</v>
      </c>
      <c r="B49" s="57"/>
      <c r="C49" s="57">
        <f>+Data!O43</f>
        <v>556</v>
      </c>
      <c r="D49" s="125">
        <f>+((Data!O43-Data!J43)/Data!J43)*100</f>
        <v>51.912568306010932</v>
      </c>
      <c r="E49" s="57">
        <f>+Data!AJ43</f>
        <v>144</v>
      </c>
      <c r="F49" s="125">
        <f>+((Data!AJ43-Data!AE43)/Data!AE43)*100</f>
        <v>9.9236641221374047</v>
      </c>
      <c r="G49" s="57">
        <f>+Data!BE43</f>
        <v>74</v>
      </c>
      <c r="H49" s="125">
        <f>+((Data!BE43-Data!AZ43)/Data!AZ43)*100</f>
        <v>-5.1282051282051277</v>
      </c>
      <c r="I49" s="57">
        <f>+Data!BZ43</f>
        <v>540</v>
      </c>
      <c r="J49" s="125">
        <f>+((Data!BZ43-Data!BU43)/Data!BU43)*100</f>
        <v>18.421052631578945</v>
      </c>
      <c r="K49" s="57">
        <f>+Data!CU43</f>
        <v>197</v>
      </c>
      <c r="L49" s="139">
        <f>+((Data!CU43-Data!CP43)/Data!CP43)*100</f>
        <v>3.6842105263157889</v>
      </c>
      <c r="M49" s="122"/>
      <c r="N49" s="122"/>
      <c r="O49" s="57">
        <f>+Data!DP43</f>
        <v>246</v>
      </c>
      <c r="P49" s="125">
        <f>+((Data!DP43-Data!DK43)/Data!DK43)*100</f>
        <v>19.417475728155338</v>
      </c>
      <c r="Q49" s="149" t="s">
        <v>45</v>
      </c>
      <c r="R49" s="159" t="s">
        <v>45</v>
      </c>
      <c r="S49" s="57">
        <f>+Data!FF43</f>
        <v>113</v>
      </c>
      <c r="T49" s="191">
        <f>+((Data!FF43-Data!FA43))*100</f>
        <v>11300</v>
      </c>
      <c r="U49" s="57">
        <f>+Data!FR43</f>
        <v>94</v>
      </c>
      <c r="V49" s="139">
        <f>+((Data!FR43-Data!FO43)/Data!FO43)*100</f>
        <v>-5.0505050505050502</v>
      </c>
      <c r="W49" s="149" t="s">
        <v>54</v>
      </c>
    </row>
    <row r="50" spans="1:23">
      <c r="A50" s="57" t="s">
        <v>58</v>
      </c>
      <c r="B50" s="57"/>
      <c r="C50" s="57">
        <f>+Data!O44</f>
        <v>296</v>
      </c>
      <c r="D50" s="125">
        <f>+((Data!O44-Data!J44)/Data!J44)*100</f>
        <v>-12.684365781710916</v>
      </c>
      <c r="E50" s="57">
        <f>+Data!AJ44</f>
        <v>157</v>
      </c>
      <c r="F50" s="125">
        <f>+((Data!AJ44-Data!AE44)/Data!AE44)*100</f>
        <v>-1.875</v>
      </c>
      <c r="G50" s="149" t="s">
        <v>45</v>
      </c>
      <c r="H50" s="159" t="s">
        <v>45</v>
      </c>
      <c r="I50" s="57">
        <f>+Data!BZ44</f>
        <v>90</v>
      </c>
      <c r="J50" s="191">
        <f>+((Data!BZ44-Data!BU44))*100</f>
        <v>9000</v>
      </c>
      <c r="K50" s="149" t="s">
        <v>45</v>
      </c>
      <c r="L50" s="160" t="s">
        <v>45</v>
      </c>
      <c r="M50" s="122"/>
      <c r="N50" s="122"/>
      <c r="O50" s="57">
        <f>+Data!DP44</f>
        <v>131</v>
      </c>
      <c r="P50" s="125">
        <f>+((Data!DP44-Data!DK44)/Data!DK44)*100</f>
        <v>8.2644628099173563</v>
      </c>
      <c r="Q50" s="149" t="s">
        <v>45</v>
      </c>
      <c r="R50" s="159" t="s">
        <v>45</v>
      </c>
      <c r="S50" s="57">
        <f>+Data!FF44</f>
        <v>108</v>
      </c>
      <c r="T50" s="125">
        <f>+((Data!FF44-Data!FA44)/Data!FA44)*100</f>
        <v>0.93457943925233633</v>
      </c>
      <c r="U50" s="57">
        <f>+Data!FR44</f>
        <v>85</v>
      </c>
      <c r="V50" s="139">
        <f>+((Data!FR44-Data!FO44)/Data!FO44)*100</f>
        <v>507.14285714285711</v>
      </c>
      <c r="W50" s="149" t="s">
        <v>58</v>
      </c>
    </row>
    <row r="51" spans="1:23">
      <c r="A51" s="56" t="s">
        <v>61</v>
      </c>
      <c r="B51" s="56"/>
      <c r="C51" s="56">
        <f>+Data!O45</f>
        <v>1993</v>
      </c>
      <c r="D51" s="123">
        <f>+((Data!O45-Data!J45)/Data!J45)*100</f>
        <v>41.648898365316278</v>
      </c>
      <c r="E51" s="56">
        <f>+Data!AJ45</f>
        <v>518</v>
      </c>
      <c r="F51" s="123">
        <f>+((Data!AJ45-Data!AE45)/Data!AE45)*100</f>
        <v>-2.4482109227871938</v>
      </c>
      <c r="G51" s="56">
        <f>+Data!BE45</f>
        <v>184</v>
      </c>
      <c r="H51" s="123">
        <f>+((Data!BE45-Data!AZ45)/Data!AZ45)*100</f>
        <v>4.5454545454545459</v>
      </c>
      <c r="I51" s="148" t="s">
        <v>45</v>
      </c>
      <c r="J51" s="161" t="s">
        <v>45</v>
      </c>
      <c r="K51" s="56">
        <f>+Data!CU45</f>
        <v>173</v>
      </c>
      <c r="L51" s="122">
        <f>+((Data!CU45-Data!CP45)/Data!CP45)*100</f>
        <v>29.1044776119403</v>
      </c>
      <c r="M51" s="122"/>
      <c r="N51" s="122"/>
      <c r="O51" s="56">
        <f>+Data!DP45</f>
        <v>298</v>
      </c>
      <c r="P51" s="123">
        <f>+((Data!DP45-Data!DK45)/Data!DK45)*100</f>
        <v>61.081081081081081</v>
      </c>
      <c r="Q51" s="56">
        <f>+Data!EK45</f>
        <v>35</v>
      </c>
      <c r="R51" s="123">
        <f>+((Data!EK45-Data!EF45)/Data!EF45)*100</f>
        <v>9.375</v>
      </c>
      <c r="S51" s="56">
        <f>+Data!FF45</f>
        <v>107</v>
      </c>
      <c r="T51" s="123">
        <f>+((Data!FF45-Data!FA45)/Data!FA45)*100</f>
        <v>20.224719101123593</v>
      </c>
      <c r="U51" s="56">
        <f>+Data!FR45</f>
        <v>307</v>
      </c>
      <c r="V51" s="122">
        <f>+((Data!FR45-Data!FO45)/Data!FO45)*100</f>
        <v>89.506172839506178</v>
      </c>
      <c r="W51" s="148" t="s">
        <v>61</v>
      </c>
    </row>
    <row r="52" spans="1:23">
      <c r="A52" s="56" t="s">
        <v>62</v>
      </c>
      <c r="B52" s="56"/>
      <c r="C52" s="56">
        <f>+Data!O46</f>
        <v>948</v>
      </c>
      <c r="D52" s="123">
        <f>+((Data!O46-Data!J46)/Data!J46)*100</f>
        <v>17.472118959107807</v>
      </c>
      <c r="E52" s="56">
        <f>+Data!AJ46</f>
        <v>241</v>
      </c>
      <c r="F52" s="123">
        <f>+((Data!AJ46-Data!AE46)/Data!AE46)*100</f>
        <v>-3.2128514056224895</v>
      </c>
      <c r="G52" s="56">
        <f>+Data!BE46</f>
        <v>109</v>
      </c>
      <c r="H52" s="123">
        <f>+((Data!BE46-Data!AZ46)/Data!AZ46)*100</f>
        <v>37.974683544303801</v>
      </c>
      <c r="I52" s="56">
        <f>+Data!BZ46</f>
        <v>188</v>
      </c>
      <c r="J52" s="123">
        <f>+((Data!BZ46-Data!BU46)/Data!BU46)*100</f>
        <v>16.770186335403729</v>
      </c>
      <c r="K52" s="148" t="s">
        <v>45</v>
      </c>
      <c r="L52" s="161" t="s">
        <v>45</v>
      </c>
      <c r="M52" s="122"/>
      <c r="N52" s="122"/>
      <c r="O52" s="56">
        <f>+Data!DP46</f>
        <v>156</v>
      </c>
      <c r="P52" s="123">
        <f>+((Data!DP46-Data!DK46)/Data!DK46)*100</f>
        <v>26.829268292682929</v>
      </c>
      <c r="Q52" s="148" t="s">
        <v>45</v>
      </c>
      <c r="R52" s="161" t="s">
        <v>45</v>
      </c>
      <c r="S52" s="56">
        <f>+Data!FF46</f>
        <v>0</v>
      </c>
      <c r="T52" s="123">
        <f>+((Data!FF46-Data!FA46)/Data!FA46)*100</f>
        <v>-100</v>
      </c>
      <c r="U52" s="56">
        <f>+Data!FR46</f>
        <v>350</v>
      </c>
      <c r="V52" s="122">
        <f>+((Data!FR46-Data!FO46)/Data!FO46)*100</f>
        <v>118.75</v>
      </c>
      <c r="W52" s="148" t="s">
        <v>62</v>
      </c>
    </row>
    <row r="53" spans="1:23">
      <c r="A53" s="56" t="s">
        <v>63</v>
      </c>
      <c r="B53" s="56"/>
      <c r="C53" s="56">
        <f>+Data!O47</f>
        <v>908</v>
      </c>
      <c r="D53" s="123">
        <f>+((Data!O47-Data!J47)/Data!J47)*100</f>
        <v>15.082382762991129</v>
      </c>
      <c r="E53" s="56">
        <f>+Data!AJ47</f>
        <v>433</v>
      </c>
      <c r="F53" s="123">
        <f>+((Data!AJ47-Data!AE47)/Data!AE47)*100</f>
        <v>-1.8140589569160999</v>
      </c>
      <c r="G53" s="56">
        <f>+Data!BE47</f>
        <v>152</v>
      </c>
      <c r="H53" s="123">
        <f>+((Data!BE47-Data!AZ47)/Data!AZ47)*100</f>
        <v>94.871794871794862</v>
      </c>
      <c r="I53" s="56">
        <f>+Data!BZ47</f>
        <v>250</v>
      </c>
      <c r="J53" s="123">
        <f>+((Data!BZ47-Data!BU47)/Data!BU47)*100</f>
        <v>-37.343358395989974</v>
      </c>
      <c r="K53" s="56">
        <f>+Data!CU47</f>
        <v>398</v>
      </c>
      <c r="L53" s="122">
        <f>+((Data!CU47-Data!CP47)/Data!CP47)*100</f>
        <v>15.028901734104046</v>
      </c>
      <c r="M53" s="122"/>
      <c r="N53" s="122"/>
      <c r="O53" s="56">
        <f>+Data!DP47</f>
        <v>220</v>
      </c>
      <c r="P53" s="123">
        <f>+((Data!DP47-Data!DK47)/Data!DK47)*100</f>
        <v>115.68627450980394</v>
      </c>
      <c r="Q53" s="56">
        <f>+Data!EK47</f>
        <v>44</v>
      </c>
      <c r="R53" s="123">
        <f>+((Data!EK47-Data!EF47)/Data!EF47)*100</f>
        <v>25.714285714285712</v>
      </c>
      <c r="S53" s="56">
        <f>+Data!FF47</f>
        <v>70</v>
      </c>
      <c r="T53" s="123">
        <f>+((Data!FF47-Data!FA47)/Data!FA47)*100</f>
        <v>9.375</v>
      </c>
      <c r="U53" s="56">
        <f>+Data!FR47</f>
        <v>328</v>
      </c>
      <c r="V53" s="122">
        <f>+((Data!FR47-Data!FO47)/Data!FO47)*100</f>
        <v>8.2508250825082499</v>
      </c>
      <c r="W53" s="148" t="s">
        <v>63</v>
      </c>
    </row>
    <row r="54" spans="1:23">
      <c r="A54" s="56" t="s">
        <v>66</v>
      </c>
      <c r="B54" s="56"/>
      <c r="C54" s="56">
        <f>+Data!O48</f>
        <v>279</v>
      </c>
      <c r="D54" s="123">
        <f>+((Data!O48-Data!J48)/Data!J48)*100</f>
        <v>-6.6889632107023411</v>
      </c>
      <c r="E54" s="56">
        <f>+Data!AJ48</f>
        <v>244</v>
      </c>
      <c r="F54" s="123">
        <f>+((Data!AJ48-Data!AE48)/Data!AE48)*100</f>
        <v>14.018691588785046</v>
      </c>
      <c r="G54" s="56">
        <f>+Data!BE48</f>
        <v>132</v>
      </c>
      <c r="H54" s="123">
        <f>+((Data!BE48-Data!AZ48)/Data!AZ48)*100</f>
        <v>4.7619047619047619</v>
      </c>
      <c r="I54" s="148" t="s">
        <v>45</v>
      </c>
      <c r="J54" s="161" t="s">
        <v>45</v>
      </c>
      <c r="K54" s="148" t="s">
        <v>45</v>
      </c>
      <c r="L54" s="161" t="s">
        <v>45</v>
      </c>
      <c r="M54" s="122"/>
      <c r="N54" s="122"/>
      <c r="O54" s="56">
        <f>+Data!DP48</f>
        <v>228</v>
      </c>
      <c r="P54" s="123">
        <f>+((Data!DP48-Data!DK48)/Data!DK48)*100</f>
        <v>31.03448275862069</v>
      </c>
      <c r="Q54" s="148" t="s">
        <v>45</v>
      </c>
      <c r="R54" s="161" t="s">
        <v>45</v>
      </c>
      <c r="S54" s="148" t="s">
        <v>45</v>
      </c>
      <c r="T54" s="161" t="s">
        <v>45</v>
      </c>
      <c r="U54" s="56">
        <f>+Data!FR48</f>
        <v>112</v>
      </c>
      <c r="V54" s="189">
        <f>+((Data!FR48-Data!FO48))*100</f>
        <v>11200</v>
      </c>
      <c r="W54" s="148" t="s">
        <v>66</v>
      </c>
    </row>
    <row r="55" spans="1:23">
      <c r="A55" s="57" t="s">
        <v>65</v>
      </c>
      <c r="B55" s="57"/>
      <c r="C55" s="57">
        <f>+Data!O49</f>
        <v>80</v>
      </c>
      <c r="D55" s="125">
        <f>+((Data!O49-Data!J49)/Data!J49)*100</f>
        <v>29.032258064516132</v>
      </c>
      <c r="E55" s="57">
        <f>+Data!AJ49</f>
        <v>59</v>
      </c>
      <c r="F55" s="125">
        <f>+((Data!AJ49-Data!AE49)/Data!AE49)*100</f>
        <v>9.2592592592592595</v>
      </c>
      <c r="G55" s="149" t="s">
        <v>45</v>
      </c>
      <c r="H55" s="159" t="s">
        <v>45</v>
      </c>
      <c r="I55" s="149" t="s">
        <v>45</v>
      </c>
      <c r="J55" s="159" t="s">
        <v>45</v>
      </c>
      <c r="K55" s="149" t="s">
        <v>45</v>
      </c>
      <c r="L55" s="160" t="s">
        <v>45</v>
      </c>
      <c r="M55" s="122"/>
      <c r="N55" s="122"/>
      <c r="O55" s="57">
        <f>+Data!DP49</f>
        <v>84</v>
      </c>
      <c r="P55" s="125">
        <f>+((Data!DP49-Data!DK49)/Data!DK49)*100</f>
        <v>29.230769230769234</v>
      </c>
      <c r="Q55" s="149" t="s">
        <v>45</v>
      </c>
      <c r="R55" s="159" t="s">
        <v>45</v>
      </c>
      <c r="S55" s="149" t="s">
        <v>45</v>
      </c>
      <c r="T55" s="159" t="s">
        <v>45</v>
      </c>
      <c r="U55" s="57">
        <f>+Data!FR49</f>
        <v>29</v>
      </c>
      <c r="V55" s="189">
        <f>+((Data!FR49-Data!FO49))*100</f>
        <v>2900</v>
      </c>
      <c r="W55" s="149" t="s">
        <v>65</v>
      </c>
    </row>
    <row r="56" spans="1:23">
      <c r="A56" s="57" t="s">
        <v>72</v>
      </c>
      <c r="B56" s="57"/>
      <c r="C56" s="57">
        <f>+Data!O50</f>
        <v>1495</v>
      </c>
      <c r="D56" s="125">
        <f>+((Data!O50-Data!J50)/Data!J50)*100</f>
        <v>2.4674434544208359</v>
      </c>
      <c r="E56" s="57">
        <f>+Data!AJ50</f>
        <v>857</v>
      </c>
      <c r="F56" s="125">
        <f>+((Data!AJ50-Data!AE50)/Data!AE50)*100</f>
        <v>12.467191601049869</v>
      </c>
      <c r="G56" s="57">
        <f>+Data!BE50</f>
        <v>181</v>
      </c>
      <c r="H56" s="125">
        <f>+((Data!BE50-Data!AZ50)/Data!AZ50)*100</f>
        <v>3.4285714285714288</v>
      </c>
      <c r="I56" s="149" t="s">
        <v>45</v>
      </c>
      <c r="J56" s="159" t="s">
        <v>45</v>
      </c>
      <c r="K56" s="57">
        <f>+Data!CU50</f>
        <v>103</v>
      </c>
      <c r="L56" s="139">
        <f>+((Data!CU50-Data!CP50)/Data!CP50)*100</f>
        <v>0.98039215686274506</v>
      </c>
      <c r="M56" s="122"/>
      <c r="N56" s="122"/>
      <c r="O56" s="57">
        <f>+Data!DP50</f>
        <v>496</v>
      </c>
      <c r="P56" s="125">
        <f>+((Data!DP50-Data!DK50)/Data!DK50)*100</f>
        <v>87.169811320754718</v>
      </c>
      <c r="Q56" s="57">
        <f>+Data!EK50</f>
        <v>68</v>
      </c>
      <c r="R56" s="125">
        <f>+((Data!EK50-Data!EF50)/Data!EF50)*100</f>
        <v>21.428571428571427</v>
      </c>
      <c r="S56" s="57">
        <f>+Data!FF50</f>
        <v>139</v>
      </c>
      <c r="T56" s="125">
        <f>+((Data!FF50-Data!FA50)/Data!FA50)*100</f>
        <v>2.9629629629629632</v>
      </c>
      <c r="U56" s="57">
        <f>+Data!FR50</f>
        <v>265</v>
      </c>
      <c r="V56" s="139">
        <f>+((Data!FR50-Data!FO50)/Data!FO50)*100</f>
        <v>2.7131782945736433</v>
      </c>
      <c r="W56" s="149" t="s">
        <v>72</v>
      </c>
    </row>
    <row r="57" spans="1:23">
      <c r="A57" s="57" t="s">
        <v>76</v>
      </c>
      <c r="B57" s="57"/>
      <c r="C57" s="57">
        <f>+Data!O51</f>
        <v>73</v>
      </c>
      <c r="D57" s="125">
        <f>+((Data!O51-Data!J51)/Data!J51)*100</f>
        <v>-5.1948051948051948</v>
      </c>
      <c r="E57" s="57">
        <f>+Data!AJ51</f>
        <v>47</v>
      </c>
      <c r="F57" s="125">
        <f>+((Data!AJ51-Data!AE51)/Data!AE51)*100</f>
        <v>-4.0816326530612246</v>
      </c>
      <c r="G57" s="149" t="s">
        <v>45</v>
      </c>
      <c r="H57" s="159" t="s">
        <v>45</v>
      </c>
      <c r="I57" s="149" t="s">
        <v>45</v>
      </c>
      <c r="J57" s="159" t="s">
        <v>45</v>
      </c>
      <c r="K57" s="149" t="s">
        <v>45</v>
      </c>
      <c r="L57" s="160" t="s">
        <v>45</v>
      </c>
      <c r="M57" s="122"/>
      <c r="N57" s="122"/>
      <c r="O57" s="57">
        <f>+Data!DP51</f>
        <v>60</v>
      </c>
      <c r="P57" s="125">
        <f>+((Data!DP51-Data!DK51)/Data!DK51)*100</f>
        <v>1.6949152542372881</v>
      </c>
      <c r="Q57" s="149" t="s">
        <v>45</v>
      </c>
      <c r="R57" s="159" t="s">
        <v>45</v>
      </c>
      <c r="S57" s="149" t="s">
        <v>45</v>
      </c>
      <c r="T57" s="159" t="s">
        <v>45</v>
      </c>
      <c r="U57" s="57">
        <f>+Data!FR51</f>
        <v>0</v>
      </c>
      <c r="V57" s="189">
        <f>+((Data!FR51-Data!FO51))*100</f>
        <v>-1900</v>
      </c>
      <c r="W57" s="149" t="s">
        <v>76</v>
      </c>
    </row>
    <row r="58" spans="1:23">
      <c r="A58" s="57" t="s">
        <v>80</v>
      </c>
      <c r="B58" s="57"/>
      <c r="C58" s="57">
        <f>+Data!O52</f>
        <v>482</v>
      </c>
      <c r="D58" s="125">
        <f>+((Data!O52-Data!J52)/Data!J52)*100</f>
        <v>19.306930693069308</v>
      </c>
      <c r="E58" s="57">
        <f>+Data!AJ52</f>
        <v>373</v>
      </c>
      <c r="F58" s="125">
        <f>+((Data!AJ52-Data!AE52)/Data!AE52)*100</f>
        <v>15.838509316770185</v>
      </c>
      <c r="G58" s="57">
        <f>+Data!BE52</f>
        <v>82</v>
      </c>
      <c r="H58" s="125">
        <f>+((Data!BE52-Data!AZ52)/Data!AZ52)*100</f>
        <v>13.888888888888889</v>
      </c>
      <c r="I58" s="149" t="s">
        <v>45</v>
      </c>
      <c r="J58" s="159" t="s">
        <v>45</v>
      </c>
      <c r="K58" s="149" t="s">
        <v>45</v>
      </c>
      <c r="L58" s="160" t="s">
        <v>45</v>
      </c>
      <c r="M58" s="122"/>
      <c r="N58" s="122"/>
      <c r="O58" s="57">
        <f>+Data!DP52</f>
        <v>122</v>
      </c>
      <c r="P58" s="125">
        <f>+((Data!DP52-Data!DK52)/Data!DK52)*100</f>
        <v>-12.23021582733813</v>
      </c>
      <c r="Q58" s="149" t="s">
        <v>45</v>
      </c>
      <c r="R58" s="159" t="s">
        <v>45</v>
      </c>
      <c r="S58" s="57">
        <f>+Data!FF52</f>
        <v>69</v>
      </c>
      <c r="T58" s="125">
        <f>+((Data!FF52-Data!FA52)/Data!FA52)*100</f>
        <v>-13.750000000000002</v>
      </c>
      <c r="U58" s="57">
        <f>+Data!FR52</f>
        <v>213</v>
      </c>
      <c r="V58" s="139">
        <f>+((Data!FR52-Data!FO52)/Data!FO52)*100</f>
        <v>1021.0526315789474</v>
      </c>
      <c r="W58" s="149" t="s">
        <v>80</v>
      </c>
    </row>
    <row r="59" spans="1:23">
      <c r="A59" s="59" t="s">
        <v>139</v>
      </c>
      <c r="B59" s="59"/>
      <c r="C59" s="59">
        <f>+Data!O53</f>
        <v>10895</v>
      </c>
      <c r="D59" s="128">
        <f>+((Data!O53-Data!J53)/Data!J53)*100</f>
        <v>7.9996034892942101</v>
      </c>
      <c r="E59" s="59">
        <f>+Data!AJ53</f>
        <v>4155</v>
      </c>
      <c r="F59" s="128">
        <f>+((Data!AJ53-Data!AE53)/Data!AE53)*100</f>
        <v>2.214022140221402</v>
      </c>
      <c r="G59" s="59">
        <f>+Data!BE53</f>
        <v>1391</v>
      </c>
      <c r="H59" s="128">
        <f>+((Data!BE53-Data!AZ53)/Data!AZ53)*100</f>
        <v>2.2042615723732553</v>
      </c>
      <c r="I59" s="59">
        <f>+Data!BZ53</f>
        <v>221</v>
      </c>
      <c r="J59" s="128">
        <f>+((Data!BZ53-Data!BU53)/Data!BU53)*100</f>
        <v>-3.9130434782608701</v>
      </c>
      <c r="K59" s="59">
        <f>+Data!CU53</f>
        <v>1522</v>
      </c>
      <c r="L59" s="141">
        <f>+((Data!CU53-Data!CP53)/Data!CP53)*100</f>
        <v>54.989816700610994</v>
      </c>
      <c r="M59" s="122"/>
      <c r="N59" s="122"/>
      <c r="O59" s="59">
        <f>+Data!DP53</f>
        <v>2643</v>
      </c>
      <c r="P59" s="128">
        <f>+((Data!DP53-Data!DK53)/Data!DK53)*100</f>
        <v>31.557989049278245</v>
      </c>
      <c r="Q59" s="59">
        <f>+Data!EK53</f>
        <v>336</v>
      </c>
      <c r="R59" s="128">
        <f>+((Data!EK53-Data!EF53)/Data!EF53)*100</f>
        <v>7.6923076923076925</v>
      </c>
      <c r="S59" s="59">
        <f>+Data!FF53</f>
        <v>265</v>
      </c>
      <c r="T59" s="128">
        <f>+((Data!FF53-Data!FA53)/Data!FA53)*100</f>
        <v>0.37878787878787878</v>
      </c>
      <c r="U59" s="59">
        <f>+Data!FR53</f>
        <v>1875</v>
      </c>
      <c r="V59" s="141">
        <f>+((Data!FR53-Data!FO53)/Data!FO53)*100</f>
        <v>36.165577342047925</v>
      </c>
      <c r="W59" s="151" t="s">
        <v>139</v>
      </c>
    </row>
    <row r="60" spans="1:23" s="124" customFormat="1">
      <c r="A60" s="122" t="s">
        <v>144</v>
      </c>
      <c r="B60" s="122"/>
      <c r="C60" s="122">
        <f>+Data!O54</f>
        <v>24.736065387671697</v>
      </c>
      <c r="D60" s="123"/>
      <c r="E60" s="122">
        <f>+Data!AJ54</f>
        <v>25.989866766747983</v>
      </c>
      <c r="F60" s="123"/>
      <c r="G60" s="122">
        <f>+Data!BE54</f>
        <v>28.283855225701505</v>
      </c>
      <c r="H60" s="123"/>
      <c r="I60" s="122">
        <f>+Data!BZ54</f>
        <v>8.7977707006369421</v>
      </c>
      <c r="J60" s="123"/>
      <c r="K60" s="122">
        <f>+Data!CU54</f>
        <v>41.527967257844473</v>
      </c>
      <c r="L60" s="122"/>
      <c r="M60" s="122"/>
      <c r="N60" s="122"/>
      <c r="O60" s="122">
        <f>+Data!DP54</f>
        <v>23.445400514503682</v>
      </c>
      <c r="P60" s="123"/>
      <c r="Q60" s="122">
        <f>+Data!EK54</f>
        <v>25.112107623318387</v>
      </c>
      <c r="R60" s="123"/>
      <c r="S60" s="122">
        <f>+Data!FF54</f>
        <v>11.148506520824569</v>
      </c>
      <c r="T60" s="123"/>
      <c r="U60" s="122">
        <f>+Data!FR54</f>
        <v>21.26814882032668</v>
      </c>
      <c r="V60" s="122"/>
      <c r="W60" s="148"/>
    </row>
    <row r="61" spans="1:23">
      <c r="A61" s="57" t="s">
        <v>51</v>
      </c>
      <c r="B61" s="57"/>
      <c r="C61" s="57">
        <f>+Data!O55</f>
        <v>510</v>
      </c>
      <c r="D61" s="125">
        <f>+((Data!O55-Data!J55)/Data!J55)*100</f>
        <v>-4.3151969981238274</v>
      </c>
      <c r="E61" s="57">
        <f>+Data!AJ55</f>
        <v>171</v>
      </c>
      <c r="F61" s="125">
        <f>+((Data!AJ55-Data!AE55)/Data!AE55)*100</f>
        <v>-3.9325842696629212</v>
      </c>
      <c r="G61" s="57">
        <f>+Data!BE55</f>
        <v>40</v>
      </c>
      <c r="H61" s="125">
        <f>+((Data!BE55-Data!AZ55)/Data!AZ55)*100</f>
        <v>14.285714285714285</v>
      </c>
      <c r="I61" s="57">
        <f>+Data!BZ55</f>
        <v>36</v>
      </c>
      <c r="J61" s="125">
        <f>+((Data!BZ55-Data!BU55)/Data!BU55)*100</f>
        <v>-16.279069767441861</v>
      </c>
      <c r="K61" s="149" t="s">
        <v>45</v>
      </c>
      <c r="L61" s="160" t="s">
        <v>45</v>
      </c>
      <c r="M61" s="122"/>
      <c r="N61" s="122"/>
      <c r="O61" s="57">
        <f>+Data!DP55</f>
        <v>98</v>
      </c>
      <c r="P61" s="125">
        <f>+((Data!DP55-Data!DK55)/Data!DK55)*100</f>
        <v>24.050632911392405</v>
      </c>
      <c r="Q61" s="149" t="s">
        <v>45</v>
      </c>
      <c r="R61" s="159" t="s">
        <v>45</v>
      </c>
      <c r="S61" s="149" t="s">
        <v>45</v>
      </c>
      <c r="T61" s="159" t="s">
        <v>45</v>
      </c>
      <c r="U61" s="57">
        <f>+Data!FR55</f>
        <v>129</v>
      </c>
      <c r="V61" s="139">
        <f>+((Data!FR55-Data!FO55)/Data!FO55)*100</f>
        <v>59.259259259259252</v>
      </c>
      <c r="W61" s="149" t="s">
        <v>51</v>
      </c>
    </row>
    <row r="62" spans="1:23">
      <c r="A62" s="57" t="s">
        <v>60</v>
      </c>
      <c r="B62" s="57"/>
      <c r="C62" s="57">
        <f>+Data!O56</f>
        <v>91</v>
      </c>
      <c r="D62" s="125">
        <f>+((Data!O56-Data!J56)/Data!J56)*100</f>
        <v>10.975609756097562</v>
      </c>
      <c r="E62" s="149" t="s">
        <v>45</v>
      </c>
      <c r="F62" s="159" t="s">
        <v>45</v>
      </c>
      <c r="G62" s="149" t="s">
        <v>45</v>
      </c>
      <c r="H62" s="159" t="s">
        <v>45</v>
      </c>
      <c r="I62" s="149" t="s">
        <v>45</v>
      </c>
      <c r="J62" s="159" t="s">
        <v>45</v>
      </c>
      <c r="K62" s="57">
        <f>+Data!CU56</f>
        <v>119</v>
      </c>
      <c r="L62" s="139">
        <f>+((Data!CU56-Data!CP56)/Data!CP56)*100</f>
        <v>14.423076923076922</v>
      </c>
      <c r="M62" s="122"/>
      <c r="N62" s="122"/>
      <c r="O62" s="149" t="s">
        <v>45</v>
      </c>
      <c r="P62" s="159" t="s">
        <v>45</v>
      </c>
      <c r="Q62" s="149" t="s">
        <v>45</v>
      </c>
      <c r="R62" s="159" t="s">
        <v>45</v>
      </c>
      <c r="S62" s="149" t="s">
        <v>45</v>
      </c>
      <c r="T62" s="159" t="s">
        <v>45</v>
      </c>
      <c r="U62" s="57">
        <f>+Data!FR56</f>
        <v>55</v>
      </c>
      <c r="V62" s="139">
        <f>+((Data!FR56-Data!FO56)/Data!FO56)*100</f>
        <v>243.75</v>
      </c>
      <c r="W62" s="149" t="s">
        <v>60</v>
      </c>
    </row>
    <row r="63" spans="1:23">
      <c r="A63" s="57" t="s">
        <v>59</v>
      </c>
      <c r="B63" s="57"/>
      <c r="C63" s="57">
        <f>+Data!O57</f>
        <v>2520</v>
      </c>
      <c r="D63" s="125">
        <f>+((Data!O57-Data!J57)/Data!J57)*100</f>
        <v>11.652636242800178</v>
      </c>
      <c r="E63" s="57">
        <f>+Data!AJ57</f>
        <v>597</v>
      </c>
      <c r="F63" s="125">
        <f>+((Data!AJ57-Data!AE57)/Data!AE57)*100</f>
        <v>2.753872633390706</v>
      </c>
      <c r="G63" s="57">
        <f>+Data!BE57</f>
        <v>379</v>
      </c>
      <c r="H63" s="125">
        <f>+((Data!BE57-Data!AZ57)/Data!AZ57)*100</f>
        <v>-12.064965197215777</v>
      </c>
      <c r="I63" s="149" t="s">
        <v>45</v>
      </c>
      <c r="J63" s="159" t="s">
        <v>45</v>
      </c>
      <c r="K63" s="149" t="s">
        <v>45</v>
      </c>
      <c r="L63" s="160" t="s">
        <v>45</v>
      </c>
      <c r="M63" s="122"/>
      <c r="N63" s="122"/>
      <c r="O63" s="57">
        <f>+Data!DP57</f>
        <v>551</v>
      </c>
      <c r="P63" s="125">
        <f>+((Data!DP57-Data!DK57)/Data!DK57)*100</f>
        <v>11.088709677419354</v>
      </c>
      <c r="Q63" s="57">
        <f>+Data!EK57</f>
        <v>119</v>
      </c>
      <c r="R63" s="125">
        <f>+((Data!EK57-Data!EF57)/Data!EF57)*100</f>
        <v>12.264150943396226</v>
      </c>
      <c r="S63" s="57">
        <f>+Data!FF57</f>
        <v>78</v>
      </c>
      <c r="T63" s="125">
        <f>+((Data!FF57-Data!FA57)/Data!FA57)*100</f>
        <v>0</v>
      </c>
      <c r="U63" s="57">
        <f>+Data!FR57</f>
        <v>157</v>
      </c>
      <c r="V63" s="139">
        <f>+((Data!FR57-Data!FO57)/Data!FO57)*100</f>
        <v>-43.727598566308245</v>
      </c>
      <c r="W63" s="149" t="s">
        <v>59</v>
      </c>
    </row>
    <row r="64" spans="1:23">
      <c r="A64" s="57" t="s">
        <v>67</v>
      </c>
      <c r="B64" s="57"/>
      <c r="C64" s="57">
        <f>+Data!O58</f>
        <v>146</v>
      </c>
      <c r="D64" s="125">
        <f>+((Data!O58-Data!J58)/Data!J58)*100</f>
        <v>33.944954128440372</v>
      </c>
      <c r="E64" s="57">
        <f>+Data!AJ58</f>
        <v>63</v>
      </c>
      <c r="F64" s="125">
        <f>+((Data!AJ58-Data!AE58)/Data!AE58)*100</f>
        <v>28.571428571428569</v>
      </c>
      <c r="G64" s="149" t="s">
        <v>45</v>
      </c>
      <c r="H64" s="159" t="s">
        <v>45</v>
      </c>
      <c r="I64" s="149" t="s">
        <v>45</v>
      </c>
      <c r="J64" s="159" t="s">
        <v>45</v>
      </c>
      <c r="K64" s="149" t="s">
        <v>45</v>
      </c>
      <c r="L64" s="160" t="s">
        <v>45</v>
      </c>
      <c r="M64" s="122"/>
      <c r="N64" s="122"/>
      <c r="O64" s="149" t="s">
        <v>45</v>
      </c>
      <c r="P64" s="159" t="s">
        <v>45</v>
      </c>
      <c r="Q64" s="149" t="s">
        <v>45</v>
      </c>
      <c r="R64" s="159" t="s">
        <v>45</v>
      </c>
      <c r="S64" s="149" t="s">
        <v>45</v>
      </c>
      <c r="T64" s="159" t="s">
        <v>45</v>
      </c>
      <c r="U64" s="57">
        <f>+Data!FR58</f>
        <v>35</v>
      </c>
      <c r="V64" s="189">
        <f>+((Data!FR58-Data!FO58))*100</f>
        <v>3500</v>
      </c>
      <c r="W64" s="149" t="s">
        <v>67</v>
      </c>
    </row>
    <row r="65" spans="1:23">
      <c r="A65" s="56" t="s">
        <v>68</v>
      </c>
      <c r="B65" s="56"/>
      <c r="C65" s="56">
        <f>+Data!O59</f>
        <v>787</v>
      </c>
      <c r="D65" s="123">
        <f>+((Data!O59-Data!J59)/Data!J59)*100</f>
        <v>-4.1412911084043849</v>
      </c>
      <c r="E65" s="56">
        <f>+Data!AJ59</f>
        <v>310</v>
      </c>
      <c r="F65" s="123">
        <f>+((Data!AJ59-Data!AE59)/Data!AE59)*100</f>
        <v>-0.32154340836012862</v>
      </c>
      <c r="G65" s="56">
        <f>+Data!BE59</f>
        <v>96</v>
      </c>
      <c r="H65" s="123">
        <f>+((Data!BE59-Data!AZ59)/Data!AZ59)*100</f>
        <v>39.130434782608695</v>
      </c>
      <c r="I65" s="148" t="s">
        <v>45</v>
      </c>
      <c r="J65" s="161" t="s">
        <v>45</v>
      </c>
      <c r="K65" s="56">
        <f>+Data!CU59</f>
        <v>92</v>
      </c>
      <c r="L65" s="122">
        <f>+((Data!CU59-Data!CP59)/Data!CP59)*100</f>
        <v>19.480519480519483</v>
      </c>
      <c r="M65" s="122"/>
      <c r="N65" s="122"/>
      <c r="O65" s="56">
        <f>+Data!DP59</f>
        <v>257</v>
      </c>
      <c r="P65" s="123">
        <f>+((Data!DP59-Data!DK59)/Data!DK59)*100</f>
        <v>50.292397660818708</v>
      </c>
      <c r="Q65" s="148" t="s">
        <v>45</v>
      </c>
      <c r="R65" s="161" t="s">
        <v>45</v>
      </c>
      <c r="S65" s="148" t="s">
        <v>45</v>
      </c>
      <c r="T65" s="161" t="s">
        <v>45</v>
      </c>
      <c r="U65" s="56">
        <f>+Data!FR59</f>
        <v>191</v>
      </c>
      <c r="V65" s="122">
        <f>+((Data!FR59-Data!FO59)/Data!FO59)*100</f>
        <v>-10.328638497652582</v>
      </c>
      <c r="W65" s="148" t="s">
        <v>68</v>
      </c>
    </row>
    <row r="66" spans="1:23">
      <c r="A66" s="56" t="s">
        <v>71</v>
      </c>
      <c r="B66" s="56"/>
      <c r="C66" s="56">
        <f>+Data!O60</f>
        <v>4771</v>
      </c>
      <c r="D66" s="123">
        <f>+((Data!O60-Data!J60)/Data!J60)*100</f>
        <v>7.454954954954955</v>
      </c>
      <c r="E66" s="56">
        <f>+Data!AJ60</f>
        <v>1735</v>
      </c>
      <c r="F66" s="123">
        <f>+((Data!AJ60-Data!AE60)/Data!AE60)*100</f>
        <v>1.6403046280023432</v>
      </c>
      <c r="G66" s="56">
        <f>+Data!BE60</f>
        <v>562</v>
      </c>
      <c r="H66" s="123">
        <f>+((Data!BE60-Data!AZ60)/Data!AZ60)*100</f>
        <v>6.2381852551984878</v>
      </c>
      <c r="I66" s="56">
        <f>+Data!BZ60</f>
        <v>185</v>
      </c>
      <c r="J66" s="123">
        <f>+((Data!BZ60-Data!BU60)/Data!BU60)*100</f>
        <v>-1.0695187165775399</v>
      </c>
      <c r="K66" s="56">
        <f>+Data!CU60</f>
        <v>586</v>
      </c>
      <c r="L66" s="122">
        <f>+((Data!CU60-Data!CP60)/Data!CP60)*100</f>
        <v>47.979797979797979</v>
      </c>
      <c r="M66" s="122"/>
      <c r="N66" s="122"/>
      <c r="O66" s="56">
        <f>+Data!DP60</f>
        <v>766</v>
      </c>
      <c r="P66" s="123">
        <f>+((Data!DP60-Data!DK60)/Data!DK60)*100</f>
        <v>30.94017094017094</v>
      </c>
      <c r="Q66" s="56">
        <f>+Data!EK60</f>
        <v>69</v>
      </c>
      <c r="R66" s="123">
        <f>+((Data!EK60-Data!EF60)/Data!EF60)*100</f>
        <v>9.5238095238095237</v>
      </c>
      <c r="S66" s="56">
        <f>+Data!FF60</f>
        <v>81</v>
      </c>
      <c r="T66" s="123">
        <f>+((Data!FF60-Data!FA60)/Data!FA60)*100</f>
        <v>1.25</v>
      </c>
      <c r="U66" s="56">
        <f>+Data!FR60</f>
        <v>585</v>
      </c>
      <c r="V66" s="122">
        <f>+((Data!FR60-Data!FO60)/Data!FO60)*100</f>
        <v>51.554404145077726</v>
      </c>
      <c r="W66" s="148" t="s">
        <v>71</v>
      </c>
    </row>
    <row r="67" spans="1:23">
      <c r="A67" s="56" t="s">
        <v>74</v>
      </c>
      <c r="B67" s="56"/>
      <c r="C67" s="56">
        <f>+Data!O61</f>
        <v>1695</v>
      </c>
      <c r="D67" s="123">
        <f>+((Data!O61-Data!J61)/Data!J61)*100</f>
        <v>10.567514677103718</v>
      </c>
      <c r="E67" s="56">
        <f>+Data!AJ61</f>
        <v>1084</v>
      </c>
      <c r="F67" s="123">
        <f>+((Data!AJ61-Data!AE61)/Data!AE61)*100</f>
        <v>2.0715630885122414</v>
      </c>
      <c r="G67" s="56">
        <f>+Data!BE61</f>
        <v>314</v>
      </c>
      <c r="H67" s="123">
        <f>+((Data!BE61-Data!AZ61)/Data!AZ61)*100</f>
        <v>5.7239057239057241</v>
      </c>
      <c r="I67" s="148" t="s">
        <v>45</v>
      </c>
      <c r="J67" s="161" t="s">
        <v>45</v>
      </c>
      <c r="K67" s="56">
        <f>+Data!CU61</f>
        <v>725</v>
      </c>
      <c r="L67" s="122">
        <f>+((Data!CU61-Data!CP61)/Data!CP61)*100</f>
        <v>79.012345679012341</v>
      </c>
      <c r="M67" s="122"/>
      <c r="N67" s="122"/>
      <c r="O67" s="56">
        <f>+Data!DP61</f>
        <v>878</v>
      </c>
      <c r="P67" s="123">
        <f>+((Data!DP61-Data!DK61)/Data!DK61)*100</f>
        <v>46.333333333333329</v>
      </c>
      <c r="Q67" s="56">
        <f>+Data!EK61</f>
        <v>148</v>
      </c>
      <c r="R67" s="123">
        <f>+((Data!EK61-Data!EF61)/Data!EF61)*100</f>
        <v>3.4965034965034967</v>
      </c>
      <c r="S67" s="56">
        <f>+Data!FF61</f>
        <v>106</v>
      </c>
      <c r="T67" s="123">
        <f>+((Data!FF61-Data!FA61)/Data!FA61)*100</f>
        <v>0</v>
      </c>
      <c r="U67" s="56">
        <f>+Data!FR61</f>
        <v>704</v>
      </c>
      <c r="V67" s="122">
        <f>+((Data!FR61-Data!FO61)/Data!FO61)*100</f>
        <v>75.124378109452735</v>
      </c>
      <c r="W67" s="148" t="s">
        <v>74</v>
      </c>
    </row>
    <row r="68" spans="1:23">
      <c r="A68" s="56" t="s">
        <v>75</v>
      </c>
      <c r="B68" s="56"/>
      <c r="C68" s="56">
        <f>+Data!O62</f>
        <v>184</v>
      </c>
      <c r="D68" s="123">
        <f>+((Data!O62-Data!J62)/Data!J62)*100</f>
        <v>17.948717948717949</v>
      </c>
      <c r="E68" s="56">
        <f>+Data!AJ62</f>
        <v>90</v>
      </c>
      <c r="F68" s="123">
        <f>+((Data!AJ62-Data!AE62)/Data!AE62)*100</f>
        <v>3.4482758620689653</v>
      </c>
      <c r="G68" s="148" t="s">
        <v>45</v>
      </c>
      <c r="H68" s="161" t="s">
        <v>45</v>
      </c>
      <c r="I68" s="148" t="s">
        <v>45</v>
      </c>
      <c r="J68" s="161" t="s">
        <v>45</v>
      </c>
      <c r="K68" s="148" t="s">
        <v>45</v>
      </c>
      <c r="L68" s="168" t="s">
        <v>45</v>
      </c>
      <c r="M68" s="122"/>
      <c r="N68" s="122"/>
      <c r="O68" s="56">
        <f>+Data!DP62</f>
        <v>93</v>
      </c>
      <c r="P68" s="123">
        <f>+((Data!DP62-Data!DK62)/Data!DK62)*100</f>
        <v>19.230769230769234</v>
      </c>
      <c r="Q68" s="148" t="s">
        <v>45</v>
      </c>
      <c r="R68" s="161" t="s">
        <v>45</v>
      </c>
      <c r="S68" s="148" t="s">
        <v>45</v>
      </c>
      <c r="T68" s="161" t="s">
        <v>45</v>
      </c>
      <c r="U68" s="148" t="s">
        <v>45</v>
      </c>
      <c r="V68" s="168" t="s">
        <v>45</v>
      </c>
      <c r="W68" s="148" t="s">
        <v>75</v>
      </c>
    </row>
    <row r="69" spans="1:23">
      <c r="A69" s="55" t="s">
        <v>78</v>
      </c>
      <c r="B69" s="55"/>
      <c r="C69" s="55">
        <f>+Data!O63</f>
        <v>191</v>
      </c>
      <c r="D69" s="126">
        <f>+((Data!O63-Data!J63)/Data!J63)*100</f>
        <v>21.656050955414013</v>
      </c>
      <c r="E69" s="55">
        <f>+Data!AJ63</f>
        <v>105</v>
      </c>
      <c r="F69" s="126">
        <f>+((Data!AJ63-Data!AE63)/Data!AE63)*100</f>
        <v>16.666666666666664</v>
      </c>
      <c r="G69" s="147" t="s">
        <v>45</v>
      </c>
      <c r="H69" s="163" t="s">
        <v>45</v>
      </c>
      <c r="I69" s="147" t="s">
        <v>45</v>
      </c>
      <c r="J69" s="163" t="s">
        <v>45</v>
      </c>
      <c r="K69" s="147" t="s">
        <v>45</v>
      </c>
      <c r="L69" s="169" t="s">
        <v>45</v>
      </c>
      <c r="M69" s="122"/>
      <c r="N69" s="122"/>
      <c r="O69" s="147" t="s">
        <v>45</v>
      </c>
      <c r="P69" s="163" t="s">
        <v>45</v>
      </c>
      <c r="Q69" s="147" t="s">
        <v>45</v>
      </c>
      <c r="R69" s="163" t="s">
        <v>45</v>
      </c>
      <c r="S69" s="147" t="s">
        <v>45</v>
      </c>
      <c r="T69" s="163" t="s">
        <v>45</v>
      </c>
      <c r="U69" s="55">
        <f>+Data!FR63</f>
        <v>19</v>
      </c>
      <c r="V69" s="190">
        <f>+((Data!FR63-Data!FO63))*100</f>
        <v>1900</v>
      </c>
      <c r="W69" s="147" t="s">
        <v>78</v>
      </c>
    </row>
    <row r="70" spans="1:23">
      <c r="A70" s="60" t="s">
        <v>52</v>
      </c>
      <c r="B70" s="60"/>
      <c r="C70" s="60">
        <f>+Data!O64</f>
        <v>2107</v>
      </c>
      <c r="D70" s="129">
        <f>+((Data!O64-Data!J64)/Data!J64)*100</f>
        <v>7.7198364008179965</v>
      </c>
      <c r="E70" s="60">
        <f>+Data!AJ64</f>
        <v>460</v>
      </c>
      <c r="F70" s="129">
        <f>+((Data!AJ64-Data!AE64)/Data!AE64)*100</f>
        <v>11.922141119221411</v>
      </c>
      <c r="G70" s="60">
        <f>+Data!BE64</f>
        <v>80</v>
      </c>
      <c r="H70" s="129">
        <f>+((Data!BE64-Data!AZ64)/Data!AZ64)*100</f>
        <v>19.402985074626866</v>
      </c>
      <c r="I70" s="152" t="s">
        <v>45</v>
      </c>
      <c r="J70" s="166" t="s">
        <v>45</v>
      </c>
      <c r="K70" s="152" t="s">
        <v>45</v>
      </c>
      <c r="L70" s="170" t="s">
        <v>45</v>
      </c>
      <c r="M70" s="122"/>
      <c r="N70" s="122"/>
      <c r="O70" s="60">
        <f>+Data!DP64</f>
        <v>105</v>
      </c>
      <c r="P70" s="129">
        <f>+((Data!DP64-Data!DK64)/Data!DK64)*100</f>
        <v>59.090909090909093</v>
      </c>
      <c r="Q70" s="152" t="s">
        <v>45</v>
      </c>
      <c r="R70" s="166" t="s">
        <v>45</v>
      </c>
      <c r="S70" s="152" t="s">
        <v>45</v>
      </c>
      <c r="T70" s="166" t="s">
        <v>45</v>
      </c>
      <c r="U70" s="60">
        <f>+Data!FR64</f>
        <v>108</v>
      </c>
      <c r="V70" s="142">
        <f>+((Data!FR64-Data!FO64)/Data!FO64)*100</f>
        <v>-30.322580645161288</v>
      </c>
      <c r="W70" s="152" t="s">
        <v>52</v>
      </c>
    </row>
    <row r="71" spans="1:23">
      <c r="A71" s="56"/>
      <c r="B71" s="2"/>
      <c r="C71" s="66"/>
      <c r="D71" s="15"/>
      <c r="E71" s="66"/>
      <c r="F71" s="15"/>
      <c r="G71" s="66"/>
      <c r="H71" s="15"/>
      <c r="I71" s="66"/>
      <c r="J71" s="15"/>
      <c r="K71" s="66"/>
      <c r="L71" s="15"/>
      <c r="M71" s="15"/>
      <c r="N71" s="15"/>
      <c r="O71" s="66"/>
      <c r="P71" s="15"/>
      <c r="Q71" s="66"/>
      <c r="R71" s="15"/>
      <c r="S71" s="66"/>
      <c r="T71" s="15"/>
      <c r="U71" s="2"/>
      <c r="V71" s="15"/>
    </row>
    <row r="72" spans="1:23" ht="15" customHeight="1">
      <c r="A72" s="67" t="s">
        <v>117</v>
      </c>
      <c r="B72" s="67" t="s">
        <v>147</v>
      </c>
      <c r="U72" s="2"/>
    </row>
    <row r="73" spans="1:23" s="20" customFormat="1" ht="19.5" customHeight="1">
      <c r="A73" s="73" t="s">
        <v>113</v>
      </c>
      <c r="B73" s="10"/>
      <c r="C73" s="10"/>
      <c r="D73" s="11"/>
      <c r="E73" s="10"/>
      <c r="F73" s="11"/>
      <c r="G73" s="10"/>
      <c r="H73" s="11"/>
      <c r="I73" s="10"/>
      <c r="J73" s="11"/>
      <c r="K73" s="2"/>
      <c r="L73" s="4"/>
      <c r="M73" s="4"/>
      <c r="N73" s="4"/>
      <c r="O73" s="4"/>
      <c r="P73" s="4"/>
      <c r="Q73" s="10"/>
      <c r="R73" s="11"/>
      <c r="S73" s="10"/>
      <c r="T73" s="11"/>
      <c r="U73" s="10"/>
      <c r="V73" s="11"/>
    </row>
    <row r="74" spans="1:23" ht="18.75" customHeight="1">
      <c r="A74" s="67" t="s">
        <v>87</v>
      </c>
      <c r="B74" s="12"/>
      <c r="C74" s="14"/>
      <c r="D74" s="13"/>
      <c r="E74" s="14"/>
      <c r="F74" s="13"/>
      <c r="G74" s="14"/>
      <c r="H74" s="13"/>
      <c r="I74" s="14"/>
      <c r="J74" s="13"/>
      <c r="K74" s="14"/>
      <c r="L74" s="13"/>
      <c r="M74" s="13"/>
      <c r="N74" s="13"/>
      <c r="O74" s="14"/>
      <c r="P74" s="13"/>
      <c r="Q74" s="14"/>
      <c r="R74" s="13"/>
      <c r="S74" s="14"/>
      <c r="T74" s="13"/>
      <c r="U74" s="2"/>
      <c r="V74" s="13"/>
    </row>
    <row r="75" spans="1:23" ht="25.5" customHeight="1">
      <c r="A75" s="234" t="s">
        <v>154</v>
      </c>
      <c r="B75" s="234"/>
      <c r="C75" s="234"/>
      <c r="D75" s="234"/>
      <c r="E75" s="234"/>
      <c r="F75" s="234"/>
      <c r="G75" s="234"/>
      <c r="H75" s="234"/>
      <c r="I75" s="234"/>
      <c r="J75" s="234"/>
      <c r="K75" s="234"/>
      <c r="L75" s="234"/>
      <c r="M75" s="234"/>
      <c r="N75" s="234"/>
      <c r="O75" s="234"/>
      <c r="P75" s="234"/>
      <c r="Q75" s="234"/>
      <c r="R75" s="234"/>
      <c r="S75" s="234"/>
      <c r="T75" s="234"/>
      <c r="U75" s="234"/>
      <c r="V75" s="137"/>
    </row>
    <row r="76" spans="1:23" ht="30.75" customHeight="1">
      <c r="A76" s="235" t="s">
        <v>145</v>
      </c>
      <c r="B76" s="235"/>
      <c r="C76" s="235"/>
      <c r="D76" s="235"/>
      <c r="E76" s="235"/>
      <c r="F76" s="235"/>
      <c r="G76" s="235"/>
      <c r="H76" s="235"/>
      <c r="I76" s="235"/>
      <c r="J76" s="235"/>
      <c r="K76" s="235"/>
      <c r="L76" s="235"/>
      <c r="M76" s="235"/>
      <c r="N76" s="235"/>
      <c r="O76" s="235"/>
      <c r="P76" s="235"/>
      <c r="Q76" s="235"/>
      <c r="R76" s="235"/>
      <c r="S76" s="235"/>
      <c r="T76" s="235"/>
      <c r="U76" s="235"/>
      <c r="V76" s="138"/>
    </row>
    <row r="77" spans="1:23" ht="18" customHeight="1">
      <c r="A77" s="68" t="s">
        <v>146</v>
      </c>
      <c r="B77" s="69"/>
      <c r="C77" s="69"/>
      <c r="D77" s="69"/>
      <c r="E77" s="70"/>
      <c r="F77" s="70"/>
      <c r="G77" s="70"/>
      <c r="H77" s="70"/>
      <c r="I77" s="70"/>
      <c r="J77" s="70"/>
      <c r="K77" s="70"/>
      <c r="L77" s="70"/>
      <c r="M77" s="70"/>
      <c r="N77" s="70"/>
      <c r="O77" s="70"/>
      <c r="P77" s="70"/>
      <c r="Q77" s="70"/>
      <c r="R77" s="70"/>
      <c r="S77" s="70"/>
      <c r="T77" s="70"/>
      <c r="U77" s="2"/>
      <c r="V77" s="70"/>
    </row>
    <row r="78" spans="1:23" ht="15" customHeight="1">
      <c r="A78" s="67" t="s">
        <v>44</v>
      </c>
      <c r="B78" s="71" t="s">
        <v>118</v>
      </c>
      <c r="C78" s="71"/>
      <c r="D78" s="71"/>
      <c r="E78" s="71"/>
      <c r="F78" s="71"/>
      <c r="G78" s="71"/>
      <c r="H78" s="71"/>
      <c r="I78" s="70"/>
      <c r="J78" s="70"/>
      <c r="K78" s="70"/>
      <c r="L78" s="70"/>
      <c r="M78" s="70"/>
      <c r="N78" s="70"/>
      <c r="O78" s="70"/>
      <c r="P78" s="70"/>
      <c r="Q78" s="70"/>
      <c r="R78" s="70"/>
      <c r="S78" s="70"/>
      <c r="T78" s="70"/>
      <c r="U78" s="2"/>
      <c r="V78" s="70"/>
    </row>
    <row r="79" spans="1:23">
      <c r="A79" s="69" t="s">
        <v>109</v>
      </c>
      <c r="B79" s="69"/>
      <c r="C79" s="70"/>
      <c r="D79" s="70"/>
      <c r="E79" s="70"/>
      <c r="F79" s="70"/>
      <c r="G79" s="70"/>
      <c r="H79" s="70"/>
      <c r="I79" s="70"/>
      <c r="J79" s="72"/>
      <c r="K79" s="70"/>
      <c r="L79" s="70"/>
      <c r="M79" s="70"/>
      <c r="N79" s="70"/>
      <c r="O79" s="70"/>
      <c r="P79" s="70"/>
      <c r="Q79" s="70"/>
      <c r="R79" s="70"/>
      <c r="S79" s="70"/>
      <c r="T79" s="70"/>
      <c r="U79" s="2"/>
      <c r="V79" s="70"/>
    </row>
    <row r="80" spans="1:23" ht="9.9499999999999993" customHeight="1">
      <c r="A80" s="2"/>
      <c r="B80" s="2"/>
      <c r="C80" s="4"/>
      <c r="D80" s="4"/>
      <c r="E80" s="4"/>
      <c r="F80" s="4"/>
      <c r="G80" s="4"/>
      <c r="H80" s="4"/>
      <c r="I80" s="4"/>
      <c r="J80" s="4"/>
      <c r="K80" s="4"/>
      <c r="L80" s="4"/>
      <c r="M80" s="4"/>
      <c r="N80" s="4"/>
      <c r="O80" s="4"/>
      <c r="P80" s="4"/>
      <c r="Q80" s="4"/>
      <c r="R80" s="4"/>
      <c r="S80" s="4"/>
      <c r="T80" s="4"/>
      <c r="U80" s="2"/>
      <c r="V80" s="4"/>
    </row>
    <row r="81" spans="1:22" ht="9.9499999999999993" customHeight="1">
      <c r="A81" s="2"/>
      <c r="B81" s="2"/>
      <c r="C81" s="4"/>
      <c r="D81" s="4"/>
      <c r="E81" s="4"/>
      <c r="F81" s="4"/>
      <c r="G81" s="4"/>
      <c r="H81" s="4"/>
      <c r="I81" s="4"/>
      <c r="J81" s="4"/>
      <c r="K81" s="4"/>
      <c r="L81" s="4"/>
      <c r="M81" s="4"/>
      <c r="N81" s="4"/>
      <c r="O81" s="4"/>
      <c r="P81" s="4"/>
      <c r="Q81" s="4"/>
      <c r="R81" s="4"/>
      <c r="S81" s="4"/>
      <c r="T81" s="4"/>
      <c r="U81" s="2"/>
      <c r="V81" s="4"/>
    </row>
    <row r="82" spans="1:22" ht="9.9499999999999993" customHeight="1">
      <c r="A82" s="2"/>
      <c r="B82" s="2"/>
      <c r="C82" s="4"/>
      <c r="D82" s="4"/>
      <c r="E82" s="4"/>
      <c r="F82" s="4"/>
      <c r="G82" s="4"/>
      <c r="H82" s="4"/>
      <c r="I82" s="4"/>
      <c r="J82" s="4"/>
      <c r="K82" s="4"/>
      <c r="L82" s="4"/>
      <c r="M82" s="4"/>
      <c r="N82" s="4"/>
      <c r="O82" s="4"/>
      <c r="P82" s="4"/>
      <c r="Q82" s="4"/>
      <c r="R82" s="4"/>
      <c r="S82" s="4"/>
      <c r="T82" s="4"/>
      <c r="U82" s="2"/>
      <c r="V82" s="4"/>
    </row>
    <row r="83" spans="1:22" ht="9.9499999999999993" customHeight="1">
      <c r="A83" s="2"/>
      <c r="B83" s="2"/>
      <c r="C83" s="4"/>
      <c r="D83" s="4"/>
      <c r="E83" s="4"/>
      <c r="F83" s="4"/>
      <c r="G83" s="4"/>
      <c r="H83" s="4"/>
      <c r="I83" s="4"/>
      <c r="J83" s="4"/>
      <c r="K83" s="4"/>
      <c r="L83" s="4"/>
      <c r="M83" s="4"/>
      <c r="N83" s="4"/>
      <c r="O83" s="4"/>
      <c r="P83" s="4"/>
      <c r="Q83" s="4"/>
      <c r="R83" s="4"/>
      <c r="S83" s="4"/>
      <c r="T83" s="4"/>
      <c r="U83" s="2"/>
      <c r="V83" s="4"/>
    </row>
    <row r="84" spans="1:22" ht="9.9499999999999993" customHeight="1">
      <c r="A84" s="2"/>
      <c r="B84" s="2"/>
      <c r="C84" s="4"/>
      <c r="D84" s="4"/>
      <c r="E84" s="4"/>
      <c r="F84" s="4"/>
      <c r="G84" s="4"/>
      <c r="H84" s="4"/>
      <c r="I84" s="4"/>
      <c r="J84" s="4"/>
      <c r="K84" s="4"/>
      <c r="L84" s="4"/>
      <c r="M84" s="4"/>
      <c r="N84" s="4"/>
      <c r="O84" s="4"/>
      <c r="P84" s="4"/>
      <c r="Q84" s="4"/>
      <c r="R84" s="4"/>
      <c r="S84" s="4"/>
      <c r="T84" s="4"/>
      <c r="U84" s="2"/>
      <c r="V84" s="4"/>
    </row>
  </sheetData>
  <mergeCells count="2">
    <mergeCell ref="A75:U75"/>
    <mergeCell ref="A76:U76"/>
  </mergeCells>
  <phoneticPr fontId="6" type="noConversion"/>
  <printOptions horizontalCentered="1"/>
  <pageMargins left="0.5" right="0.5" top="0.5" bottom="0.5" header="0.5" footer="0.5"/>
  <pageSetup scale="69" fitToWidth="2" orientation="portrait" r:id="rId1"/>
  <headerFooter alignWithMargins="0">
    <oddFooter>&amp;LSREB Fact Book&amp;R&amp;D</oddFooter>
  </headerFooter>
  <colBreaks count="1" manualBreakCount="1">
    <brk id="13" max="7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60</vt:lpstr>
      <vt:lpstr>Data</vt:lpstr>
      <vt:lpstr>categories</vt:lpstr>
      <vt:lpstr>Table 50 with 200%+</vt:lpstr>
      <vt:lpstr>'Table 50 with 200%+'!Print_Area</vt:lpstr>
      <vt:lpstr>'Table 60'!Print_Area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2013-04-10T14:17:45Z</cp:lastPrinted>
  <dcterms:created xsi:type="dcterms:W3CDTF">2001-04-06T17:54:10Z</dcterms:created>
  <dcterms:modified xsi:type="dcterms:W3CDTF">2019-07-02T13:14:59Z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2019-04-11T22:13:23.5943608Z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