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mc:AlternateContent xmlns:mc="http://schemas.openxmlformats.org/markup-compatibility/2006">
    <mc:Choice Requires="x15">
      <x15ac:absPath xmlns:x15ac="http://schemas.microsoft.com/office/spreadsheetml/2010/11/ac" url="I:\FactBooks\3_Completion\"/>
    </mc:Choice>
  </mc:AlternateContent>
  <xr:revisionPtr revIDLastSave="0" documentId="13_ncr:1_{72452DFF-4087-480E-9E2E-02951DCD7E0F}" xr6:coauthVersionLast="43" xr6:coauthVersionMax="43" xr10:uidLastSave="{00000000-0000-0000-0000-000000000000}"/>
  <bookViews>
    <workbookView xWindow="-120" yWindow="-120" windowWidth="29040" windowHeight="15840" tabRatio="725" xr2:uid="{00000000-000D-0000-FFFF-FFFF00000000}"/>
  </bookViews>
  <sheets>
    <sheet name="TABLE 61" sheetId="12" r:id="rId1"/>
    <sheet name="Total Other Doc" sheetId="4" r:id="rId2"/>
    <sheet name="Public" sheetId="5" r:id="rId3"/>
    <sheet name="Gender" sheetId="1" r:id="rId4"/>
    <sheet name="all race" sheetId="10" r:id="rId5"/>
    <sheet name="black" sheetId="7" r:id="rId6"/>
    <sheet name="Hispanic &amp; Non-resident" sheetId="6" r:id="rId7"/>
    <sheet name="Women as a percent of total" sheetId="11" r:id="rId8"/>
  </sheets>
  <externalReferences>
    <externalReference r:id="rId9"/>
  </externalReferences>
  <definedNames>
    <definedName name="__123Graph_A" localSheetId="0" hidden="1">Gender!#REF!</definedName>
    <definedName name="__123Graph_A" hidden="1">Gender!#REF!</definedName>
    <definedName name="__123Graph_LBL_A" localSheetId="0" hidden="1">Gender!#REF!</definedName>
    <definedName name="__123Graph_LBL_A" hidden="1">Gender!#REF!</definedName>
    <definedName name="__123Graph_X" localSheetId="0" hidden="1">Gender!#REF!</definedName>
    <definedName name="__123Graph_X" hidden="1">Gender!#REF!</definedName>
    <definedName name="_1__123Graph_APROF" localSheetId="0" hidden="1">Gender!#REF!</definedName>
    <definedName name="_1__123Graph_APROF" hidden="1">Gender!#REF!</definedName>
    <definedName name="_2__123Graph_APROF" localSheetId="0" hidden="1">Gender!#REF!</definedName>
    <definedName name="_2__123Graph_APROF" hidden="1">Gender!#REF!</definedName>
    <definedName name="_3__123Graph_LBL_APROF" localSheetId="0" hidden="1">Gender!#REF!</definedName>
    <definedName name="_3__123Graph_LBL_APROF" hidden="1">Gender!#REF!</definedName>
    <definedName name="_4__123Graph_LBL_APROF" localSheetId="0" hidden="1">Gender!#REF!</definedName>
    <definedName name="_4__123Graph_LBL_APROF" hidden="1">Gender!#REF!</definedName>
    <definedName name="_5__123Graph_XPROF" localSheetId="0" hidden="1">Gender!#REF!</definedName>
    <definedName name="_5__123Graph_XPROF" hidden="1">Gender!#REF!</definedName>
    <definedName name="_6__123Graph_XPROF" localSheetId="0" hidden="1">Gender!#REF!</definedName>
    <definedName name="_6__123Graph_XPROF" hidden="1">Gender!#REF!</definedName>
    <definedName name="_xlnm._FilterDatabase" localSheetId="0" hidden="1">'TABLE 61'!$A$8:$K$67</definedName>
    <definedName name="DATA" localSheetId="4">[1]Gender!#REF!</definedName>
    <definedName name="DATA" localSheetId="0">Gender!#REF!</definedName>
    <definedName name="DATA">Gender!#REF!</definedName>
    <definedName name="_xlnm.Print_Area" localSheetId="0">'TABLE 61'!$A$1:$I$72</definedName>
    <definedName name="TABLE" localSheetId="0">'TABLE 61'!$A$1:$D$69</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2" i="12" l="1"/>
  <c r="H50" i="12"/>
  <c r="H46" i="12"/>
  <c r="H22" i="12"/>
  <c r="H14" i="12"/>
  <c r="C58" i="12"/>
  <c r="H58" i="12" s="1"/>
  <c r="C59" i="12"/>
  <c r="F59" i="12" s="1"/>
  <c r="C60" i="12"/>
  <c r="I60" i="12" s="1"/>
  <c r="C61" i="12"/>
  <c r="D61" i="12" s="1"/>
  <c r="C62" i="12"/>
  <c r="G62" i="12" s="1"/>
  <c r="C63" i="12"/>
  <c r="G63" i="12" s="1"/>
  <c r="C64" i="12"/>
  <c r="C65" i="12"/>
  <c r="C66" i="12"/>
  <c r="D66" i="12" s="1"/>
  <c r="C67" i="12"/>
  <c r="F67" i="12" s="1"/>
  <c r="I57" i="12"/>
  <c r="I58" i="12"/>
  <c r="I59" i="12"/>
  <c r="I63" i="12"/>
  <c r="I64" i="12"/>
  <c r="I65" i="12"/>
  <c r="I66" i="12"/>
  <c r="I67" i="12"/>
  <c r="H57" i="12"/>
  <c r="H63" i="12"/>
  <c r="H64" i="12"/>
  <c r="H65" i="12"/>
  <c r="G57" i="12"/>
  <c r="G58" i="12"/>
  <c r="G59" i="12"/>
  <c r="G60" i="12"/>
  <c r="G61" i="12"/>
  <c r="G64" i="12"/>
  <c r="G65" i="12"/>
  <c r="G66" i="12"/>
  <c r="G67" i="12"/>
  <c r="F57" i="12"/>
  <c r="F58" i="12"/>
  <c r="F63" i="12"/>
  <c r="F64" i="12"/>
  <c r="F65" i="12"/>
  <c r="F66" i="12"/>
  <c r="E64" i="12"/>
  <c r="E65" i="12"/>
  <c r="E66" i="12"/>
  <c r="E67" i="12"/>
  <c r="E57" i="12"/>
  <c r="E58" i="12"/>
  <c r="E59" i="12"/>
  <c r="E63" i="12"/>
  <c r="H56" i="12"/>
  <c r="H55" i="12"/>
  <c r="H54" i="12"/>
  <c r="H53" i="12"/>
  <c r="H51" i="12"/>
  <c r="H49" i="12"/>
  <c r="H48" i="12"/>
  <c r="H47" i="12"/>
  <c r="H45" i="12"/>
  <c r="H44" i="12"/>
  <c r="H42" i="12"/>
  <c r="H41" i="12"/>
  <c r="H40" i="12"/>
  <c r="H39" i="12"/>
  <c r="H38" i="12"/>
  <c r="H37" i="12"/>
  <c r="H36" i="12"/>
  <c r="H35" i="12"/>
  <c r="H34" i="12"/>
  <c r="H33" i="12"/>
  <c r="H32" i="12"/>
  <c r="H31" i="12"/>
  <c r="H30" i="12"/>
  <c r="H29" i="12"/>
  <c r="H27" i="12"/>
  <c r="H26" i="12"/>
  <c r="H25" i="12"/>
  <c r="H24" i="12"/>
  <c r="H23" i="12"/>
  <c r="H21" i="12"/>
  <c r="H20" i="12"/>
  <c r="H19" i="12"/>
  <c r="H18" i="12"/>
  <c r="H17" i="12"/>
  <c r="H16" i="12"/>
  <c r="H15" i="12"/>
  <c r="H13" i="12"/>
  <c r="H12" i="12"/>
  <c r="H11" i="12"/>
  <c r="H9" i="12"/>
  <c r="H8" i="12"/>
  <c r="F56" i="12"/>
  <c r="F55" i="12"/>
  <c r="F54" i="12"/>
  <c r="F53" i="12"/>
  <c r="F52" i="12"/>
  <c r="F51" i="12"/>
  <c r="F50" i="12"/>
  <c r="F49" i="12"/>
  <c r="F48" i="12"/>
  <c r="F47" i="12"/>
  <c r="F46" i="12"/>
  <c r="F45" i="12"/>
  <c r="F44" i="12"/>
  <c r="F42" i="12"/>
  <c r="F41" i="12"/>
  <c r="F40" i="12"/>
  <c r="F39" i="12"/>
  <c r="F38" i="12"/>
  <c r="F37" i="12"/>
  <c r="F36" i="12"/>
  <c r="F35" i="12"/>
  <c r="F34" i="12"/>
  <c r="F33" i="12"/>
  <c r="F32" i="12"/>
  <c r="F31" i="12"/>
  <c r="F30" i="12"/>
  <c r="F29" i="12"/>
  <c r="F27" i="12"/>
  <c r="F26" i="12"/>
  <c r="F25" i="12"/>
  <c r="F24" i="12"/>
  <c r="F23" i="12"/>
  <c r="F22" i="12"/>
  <c r="F21" i="12"/>
  <c r="F20" i="12"/>
  <c r="F19" i="12"/>
  <c r="F18" i="12"/>
  <c r="F17" i="12"/>
  <c r="F16" i="12"/>
  <c r="F15" i="12"/>
  <c r="F14" i="12"/>
  <c r="F13" i="12"/>
  <c r="F12" i="12"/>
  <c r="F11" i="12"/>
  <c r="F9" i="12"/>
  <c r="F8" i="12"/>
  <c r="E56" i="12"/>
  <c r="E55" i="12"/>
  <c r="E54" i="12"/>
  <c r="E53" i="12"/>
  <c r="E52" i="12"/>
  <c r="E51" i="12"/>
  <c r="E50" i="12"/>
  <c r="E49" i="12"/>
  <c r="E48" i="12"/>
  <c r="E47" i="12"/>
  <c r="E46" i="12"/>
  <c r="E45" i="12"/>
  <c r="E44" i="12"/>
  <c r="E42" i="12"/>
  <c r="E41" i="12"/>
  <c r="E40" i="12"/>
  <c r="E39" i="12"/>
  <c r="E38" i="12"/>
  <c r="E37" i="12"/>
  <c r="E36" i="12"/>
  <c r="E35" i="12"/>
  <c r="E34" i="12"/>
  <c r="E33" i="12"/>
  <c r="E32" i="12"/>
  <c r="E31" i="12"/>
  <c r="E30" i="12"/>
  <c r="E29" i="12"/>
  <c r="E27" i="12"/>
  <c r="E26" i="12"/>
  <c r="E25" i="12"/>
  <c r="E24" i="12"/>
  <c r="E23" i="12"/>
  <c r="E22" i="12"/>
  <c r="E21" i="12"/>
  <c r="E20" i="12"/>
  <c r="E19" i="12"/>
  <c r="E18" i="12"/>
  <c r="E17" i="12"/>
  <c r="E16" i="12"/>
  <c r="E15" i="12"/>
  <c r="E14" i="12"/>
  <c r="E13" i="12"/>
  <c r="E12" i="12"/>
  <c r="E11" i="12"/>
  <c r="E9" i="12"/>
  <c r="E8" i="12"/>
  <c r="D64" i="12"/>
  <c r="D63" i="12"/>
  <c r="C57" i="12"/>
  <c r="C56" i="12"/>
  <c r="I56" i="12" s="1"/>
  <c r="I55" i="12"/>
  <c r="G55" i="12"/>
  <c r="C55" i="12"/>
  <c r="I54" i="12"/>
  <c r="G54" i="12"/>
  <c r="D54" i="12"/>
  <c r="C54" i="12"/>
  <c r="G53" i="12"/>
  <c r="C53" i="12"/>
  <c r="G52" i="12"/>
  <c r="D52" i="12"/>
  <c r="C52" i="12"/>
  <c r="I52" i="12" s="1"/>
  <c r="C51" i="12"/>
  <c r="D51" i="12" s="1"/>
  <c r="D50" i="12"/>
  <c r="C50" i="12"/>
  <c r="I50" i="12" s="1"/>
  <c r="C49" i="12"/>
  <c r="I49" i="12" s="1"/>
  <c r="C48" i="12"/>
  <c r="I48" i="12" s="1"/>
  <c r="I47" i="12"/>
  <c r="G47" i="12"/>
  <c r="C47" i="12"/>
  <c r="I46" i="12"/>
  <c r="G46" i="12"/>
  <c r="D46" i="12"/>
  <c r="C46" i="12"/>
  <c r="G45" i="12"/>
  <c r="C45" i="12"/>
  <c r="G44" i="12"/>
  <c r="D44" i="12"/>
  <c r="C44" i="12"/>
  <c r="I44" i="12" s="1"/>
  <c r="C43" i="12"/>
  <c r="G42" i="12"/>
  <c r="D42" i="12"/>
  <c r="C42" i="12"/>
  <c r="I42" i="12" s="1"/>
  <c r="C41" i="12"/>
  <c r="D41" i="12" s="1"/>
  <c r="D40" i="12"/>
  <c r="C40" i="12"/>
  <c r="I40" i="12" s="1"/>
  <c r="C39" i="12"/>
  <c r="I39" i="12" s="1"/>
  <c r="C38" i="12"/>
  <c r="I38" i="12" s="1"/>
  <c r="I37" i="12"/>
  <c r="G37" i="12"/>
  <c r="C37" i="12"/>
  <c r="I36" i="12"/>
  <c r="G36" i="12"/>
  <c r="D36" i="12"/>
  <c r="C36" i="12"/>
  <c r="G35" i="12"/>
  <c r="C35" i="12"/>
  <c r="G34" i="12"/>
  <c r="D34" i="12"/>
  <c r="C34" i="12"/>
  <c r="I34" i="12" s="1"/>
  <c r="C33" i="12"/>
  <c r="D33" i="12" s="1"/>
  <c r="D32" i="12"/>
  <c r="C32" i="12"/>
  <c r="I32" i="12" s="1"/>
  <c r="C31" i="12"/>
  <c r="I31" i="12" s="1"/>
  <c r="C30" i="12"/>
  <c r="I30" i="12" s="1"/>
  <c r="I29" i="12"/>
  <c r="G29" i="12"/>
  <c r="C29" i="12"/>
  <c r="C28" i="12"/>
  <c r="I27" i="12"/>
  <c r="G27" i="12"/>
  <c r="C27" i="12"/>
  <c r="I26" i="12"/>
  <c r="G26" i="12"/>
  <c r="D26" i="12"/>
  <c r="C26" i="12"/>
  <c r="G25" i="12"/>
  <c r="C25" i="12"/>
  <c r="G24" i="12"/>
  <c r="D24" i="12"/>
  <c r="C24" i="12"/>
  <c r="I24" i="12" s="1"/>
  <c r="C23" i="12"/>
  <c r="D23" i="12" s="1"/>
  <c r="D22" i="12"/>
  <c r="C22" i="12"/>
  <c r="I22" i="12" s="1"/>
  <c r="C21" i="12"/>
  <c r="I21" i="12" s="1"/>
  <c r="C20" i="12"/>
  <c r="I20" i="12" s="1"/>
  <c r="I19" i="12"/>
  <c r="G19" i="12"/>
  <c r="C19" i="12"/>
  <c r="I18" i="12"/>
  <c r="G18" i="12"/>
  <c r="D18" i="12"/>
  <c r="C18" i="12"/>
  <c r="G17" i="12"/>
  <c r="C17" i="12"/>
  <c r="G16" i="12"/>
  <c r="D16" i="12"/>
  <c r="C16" i="12"/>
  <c r="I16" i="12" s="1"/>
  <c r="C15" i="12"/>
  <c r="D15" i="12" s="1"/>
  <c r="D14" i="12"/>
  <c r="C14" i="12"/>
  <c r="I14" i="12" s="1"/>
  <c r="C13" i="12"/>
  <c r="I13" i="12" s="1"/>
  <c r="C12" i="12"/>
  <c r="I12" i="12" s="1"/>
  <c r="I11" i="12"/>
  <c r="G11" i="12"/>
  <c r="C11" i="12"/>
  <c r="C10" i="12"/>
  <c r="I9" i="12"/>
  <c r="G9" i="12"/>
  <c r="C9" i="12"/>
  <c r="I8" i="12"/>
  <c r="G8" i="12"/>
  <c r="D8" i="12"/>
  <c r="C8" i="12"/>
  <c r="D60" i="12" l="1"/>
  <c r="H61" i="12"/>
  <c r="F62" i="12"/>
  <c r="H60" i="12"/>
  <c r="E62" i="12"/>
  <c r="F61" i="12"/>
  <c r="H67" i="12"/>
  <c r="H59" i="12"/>
  <c r="I62" i="12"/>
  <c r="D62" i="12"/>
  <c r="E61" i="12"/>
  <c r="F60" i="12"/>
  <c r="H66" i="12"/>
  <c r="I61" i="12"/>
  <c r="H62" i="12"/>
  <c r="E60" i="12"/>
  <c r="D21" i="12"/>
  <c r="D39" i="12"/>
  <c r="D49" i="12"/>
  <c r="D59" i="12"/>
  <c r="D12" i="12"/>
  <c r="G15" i="12"/>
  <c r="I17" i="12"/>
  <c r="D20" i="12"/>
  <c r="G23" i="12"/>
  <c r="I25" i="12"/>
  <c r="D30" i="12"/>
  <c r="G33" i="12"/>
  <c r="I35" i="12"/>
  <c r="D38" i="12"/>
  <c r="G41" i="12"/>
  <c r="I45" i="12"/>
  <c r="D48" i="12"/>
  <c r="G51" i="12"/>
  <c r="I53" i="12"/>
  <c r="D56" i="12"/>
  <c r="D58" i="12"/>
  <c r="D9" i="12"/>
  <c r="D11" i="12"/>
  <c r="G14" i="12"/>
  <c r="D19" i="12"/>
  <c r="G22" i="12"/>
  <c r="D27" i="12"/>
  <c r="D29" i="12"/>
  <c r="G32" i="12"/>
  <c r="D37" i="12"/>
  <c r="G40" i="12"/>
  <c r="D47" i="12"/>
  <c r="G50" i="12"/>
  <c r="D55" i="12"/>
  <c r="D67" i="12"/>
  <c r="D13" i="12"/>
  <c r="D31" i="12"/>
  <c r="G13" i="12"/>
  <c r="I15" i="12"/>
  <c r="G21" i="12"/>
  <c r="I23" i="12"/>
  <c r="G31" i="12"/>
  <c r="I33" i="12"/>
  <c r="G39" i="12"/>
  <c r="I41" i="12"/>
  <c r="G49" i="12"/>
  <c r="I51" i="12"/>
  <c r="G12" i="12"/>
  <c r="D17" i="12"/>
  <c r="G20" i="12"/>
  <c r="D25" i="12"/>
  <c r="G30" i="12"/>
  <c r="D35" i="12"/>
  <c r="G38" i="12"/>
  <c r="D45" i="12"/>
  <c r="G48" i="12"/>
  <c r="D53" i="12"/>
  <c r="G56" i="12"/>
  <c r="D65" i="12"/>
  <c r="I5" i="11"/>
  <c r="J5" i="11"/>
  <c r="I6" i="11"/>
  <c r="J6" i="11"/>
  <c r="I7" i="11"/>
  <c r="J7" i="11"/>
  <c r="I8" i="11"/>
  <c r="J8" i="11"/>
  <c r="I9" i="11"/>
  <c r="J9" i="11"/>
  <c r="I10" i="11"/>
  <c r="J10" i="11"/>
  <c r="I11" i="11"/>
  <c r="J11" i="11"/>
  <c r="I12" i="11"/>
  <c r="J12" i="11"/>
  <c r="I13" i="11"/>
  <c r="J13" i="11"/>
  <c r="I14" i="11"/>
  <c r="J14" i="11"/>
  <c r="I15" i="11"/>
  <c r="J15" i="11"/>
  <c r="I16" i="11"/>
  <c r="J16" i="11"/>
  <c r="I17" i="11"/>
  <c r="J17" i="11"/>
  <c r="I18" i="11"/>
  <c r="J18" i="11"/>
  <c r="I19" i="11"/>
  <c r="J19" i="11"/>
  <c r="I20" i="11"/>
  <c r="J20" i="11"/>
  <c r="I23" i="11"/>
  <c r="J23" i="11"/>
  <c r="I24" i="11"/>
  <c r="J24" i="11"/>
  <c r="I25" i="11"/>
  <c r="J25" i="11"/>
  <c r="I26" i="11"/>
  <c r="J26" i="11"/>
  <c r="I27" i="11"/>
  <c r="J27" i="11"/>
  <c r="I28" i="11"/>
  <c r="J28" i="11"/>
  <c r="I29" i="11"/>
  <c r="J29" i="11"/>
  <c r="I30" i="11"/>
  <c r="J30" i="11"/>
  <c r="I31" i="11"/>
  <c r="J31" i="11"/>
  <c r="I32" i="11"/>
  <c r="J32" i="11"/>
  <c r="I33" i="11"/>
  <c r="J33" i="11"/>
  <c r="I34" i="11"/>
  <c r="J34" i="11"/>
  <c r="I35" i="11"/>
  <c r="J35" i="11"/>
  <c r="I38" i="11"/>
  <c r="J38" i="11"/>
  <c r="I39" i="11"/>
  <c r="J39" i="11"/>
  <c r="I40" i="11"/>
  <c r="J40" i="11"/>
  <c r="I41" i="11"/>
  <c r="J41" i="11"/>
  <c r="I42" i="11"/>
  <c r="J42" i="11"/>
  <c r="I43" i="11"/>
  <c r="J43" i="11"/>
  <c r="I44" i="11"/>
  <c r="J44" i="11"/>
  <c r="I45" i="11"/>
  <c r="J45" i="11"/>
  <c r="I46" i="11"/>
  <c r="J46" i="11"/>
  <c r="I47" i="11"/>
  <c r="J47" i="11"/>
  <c r="I48" i="11"/>
  <c r="J48" i="11"/>
  <c r="I49" i="11"/>
  <c r="J49" i="11"/>
  <c r="I52" i="11"/>
  <c r="J52" i="11"/>
  <c r="I53" i="11"/>
  <c r="J53" i="11"/>
  <c r="I54" i="11"/>
  <c r="J54" i="11"/>
  <c r="I55" i="11"/>
  <c r="J55" i="11"/>
  <c r="I56" i="11"/>
  <c r="J56" i="11"/>
  <c r="I57" i="11"/>
  <c r="J57" i="11"/>
  <c r="I58" i="11"/>
  <c r="J58" i="11"/>
  <c r="I59" i="11"/>
  <c r="J59" i="11"/>
  <c r="I60" i="11"/>
  <c r="J60" i="11"/>
  <c r="I61" i="11"/>
  <c r="J61" i="11"/>
  <c r="S52" i="6"/>
  <c r="R52" i="6"/>
  <c r="S38" i="6"/>
  <c r="R38" i="6"/>
  <c r="S23" i="6"/>
  <c r="R23" i="6"/>
  <c r="S5" i="6"/>
  <c r="R5" i="6"/>
  <c r="J52" i="6"/>
  <c r="I52" i="6"/>
  <c r="J38" i="6"/>
  <c r="I38" i="6"/>
  <c r="J23" i="6"/>
  <c r="I23" i="6"/>
  <c r="J5" i="6"/>
  <c r="I5" i="6"/>
  <c r="S52" i="7"/>
  <c r="R52" i="7"/>
  <c r="S38" i="7"/>
  <c r="R38" i="7"/>
  <c r="S23" i="7"/>
  <c r="R23" i="7"/>
  <c r="S5" i="7"/>
  <c r="R5" i="7"/>
  <c r="J52" i="7"/>
  <c r="I52" i="7"/>
  <c r="J38" i="7"/>
  <c r="I38" i="7"/>
  <c r="J23" i="7"/>
  <c r="I23" i="7"/>
  <c r="J5" i="7"/>
  <c r="I5" i="7"/>
  <c r="J52" i="10"/>
  <c r="I52" i="10"/>
  <c r="J38" i="10"/>
  <c r="I38" i="10"/>
  <c r="J23" i="10"/>
  <c r="I23" i="10"/>
  <c r="J5" i="10"/>
  <c r="I5" i="10"/>
  <c r="S52" i="1"/>
  <c r="R52" i="1"/>
  <c r="I50" i="11" s="1"/>
  <c r="S38" i="1"/>
  <c r="R38" i="1"/>
  <c r="S23" i="1"/>
  <c r="R23" i="1"/>
  <c r="S5" i="1"/>
  <c r="R5" i="1"/>
  <c r="J52" i="1"/>
  <c r="I52" i="1"/>
  <c r="J38" i="1"/>
  <c r="I38" i="1"/>
  <c r="J23" i="1"/>
  <c r="I23" i="1"/>
  <c r="J5" i="1"/>
  <c r="I5" i="1"/>
  <c r="J52" i="5"/>
  <c r="I52" i="5"/>
  <c r="J38" i="5"/>
  <c r="I38" i="5"/>
  <c r="J23" i="5"/>
  <c r="I23" i="5"/>
  <c r="J5" i="5"/>
  <c r="I5" i="5"/>
  <c r="I52" i="4"/>
  <c r="J52" i="4"/>
  <c r="I38" i="4"/>
  <c r="J38" i="4"/>
  <c r="I23" i="4"/>
  <c r="J23" i="4"/>
  <c r="I5" i="4"/>
  <c r="I3" i="11" s="1"/>
  <c r="J5" i="4"/>
  <c r="J50" i="11" l="1"/>
  <c r="S4" i="6"/>
  <c r="S53" i="6" s="1"/>
  <c r="R4" i="6"/>
  <c r="R6" i="6" s="1"/>
  <c r="J4" i="6"/>
  <c r="J53" i="6" s="1"/>
  <c r="I4" i="6"/>
  <c r="I39" i="6" s="1"/>
  <c r="S4" i="7"/>
  <c r="S53" i="7" s="1"/>
  <c r="J4" i="7"/>
  <c r="J39" i="7" s="1"/>
  <c r="I4" i="7"/>
  <c r="I6" i="7" s="1"/>
  <c r="J4" i="10"/>
  <c r="J53" i="10" s="1"/>
  <c r="I4" i="10"/>
  <c r="I53" i="10" s="1"/>
  <c r="J36" i="11"/>
  <c r="J21" i="11"/>
  <c r="S4" i="1"/>
  <c r="S24" i="1" s="1"/>
  <c r="J3" i="11"/>
  <c r="I36" i="11"/>
  <c r="I21" i="11"/>
  <c r="R4" i="1"/>
  <c r="R53" i="1" s="1"/>
  <c r="J4" i="1"/>
  <c r="J24" i="1" s="1"/>
  <c r="I4" i="1"/>
  <c r="I6" i="1" s="1"/>
  <c r="J4" i="5"/>
  <c r="J53" i="5" s="1"/>
  <c r="I4" i="5"/>
  <c r="I6" i="5" s="1"/>
  <c r="R4" i="7"/>
  <c r="R53" i="7" s="1"/>
  <c r="J24" i="7"/>
  <c r="I24" i="1"/>
  <c r="I53" i="1"/>
  <c r="I53" i="5"/>
  <c r="I24" i="5"/>
  <c r="I39" i="5"/>
  <c r="J24" i="5"/>
  <c r="J4" i="4"/>
  <c r="I4" i="4"/>
  <c r="G38" i="7"/>
  <c r="H38" i="7"/>
  <c r="G52" i="7"/>
  <c r="H52" i="7"/>
  <c r="G23" i="7"/>
  <c r="H23" i="7"/>
  <c r="G5" i="7"/>
  <c r="H5" i="7"/>
  <c r="R53" i="6" l="1"/>
  <c r="R24" i="6"/>
  <c r="S24" i="6"/>
  <c r="S39" i="6"/>
  <c r="S6" i="6"/>
  <c r="R39" i="6"/>
  <c r="I24" i="6"/>
  <c r="I53" i="6"/>
  <c r="J39" i="6"/>
  <c r="J6" i="6"/>
  <c r="J24" i="6"/>
  <c r="I6" i="6"/>
  <c r="S24" i="7"/>
  <c r="S39" i="7"/>
  <c r="S6" i="7"/>
  <c r="J6" i="7"/>
  <c r="I53" i="7"/>
  <c r="I24" i="7"/>
  <c r="I39" i="7"/>
  <c r="J53" i="7"/>
  <c r="J24" i="10"/>
  <c r="J39" i="10"/>
  <c r="J6" i="10"/>
  <c r="I24" i="10"/>
  <c r="I39" i="10"/>
  <c r="I6" i="10"/>
  <c r="S6" i="1"/>
  <c r="S53" i="1"/>
  <c r="S39" i="1"/>
  <c r="R6" i="1"/>
  <c r="R24" i="1"/>
  <c r="R39" i="1"/>
  <c r="J39" i="1"/>
  <c r="J53" i="1"/>
  <c r="J6" i="1"/>
  <c r="I39" i="1"/>
  <c r="J6" i="5"/>
  <c r="J39" i="5"/>
  <c r="J53" i="4"/>
  <c r="J2" i="11"/>
  <c r="I39" i="4"/>
  <c r="I2" i="11"/>
  <c r="R24" i="7"/>
  <c r="R6" i="7"/>
  <c r="R39" i="7"/>
  <c r="I6" i="4"/>
  <c r="I53" i="4"/>
  <c r="J39" i="4"/>
  <c r="I24" i="4"/>
  <c r="J6" i="4"/>
  <c r="J24" i="4"/>
  <c r="G4" i="7"/>
  <c r="G39" i="7" s="1"/>
  <c r="H4" i="7"/>
  <c r="H6" i="7" s="1"/>
  <c r="G5" i="11"/>
  <c r="H5" i="11"/>
  <c r="G6" i="11"/>
  <c r="H6" i="11"/>
  <c r="G7" i="11"/>
  <c r="H7" i="11"/>
  <c r="G8" i="11"/>
  <c r="H8" i="11"/>
  <c r="G9" i="11"/>
  <c r="H9" i="11"/>
  <c r="G10" i="11"/>
  <c r="H10" i="11"/>
  <c r="G11" i="11"/>
  <c r="H11" i="11"/>
  <c r="G12" i="11"/>
  <c r="H12" i="11"/>
  <c r="G13" i="11"/>
  <c r="H13" i="11"/>
  <c r="G14" i="11"/>
  <c r="H14" i="11"/>
  <c r="G15" i="11"/>
  <c r="H15" i="11"/>
  <c r="G16" i="11"/>
  <c r="H16" i="11"/>
  <c r="G17" i="11"/>
  <c r="H17" i="11"/>
  <c r="G18" i="11"/>
  <c r="H18" i="11"/>
  <c r="G19" i="11"/>
  <c r="H19" i="11"/>
  <c r="G20" i="11"/>
  <c r="H20" i="11"/>
  <c r="G21" i="11"/>
  <c r="G23" i="11"/>
  <c r="H23" i="11"/>
  <c r="G24" i="11"/>
  <c r="H24" i="11"/>
  <c r="G25" i="11"/>
  <c r="H25" i="11"/>
  <c r="G26" i="11"/>
  <c r="H26" i="11"/>
  <c r="G27" i="11"/>
  <c r="H27" i="11"/>
  <c r="G28" i="11"/>
  <c r="H28" i="11"/>
  <c r="G29" i="11"/>
  <c r="H29" i="11"/>
  <c r="G30" i="11"/>
  <c r="H30" i="11"/>
  <c r="G31" i="11"/>
  <c r="H31" i="11"/>
  <c r="G32" i="11"/>
  <c r="H32" i="11"/>
  <c r="G33" i="11"/>
  <c r="H33" i="11"/>
  <c r="G34" i="11"/>
  <c r="H34" i="11"/>
  <c r="G35" i="11"/>
  <c r="H35" i="11"/>
  <c r="G38" i="11"/>
  <c r="H38" i="11"/>
  <c r="G39" i="11"/>
  <c r="H39" i="11"/>
  <c r="G40" i="11"/>
  <c r="H40" i="11"/>
  <c r="G41" i="11"/>
  <c r="H41" i="11"/>
  <c r="G42" i="11"/>
  <c r="H42" i="11"/>
  <c r="G43" i="11"/>
  <c r="H43" i="11"/>
  <c r="G44" i="11"/>
  <c r="H44" i="11"/>
  <c r="G45" i="11"/>
  <c r="H45" i="11"/>
  <c r="G46" i="11"/>
  <c r="H46" i="11"/>
  <c r="G47" i="11"/>
  <c r="H47" i="11"/>
  <c r="G48" i="11"/>
  <c r="H48" i="11"/>
  <c r="G49" i="11"/>
  <c r="H49" i="11"/>
  <c r="G52" i="11"/>
  <c r="H52" i="11"/>
  <c r="G53" i="11"/>
  <c r="H53" i="11"/>
  <c r="G54" i="11"/>
  <c r="H54" i="11"/>
  <c r="G55" i="11"/>
  <c r="H55" i="11"/>
  <c r="G56" i="11"/>
  <c r="H56" i="11"/>
  <c r="G57" i="11"/>
  <c r="H57" i="11"/>
  <c r="G58" i="11"/>
  <c r="H58" i="11"/>
  <c r="G59" i="11"/>
  <c r="H59" i="11"/>
  <c r="G60" i="11"/>
  <c r="H60" i="11"/>
  <c r="G61" i="11"/>
  <c r="H61" i="11"/>
  <c r="P52" i="6"/>
  <c r="Q52" i="6"/>
  <c r="P38" i="6"/>
  <c r="Q38" i="6"/>
  <c r="P23" i="6"/>
  <c r="Q23" i="6"/>
  <c r="P5" i="6"/>
  <c r="Q5" i="6"/>
  <c r="G52" i="6"/>
  <c r="H52" i="6"/>
  <c r="G38" i="6"/>
  <c r="H38" i="6"/>
  <c r="G23" i="6"/>
  <c r="H23" i="6"/>
  <c r="G5" i="6"/>
  <c r="H5" i="6"/>
  <c r="P52" i="7"/>
  <c r="Q52" i="7"/>
  <c r="P53" i="7"/>
  <c r="Q53" i="7"/>
  <c r="P38" i="7"/>
  <c r="Q38" i="7"/>
  <c r="P23" i="7"/>
  <c r="Q23" i="7"/>
  <c r="P5" i="7"/>
  <c r="P4" i="7" s="1"/>
  <c r="P6" i="7" s="1"/>
  <c r="Q5" i="7"/>
  <c r="Q4" i="7" s="1"/>
  <c r="Q6" i="7" s="1"/>
  <c r="G5" i="10"/>
  <c r="G4" i="10" s="1"/>
  <c r="H5" i="10"/>
  <c r="G23" i="10"/>
  <c r="H23" i="10"/>
  <c r="H38" i="10"/>
  <c r="G38" i="10"/>
  <c r="G52" i="10"/>
  <c r="H52" i="10"/>
  <c r="P52" i="1"/>
  <c r="Q52" i="1"/>
  <c r="P38" i="1"/>
  <c r="G36" i="11" s="1"/>
  <c r="Q38" i="1"/>
  <c r="P23" i="1"/>
  <c r="Q23" i="1"/>
  <c r="H21" i="11" s="1"/>
  <c r="P5" i="1"/>
  <c r="G3" i="11" s="1"/>
  <c r="Q5" i="1"/>
  <c r="H3" i="11" s="1"/>
  <c r="G52" i="1"/>
  <c r="H52" i="1"/>
  <c r="G38" i="1"/>
  <c r="H38" i="1"/>
  <c r="G23" i="1"/>
  <c r="H23" i="1"/>
  <c r="G5" i="1"/>
  <c r="G4" i="1" s="1"/>
  <c r="G39" i="1" s="1"/>
  <c r="H5" i="1"/>
  <c r="G52" i="5"/>
  <c r="H52" i="5"/>
  <c r="G38" i="5"/>
  <c r="H38" i="5"/>
  <c r="G23" i="5"/>
  <c r="H23" i="5"/>
  <c r="G5" i="5"/>
  <c r="H5" i="5"/>
  <c r="G52" i="4"/>
  <c r="H52" i="4"/>
  <c r="G38" i="4"/>
  <c r="H38" i="4"/>
  <c r="G23" i="4"/>
  <c r="H23" i="4"/>
  <c r="G5" i="4"/>
  <c r="H5" i="4"/>
  <c r="G53" i="1" l="1"/>
  <c r="H50" i="11"/>
  <c r="G50" i="11"/>
  <c r="P4" i="1"/>
  <c r="H4" i="10"/>
  <c r="H6" i="10" s="1"/>
  <c r="H36" i="11"/>
  <c r="G4" i="6"/>
  <c r="H39" i="7"/>
  <c r="G24" i="7"/>
  <c r="G53" i="7"/>
  <c r="H53" i="7"/>
  <c r="G6" i="7"/>
  <c r="H24" i="7"/>
  <c r="H4" i="6"/>
  <c r="H6" i="6" s="1"/>
  <c r="Q4" i="6"/>
  <c r="Q6" i="6" s="1"/>
  <c r="P4" i="6"/>
  <c r="G39" i="6"/>
  <c r="G24" i="6"/>
  <c r="Q39" i="7"/>
  <c r="Q24" i="7"/>
  <c r="P39" i="7"/>
  <c r="P24" i="7"/>
  <c r="G24" i="10"/>
  <c r="G39" i="10"/>
  <c r="G53" i="10"/>
  <c r="G6" i="10"/>
  <c r="P39" i="1"/>
  <c r="Q4" i="1"/>
  <c r="P6" i="1"/>
  <c r="G24" i="1"/>
  <c r="H4" i="1"/>
  <c r="H53" i="1" s="1"/>
  <c r="G6" i="1"/>
  <c r="H4" i="5"/>
  <c r="H24" i="5" s="1"/>
  <c r="G4" i="5"/>
  <c r="G39" i="5" s="1"/>
  <c r="H4" i="4"/>
  <c r="G4" i="4"/>
  <c r="G53" i="4" s="1"/>
  <c r="F5" i="11"/>
  <c r="F6" i="11"/>
  <c r="F7" i="11"/>
  <c r="F8" i="11"/>
  <c r="F9" i="11"/>
  <c r="F10" i="11"/>
  <c r="F11" i="11"/>
  <c r="F12" i="11"/>
  <c r="F13" i="11"/>
  <c r="F14" i="11"/>
  <c r="F15" i="11"/>
  <c r="F16" i="11"/>
  <c r="F17" i="11"/>
  <c r="F18" i="11"/>
  <c r="F19" i="11"/>
  <c r="F20" i="11"/>
  <c r="F23" i="11"/>
  <c r="F24" i="11"/>
  <c r="F25" i="11"/>
  <c r="F26" i="11"/>
  <c r="F27" i="11"/>
  <c r="F28" i="11"/>
  <c r="F29" i="11"/>
  <c r="F30" i="11"/>
  <c r="F31" i="11"/>
  <c r="F32" i="11"/>
  <c r="F33" i="11"/>
  <c r="F34" i="11"/>
  <c r="F35" i="11"/>
  <c r="F38" i="11"/>
  <c r="F39" i="11"/>
  <c r="F40" i="11"/>
  <c r="F41" i="11"/>
  <c r="F42" i="11"/>
  <c r="F43" i="11"/>
  <c r="F44" i="11"/>
  <c r="F45" i="11"/>
  <c r="F46" i="11"/>
  <c r="F47" i="11"/>
  <c r="F48" i="11"/>
  <c r="F49" i="11"/>
  <c r="F52" i="11"/>
  <c r="F53" i="11"/>
  <c r="F54" i="11"/>
  <c r="F55" i="11"/>
  <c r="F56" i="11"/>
  <c r="F57" i="11"/>
  <c r="F58" i="11"/>
  <c r="F59" i="11"/>
  <c r="F60" i="11"/>
  <c r="F61" i="11"/>
  <c r="F52" i="4"/>
  <c r="F38" i="4"/>
  <c r="F23" i="4"/>
  <c r="F5" i="4"/>
  <c r="F52" i="5"/>
  <c r="F38" i="5"/>
  <c r="F23" i="5"/>
  <c r="F5" i="5"/>
  <c r="O52" i="1"/>
  <c r="O38" i="1"/>
  <c r="F36" i="11" s="1"/>
  <c r="O23" i="1"/>
  <c r="F21" i="11" s="1"/>
  <c r="O5" i="1"/>
  <c r="F3" i="11" s="1"/>
  <c r="F52" i="1"/>
  <c r="F38" i="1"/>
  <c r="F23" i="1"/>
  <c r="F5" i="1"/>
  <c r="F52" i="10"/>
  <c r="F38" i="10"/>
  <c r="F23" i="10"/>
  <c r="F5" i="10"/>
  <c r="O52" i="7"/>
  <c r="O38" i="7"/>
  <c r="O23" i="7"/>
  <c r="O5" i="7"/>
  <c r="E52" i="7"/>
  <c r="F52" i="7"/>
  <c r="F38" i="7"/>
  <c r="F23" i="7"/>
  <c r="F5" i="7"/>
  <c r="O52" i="6"/>
  <c r="O38" i="6"/>
  <c r="O23" i="6"/>
  <c r="O5" i="6"/>
  <c r="F52" i="6"/>
  <c r="F38" i="6"/>
  <c r="F23" i="6"/>
  <c r="F5" i="6"/>
  <c r="H24" i="10" l="1"/>
  <c r="F50" i="11"/>
  <c r="H6" i="4"/>
  <c r="H2" i="11"/>
  <c r="H53" i="6"/>
  <c r="G6" i="6"/>
  <c r="G53" i="6"/>
  <c r="P24" i="1"/>
  <c r="G2" i="11"/>
  <c r="H53" i="10"/>
  <c r="H24" i="6"/>
  <c r="G53" i="5"/>
  <c r="H39" i="10"/>
  <c r="P53" i="1"/>
  <c r="H39" i="6"/>
  <c r="P39" i="6"/>
  <c r="P53" i="6"/>
  <c r="Q53" i="6"/>
  <c r="Q39" i="6"/>
  <c r="P6" i="6"/>
  <c r="P24" i="6"/>
  <c r="Q24" i="6"/>
  <c r="Q6" i="1"/>
  <c r="Q53" i="1"/>
  <c r="Q39" i="1"/>
  <c r="Q24" i="1"/>
  <c r="H6" i="1"/>
  <c r="H39" i="1"/>
  <c r="H24" i="1"/>
  <c r="H39" i="5"/>
  <c r="H53" i="5"/>
  <c r="H6" i="5"/>
  <c r="G6" i="5"/>
  <c r="G24" i="5"/>
  <c r="H53" i="4"/>
  <c r="H24" i="4"/>
  <c r="G6" i="4"/>
  <c r="G39" i="4"/>
  <c r="H39" i="4"/>
  <c r="G24" i="4"/>
  <c r="F4" i="4"/>
  <c r="F4" i="5"/>
  <c r="F39" i="5" s="1"/>
  <c r="O4" i="1"/>
  <c r="F4" i="1"/>
  <c r="F6" i="1" s="1"/>
  <c r="F4" i="10"/>
  <c r="F6" i="10" s="1"/>
  <c r="O4" i="7"/>
  <c r="O6" i="7" s="1"/>
  <c r="F4" i="7"/>
  <c r="F6" i="7" s="1"/>
  <c r="O4" i="6"/>
  <c r="O6" i="6" s="1"/>
  <c r="F4" i="6"/>
  <c r="F6" i="6" s="1"/>
  <c r="N52" i="6"/>
  <c r="N38" i="6"/>
  <c r="N23" i="6"/>
  <c r="N5" i="6"/>
  <c r="N53" i="6" l="1"/>
  <c r="F6" i="4"/>
  <c r="N4" i="6"/>
  <c r="N39" i="6" s="1"/>
  <c r="O39" i="1"/>
  <c r="F2" i="11"/>
  <c r="F53" i="4"/>
  <c r="F24" i="4"/>
  <c r="F39" i="4"/>
  <c r="F6" i="5"/>
  <c r="F53" i="5"/>
  <c r="F24" i="5"/>
  <c r="O6" i="1"/>
  <c r="O53" i="1"/>
  <c r="O24" i="1"/>
  <c r="F53" i="1"/>
  <c r="F24" i="1"/>
  <c r="F39" i="1"/>
  <c r="F24" i="10"/>
  <c r="F39" i="10"/>
  <c r="F53" i="10"/>
  <c r="O53" i="7"/>
  <c r="O24" i="7"/>
  <c r="O39" i="7"/>
  <c r="F39" i="7"/>
  <c r="F24" i="7"/>
  <c r="F53" i="7"/>
  <c r="O53" i="6"/>
  <c r="O24" i="6"/>
  <c r="O39" i="6"/>
  <c r="F53" i="6"/>
  <c r="F24" i="6"/>
  <c r="F39" i="6"/>
  <c r="N24" i="6" l="1"/>
  <c r="N6" i="6"/>
  <c r="E5" i="5"/>
  <c r="E23" i="5"/>
  <c r="E38" i="5"/>
  <c r="E52" i="5"/>
  <c r="E61" i="11"/>
  <c r="E60" i="11"/>
  <c r="E59" i="11"/>
  <c r="E58" i="11"/>
  <c r="E57" i="11"/>
  <c r="E56" i="11"/>
  <c r="E55" i="11"/>
  <c r="E54" i="11"/>
  <c r="E53" i="11"/>
  <c r="E52" i="11"/>
  <c r="E49" i="11"/>
  <c r="E48" i="11"/>
  <c r="E47" i="11"/>
  <c r="E46" i="11"/>
  <c r="E45" i="11"/>
  <c r="E44" i="11"/>
  <c r="E43" i="11"/>
  <c r="E42" i="11"/>
  <c r="E41" i="11"/>
  <c r="E40" i="11"/>
  <c r="E39" i="11"/>
  <c r="E38" i="11"/>
  <c r="E35" i="11"/>
  <c r="E34" i="11"/>
  <c r="E33" i="11"/>
  <c r="E32" i="11"/>
  <c r="E31" i="11"/>
  <c r="E30" i="11"/>
  <c r="E29" i="11"/>
  <c r="E28" i="11"/>
  <c r="E27" i="11"/>
  <c r="E26" i="11"/>
  <c r="E25" i="11"/>
  <c r="E24" i="11"/>
  <c r="E23" i="11"/>
  <c r="E20" i="11"/>
  <c r="E19" i="11"/>
  <c r="E18" i="11"/>
  <c r="E17" i="11"/>
  <c r="E16" i="11"/>
  <c r="E15" i="11"/>
  <c r="E14" i="11"/>
  <c r="E13" i="11"/>
  <c r="E12" i="11"/>
  <c r="E11" i="11"/>
  <c r="E10" i="11"/>
  <c r="E9" i="11"/>
  <c r="E8" i="11"/>
  <c r="E7" i="11"/>
  <c r="E6" i="11"/>
  <c r="E5" i="11"/>
  <c r="E38" i="4"/>
  <c r="E52" i="4"/>
  <c r="E23" i="4"/>
  <c r="E5" i="4"/>
  <c r="E4" i="4" s="1"/>
  <c r="E24" i="4" s="1"/>
  <c r="E4" i="1"/>
  <c r="E24" i="1" s="1"/>
  <c r="N5" i="1"/>
  <c r="N4" i="1" s="1"/>
  <c r="E2" i="11" s="1"/>
  <c r="N23" i="1"/>
  <c r="N38" i="1"/>
  <c r="N52" i="1"/>
  <c r="E5" i="1"/>
  <c r="E23" i="1"/>
  <c r="E38" i="1"/>
  <c r="E52" i="1"/>
  <c r="E53" i="1" s="1"/>
  <c r="E38" i="10"/>
  <c r="E23" i="10"/>
  <c r="E5" i="10"/>
  <c r="E52" i="10"/>
  <c r="E23" i="6"/>
  <c r="E38" i="6"/>
  <c r="E52" i="6"/>
  <c r="E5" i="6"/>
  <c r="E38" i="7"/>
  <c r="E23" i="7"/>
  <c r="E5" i="7"/>
  <c r="N52" i="7"/>
  <c r="N38" i="7"/>
  <c r="N23" i="7"/>
  <c r="N5" i="7"/>
  <c r="N4" i="7" s="1"/>
  <c r="E3" i="11" l="1"/>
  <c r="E39" i="4"/>
  <c r="N39" i="1"/>
  <c r="E39" i="10"/>
  <c r="E4" i="7"/>
  <c r="E53" i="7" s="1"/>
  <c r="E4" i="10"/>
  <c r="E24" i="10" s="1"/>
  <c r="N24" i="1"/>
  <c r="N39" i="7"/>
  <c r="N6" i="7"/>
  <c r="N24" i="7"/>
  <c r="N53" i="7"/>
  <c r="E53" i="4"/>
  <c r="N53" i="1"/>
  <c r="E21" i="11"/>
  <c r="E36" i="11"/>
  <c r="N6" i="1"/>
  <c r="E6" i="4"/>
  <c r="E50" i="11"/>
  <c r="E6" i="1"/>
  <c r="E4" i="5"/>
  <c r="E53" i="5" s="1"/>
  <c r="E39" i="1"/>
  <c r="E4" i="6"/>
  <c r="E24" i="7"/>
  <c r="E6" i="7"/>
  <c r="E39" i="7"/>
  <c r="D5" i="11"/>
  <c r="D6" i="11"/>
  <c r="D7" i="11"/>
  <c r="D8" i="11"/>
  <c r="D9" i="11"/>
  <c r="D10" i="11"/>
  <c r="D11" i="11"/>
  <c r="D12" i="11"/>
  <c r="D13" i="11"/>
  <c r="D14" i="11"/>
  <c r="D15" i="11"/>
  <c r="D16" i="11"/>
  <c r="D17" i="11"/>
  <c r="D18" i="11"/>
  <c r="D19" i="11"/>
  <c r="D20" i="11"/>
  <c r="D23" i="11"/>
  <c r="D24" i="11"/>
  <c r="D25" i="11"/>
  <c r="D26" i="11"/>
  <c r="D27" i="11"/>
  <c r="D28" i="11"/>
  <c r="D29" i="11"/>
  <c r="D30" i="11"/>
  <c r="D31" i="11"/>
  <c r="D32" i="11"/>
  <c r="D33" i="11"/>
  <c r="D34" i="11"/>
  <c r="D35" i="11"/>
  <c r="D38" i="11"/>
  <c r="D39" i="11"/>
  <c r="D40" i="11"/>
  <c r="D41" i="11"/>
  <c r="D42" i="11"/>
  <c r="D43" i="11"/>
  <c r="D44" i="11"/>
  <c r="D45" i="11"/>
  <c r="D46" i="11"/>
  <c r="D47" i="11"/>
  <c r="D48" i="11"/>
  <c r="D49" i="11"/>
  <c r="D52" i="11"/>
  <c r="D53" i="11"/>
  <c r="D54" i="11"/>
  <c r="D55" i="11"/>
  <c r="D56" i="11"/>
  <c r="D57" i="11"/>
  <c r="D58" i="11"/>
  <c r="D59" i="11"/>
  <c r="D60" i="11"/>
  <c r="D61" i="11"/>
  <c r="D52" i="6"/>
  <c r="D38" i="6"/>
  <c r="D23" i="6"/>
  <c r="D5" i="6"/>
  <c r="M52" i="6"/>
  <c r="M38" i="6"/>
  <c r="M23" i="6"/>
  <c r="M5" i="6"/>
  <c r="D23" i="7"/>
  <c r="M52" i="7"/>
  <c r="M38" i="7"/>
  <c r="M23" i="7"/>
  <c r="M5" i="7"/>
  <c r="D52" i="7"/>
  <c r="D38" i="7"/>
  <c r="D5" i="7"/>
  <c r="D52" i="10"/>
  <c r="D38" i="10"/>
  <c r="D23" i="10"/>
  <c r="D5" i="10"/>
  <c r="M52" i="1"/>
  <c r="M38" i="1"/>
  <c r="D36" i="11" s="1"/>
  <c r="M23" i="1"/>
  <c r="D21" i="11" s="1"/>
  <c r="M5" i="1"/>
  <c r="D52" i="1"/>
  <c r="D38" i="1"/>
  <c r="D23" i="1"/>
  <c r="D5" i="1"/>
  <c r="D52" i="5"/>
  <c r="D38" i="5"/>
  <c r="D23" i="5"/>
  <c r="D5" i="5"/>
  <c r="D52" i="4"/>
  <c r="D38" i="4"/>
  <c r="D23" i="4"/>
  <c r="D5" i="4"/>
  <c r="E24" i="5" l="1"/>
  <c r="E6" i="10"/>
  <c r="D50" i="11"/>
  <c r="E39" i="5"/>
  <c r="D3" i="11"/>
  <c r="E53" i="10"/>
  <c r="E6" i="5"/>
  <c r="E53" i="6"/>
  <c r="E39" i="6"/>
  <c r="E24" i="6"/>
  <c r="E6" i="6"/>
  <c r="D4" i="6"/>
  <c r="M4" i="6"/>
  <c r="M4" i="7"/>
  <c r="D4" i="7"/>
  <c r="D39" i="7" s="1"/>
  <c r="D4" i="10"/>
  <c r="D39" i="10" s="1"/>
  <c r="M4" i="1"/>
  <c r="D4" i="1"/>
  <c r="D39" i="1" s="1"/>
  <c r="D4" i="5"/>
  <c r="D53" i="5" s="1"/>
  <c r="D6" i="5"/>
  <c r="D4" i="4"/>
  <c r="D24" i="4" s="1"/>
  <c r="L52" i="6"/>
  <c r="L38" i="6"/>
  <c r="L23" i="6"/>
  <c r="L5" i="6"/>
  <c r="C52" i="6"/>
  <c r="C38" i="6"/>
  <c r="C23" i="6"/>
  <c r="C5" i="6"/>
  <c r="L52" i="7"/>
  <c r="L38" i="7"/>
  <c r="L23" i="7"/>
  <c r="L5" i="7"/>
  <c r="C52" i="7"/>
  <c r="C38" i="7"/>
  <c r="C23" i="7"/>
  <c r="C5" i="7"/>
  <c r="C5" i="11"/>
  <c r="C6" i="11"/>
  <c r="C7" i="11"/>
  <c r="C8" i="11"/>
  <c r="C9" i="11"/>
  <c r="C10" i="11"/>
  <c r="C11" i="11"/>
  <c r="C12" i="11"/>
  <c r="C13" i="11"/>
  <c r="C14" i="11"/>
  <c r="C15" i="11"/>
  <c r="C16" i="11"/>
  <c r="C17" i="11"/>
  <c r="C18" i="11"/>
  <c r="C19" i="11"/>
  <c r="C20" i="11"/>
  <c r="C23" i="11"/>
  <c r="C24" i="11"/>
  <c r="C25" i="11"/>
  <c r="C26" i="11"/>
  <c r="C27" i="11"/>
  <c r="C28" i="11"/>
  <c r="C29" i="11"/>
  <c r="C30" i="11"/>
  <c r="C31" i="11"/>
  <c r="C32" i="11"/>
  <c r="C33" i="11"/>
  <c r="C34" i="11"/>
  <c r="C35" i="11"/>
  <c r="C38" i="11"/>
  <c r="C39" i="11"/>
  <c r="C40" i="11"/>
  <c r="C41" i="11"/>
  <c r="C42" i="11"/>
  <c r="C43" i="11"/>
  <c r="C44" i="11"/>
  <c r="C45" i="11"/>
  <c r="C46" i="11"/>
  <c r="C47" i="11"/>
  <c r="C48" i="11"/>
  <c r="C49" i="11"/>
  <c r="C52" i="11"/>
  <c r="C53" i="11"/>
  <c r="C54" i="11"/>
  <c r="C55" i="11"/>
  <c r="C56" i="11"/>
  <c r="C57" i="11"/>
  <c r="C58" i="11"/>
  <c r="C59" i="11"/>
  <c r="C60" i="11"/>
  <c r="C61" i="11"/>
  <c r="B5" i="11"/>
  <c r="B6" i="11"/>
  <c r="B7" i="11"/>
  <c r="B8" i="11"/>
  <c r="B9" i="11"/>
  <c r="B10" i="11"/>
  <c r="B11" i="11"/>
  <c r="B12" i="11"/>
  <c r="B13" i="11"/>
  <c r="B14" i="11"/>
  <c r="B15" i="11"/>
  <c r="B16" i="11"/>
  <c r="B17" i="11"/>
  <c r="B18" i="11"/>
  <c r="B19" i="11"/>
  <c r="B20" i="11"/>
  <c r="B23" i="11"/>
  <c r="B24" i="11"/>
  <c r="B25" i="11"/>
  <c r="B26" i="11"/>
  <c r="B27" i="11"/>
  <c r="B28" i="11"/>
  <c r="B29" i="11"/>
  <c r="B30" i="11"/>
  <c r="B31" i="11"/>
  <c r="B32" i="11"/>
  <c r="B33" i="11"/>
  <c r="B34" i="11"/>
  <c r="B35" i="11"/>
  <c r="B38" i="11"/>
  <c r="B39" i="11"/>
  <c r="B40" i="11"/>
  <c r="B41" i="11"/>
  <c r="B42" i="11"/>
  <c r="B43" i="11"/>
  <c r="B44" i="11"/>
  <c r="B45" i="11"/>
  <c r="B46" i="11"/>
  <c r="B47" i="11"/>
  <c r="B48" i="11"/>
  <c r="B49" i="11"/>
  <c r="B52" i="11"/>
  <c r="B53" i="11"/>
  <c r="B54" i="11"/>
  <c r="B55" i="11"/>
  <c r="B56" i="11"/>
  <c r="B57" i="11"/>
  <c r="B58" i="11"/>
  <c r="B59" i="11"/>
  <c r="B60" i="11"/>
  <c r="B61" i="11"/>
  <c r="C52" i="10"/>
  <c r="C38" i="10"/>
  <c r="C23" i="10"/>
  <c r="C5" i="10"/>
  <c r="L52" i="1"/>
  <c r="L38" i="1"/>
  <c r="L23" i="1"/>
  <c r="L5" i="1"/>
  <c r="C52" i="1"/>
  <c r="C38" i="1"/>
  <c r="C23" i="1"/>
  <c r="C5" i="1"/>
  <c r="C52" i="5"/>
  <c r="C38" i="5"/>
  <c r="C23" i="5"/>
  <c r="C5" i="5"/>
  <c r="C52" i="4"/>
  <c r="C38" i="4"/>
  <c r="C23" i="4"/>
  <c r="C5" i="4"/>
  <c r="L4" i="1" l="1"/>
  <c r="L53" i="1" s="1"/>
  <c r="C21" i="11"/>
  <c r="C36" i="11"/>
  <c r="M39" i="1"/>
  <c r="D2" i="11"/>
  <c r="C50" i="11"/>
  <c r="D39" i="6"/>
  <c r="D53" i="6"/>
  <c r="D6" i="6"/>
  <c r="D24" i="6"/>
  <c r="M39" i="6"/>
  <c r="M53" i="6"/>
  <c r="M6" i="6"/>
  <c r="M24" i="6"/>
  <c r="D53" i="7"/>
  <c r="M39" i="7"/>
  <c r="M53" i="7"/>
  <c r="M6" i="7"/>
  <c r="M24" i="7"/>
  <c r="D6" i="7"/>
  <c r="D24" i="7"/>
  <c r="D53" i="10"/>
  <c r="D6" i="10"/>
  <c r="D24" i="10"/>
  <c r="M53" i="1"/>
  <c r="M6" i="1"/>
  <c r="M24" i="1"/>
  <c r="D53" i="1"/>
  <c r="D6" i="1"/>
  <c r="D24" i="1"/>
  <c r="D24" i="5"/>
  <c r="D39" i="5"/>
  <c r="D53" i="4"/>
  <c r="D6" i="4"/>
  <c r="D39" i="4"/>
  <c r="C3" i="11"/>
  <c r="L4" i="7"/>
  <c r="L39" i="7"/>
  <c r="L4" i="6"/>
  <c r="L24" i="6" s="1"/>
  <c r="C4" i="6"/>
  <c r="C24" i="6" s="1"/>
  <c r="C4" i="7"/>
  <c r="C6" i="7" s="1"/>
  <c r="C4" i="10"/>
  <c r="C39" i="10" s="1"/>
  <c r="L24" i="1"/>
  <c r="L39" i="1"/>
  <c r="L6" i="1"/>
  <c r="C4" i="1"/>
  <c r="C53" i="1" s="1"/>
  <c r="C4" i="5"/>
  <c r="C39" i="5" s="1"/>
  <c r="C24" i="5"/>
  <c r="C4" i="4"/>
  <c r="C6" i="4" s="1"/>
  <c r="B5" i="4"/>
  <c r="C6" i="5" l="1"/>
  <c r="C53" i="4"/>
  <c r="L53" i="7"/>
  <c r="C2" i="11"/>
  <c r="L6" i="7"/>
  <c r="C6" i="1"/>
  <c r="L39" i="6"/>
  <c r="L24" i="7"/>
  <c r="L6" i="6"/>
  <c r="L53" i="6"/>
  <c r="C6" i="6"/>
  <c r="C39" i="6"/>
  <c r="C53" i="6"/>
  <c r="C39" i="7"/>
  <c r="C24" i="7"/>
  <c r="C53" i="7"/>
  <c r="C6" i="10"/>
  <c r="C24" i="10"/>
  <c r="C53" i="10"/>
  <c r="C39" i="1"/>
  <c r="C24" i="1"/>
  <c r="C53" i="5"/>
  <c r="C24" i="4"/>
  <c r="C39" i="4"/>
  <c r="B52" i="4"/>
  <c r="B38" i="4"/>
  <c r="B23" i="4"/>
  <c r="B52" i="5"/>
  <c r="B38" i="5"/>
  <c r="B23" i="5"/>
  <c r="B5" i="5"/>
  <c r="K52" i="6"/>
  <c r="B52" i="6"/>
  <c r="K38" i="6"/>
  <c r="B38" i="6"/>
  <c r="K23" i="6"/>
  <c r="B23" i="6"/>
  <c r="K5" i="6"/>
  <c r="B5" i="6"/>
  <c r="B4" i="4" l="1"/>
  <c r="B6" i="4" s="1"/>
  <c r="B4" i="5"/>
  <c r="B6" i="5" s="1"/>
  <c r="K4" i="6"/>
  <c r="K6" i="6" s="1"/>
  <c r="K24" i="6"/>
  <c r="K39" i="6"/>
  <c r="K53" i="6"/>
  <c r="B4" i="6"/>
  <c r="B24" i="6" s="1"/>
  <c r="B53" i="4" l="1"/>
  <c r="B39" i="5"/>
  <c r="B24" i="5"/>
  <c r="B24" i="4"/>
  <c r="B39" i="4"/>
  <c r="B53" i="5"/>
  <c r="B39" i="6"/>
  <c r="B6" i="6"/>
  <c r="B53" i="6"/>
  <c r="K52" i="7" l="1"/>
  <c r="B52" i="7"/>
  <c r="K38" i="7"/>
  <c r="B38" i="7"/>
  <c r="K23" i="7"/>
  <c r="B23" i="7"/>
  <c r="K5" i="7"/>
  <c r="B5" i="7"/>
  <c r="B52" i="10"/>
  <c r="B38" i="10"/>
  <c r="B23" i="10"/>
  <c r="B5" i="10"/>
  <c r="K52" i="1"/>
  <c r="B50" i="11" s="1"/>
  <c r="B52" i="1"/>
  <c r="K38" i="1"/>
  <c r="B36" i="11" s="1"/>
  <c r="B38" i="1"/>
  <c r="K23" i="1"/>
  <c r="B21" i="11" s="1"/>
  <c r="B23" i="1"/>
  <c r="K5" i="1"/>
  <c r="B3" i="11" s="1"/>
  <c r="B5" i="1"/>
  <c r="K4" i="7" l="1"/>
  <c r="K53" i="7" s="1"/>
  <c r="K4" i="1"/>
  <c r="B2" i="11" s="1"/>
  <c r="B4" i="1"/>
  <c r="B53" i="1" s="1"/>
  <c r="B4" i="7"/>
  <c r="B4" i="10"/>
  <c r="B24" i="10" s="1"/>
  <c r="K53" i="1"/>
  <c r="K39" i="1"/>
  <c r="K6" i="7" l="1"/>
  <c r="K24" i="7"/>
  <c r="B6" i="1"/>
  <c r="K39" i="7"/>
  <c r="K6" i="1"/>
  <c r="B24" i="1"/>
  <c r="K24" i="1"/>
  <c r="B53" i="7"/>
  <c r="B39" i="7"/>
  <c r="B24" i="7"/>
  <c r="B6" i="7"/>
  <c r="B39" i="10"/>
  <c r="B6" i="10"/>
  <c r="B53" i="10"/>
  <c r="B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Lisa Cowan</author>
  </authors>
  <commentList>
    <comment ref="H34" authorId="0" shapeId="0" xr:uid="{00000000-0006-0000-0000-000001000000}">
      <text>
        <r>
          <rPr>
            <b/>
            <sz val="9"/>
            <color indexed="81"/>
            <rFont val="Tahoma"/>
            <family val="2"/>
          </rPr>
          <t>Lisa Cowan:</t>
        </r>
        <r>
          <rPr>
            <sz val="9"/>
            <color indexed="81"/>
            <rFont val="Tahoma"/>
            <family val="2"/>
          </rPr>
          <t xml:space="preserve">
Formula manually adjusted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100-000001000000}">
      <text>
        <r>
          <rPr>
            <b/>
            <sz val="8"/>
            <color indexed="81"/>
            <rFont val="Tahoma"/>
            <family val="2"/>
          </rPr>
          <t>Excludes online-only institutions identified in 2010-11.</t>
        </r>
      </text>
    </comment>
    <comment ref="A66" authorId="0" shapeId="0" xr:uid="{00000000-0006-0000-0100-000002000000}">
      <text>
        <r>
          <rPr>
            <b/>
            <sz val="8"/>
            <color indexed="81"/>
            <rFont val="Tahoma"/>
            <family val="2"/>
          </rPr>
          <t>mperry:</t>
        </r>
        <r>
          <rPr>
            <sz val="8"/>
            <color indexed="81"/>
            <rFont val="Tahoma"/>
            <family val="2"/>
          </rPr>
          <t xml:space="preserve">
Removed "--" and just left blank b/c formulas weren't calculating correctly. 5/11/11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200-000001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300-000001000000}">
      <text>
        <r>
          <rPr>
            <b/>
            <sz val="8"/>
            <color indexed="81"/>
            <rFont val="Tahoma"/>
            <family val="2"/>
          </rPr>
          <t>Excludes online-only institutions identified in 2010-11.</t>
        </r>
      </text>
    </comment>
    <comment ref="M3" authorId="0" shapeId="0" xr:uid="{00000000-0006-0000-0300-000002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400-000001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500-000001000000}">
      <text>
        <r>
          <rPr>
            <b/>
            <sz val="8"/>
            <color indexed="81"/>
            <rFont val="Tahoma"/>
            <family val="2"/>
          </rPr>
          <t>Excludes online-only institutions identified in 2010-11.</t>
        </r>
      </text>
    </comment>
    <comment ref="M3" authorId="0" shapeId="0" xr:uid="{00000000-0006-0000-0500-000002000000}">
      <text>
        <r>
          <rPr>
            <b/>
            <sz val="8"/>
            <color indexed="81"/>
            <rFont val="Tahoma"/>
            <family val="2"/>
          </rPr>
          <t>Excludes online-only institutions identified in 2010-11.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600-000001000000}">
      <text>
        <r>
          <rPr>
            <b/>
            <sz val="8"/>
            <color indexed="81"/>
            <rFont val="Tahoma"/>
            <family val="2"/>
          </rPr>
          <t>Excludes online-only institutions identified in 2010-11.</t>
        </r>
      </text>
    </comment>
    <comment ref="M3" authorId="0" shapeId="0" xr:uid="{00000000-0006-0000-0600-000002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<sst xmlns="http://schemas.openxmlformats.org/spreadsheetml/2006/main" count="1043" uniqueCount="140">
  <si>
    <t>Men</t>
  </si>
  <si>
    <t>Women</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</si>
  <si>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</si>
  <si>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</si>
  <si>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</si>
  <si>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</si>
  <si>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</si>
  <si>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</si>
  <si>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</si>
  <si>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</si>
  <si>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</si>
  <si>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</si>
  <si>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</si>
  <si>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</si>
  <si>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</si>
  <si>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</si>
  <si>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</si>
  <si>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Education</t>
  </si>
  <si>
    <t>Total</t>
  </si>
  <si>
    <t>Delaware</t>
  </si>
  <si>
    <t>SREB states</t>
  </si>
  <si>
    <t>Washington</t>
  </si>
  <si>
    <t>SOURCE:</t>
  </si>
  <si>
    <t>All Race/Ethnic Groups</t>
  </si>
  <si>
    <t>Percent of Total</t>
  </si>
  <si>
    <t>Foreign Students</t>
  </si>
  <si>
    <t>Public Colleges</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</si>
  <si>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</si>
  <si>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</si>
  <si>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</si>
  <si>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</si>
  <si>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</si>
  <si>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</si>
  <si>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</si>
  <si>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</si>
  <si>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</si>
  <si>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</si>
  <si>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</si>
  <si>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</si>
  <si>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</si>
  <si>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</si>
  <si>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</si>
  <si>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</si>
  <si>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</si>
  <si>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</si>
  <si>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</si>
  <si>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</si>
  <si>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</si>
  <si>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</si>
  <si>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</si>
  <si>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</si>
  <si>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</si>
  <si>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</si>
  <si>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</si>
  <si>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</si>
  <si>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</si>
  <si>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</si>
  <si>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</si>
  <si>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</si>
  <si>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</si>
  <si>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</si>
  <si>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 xml:space="preserve"> </t>
  </si>
  <si>
    <t xml:space="preserve">SREB analysis </t>
  </si>
  <si>
    <t>of National</t>
  </si>
  <si>
    <t>Center  for</t>
  </si>
  <si>
    <t xml:space="preserve">Statistics </t>
  </si>
  <si>
    <t>(www.nces.ed.gov/ipeds).</t>
  </si>
  <si>
    <t>Women Students</t>
  </si>
  <si>
    <t xml:space="preserve">Note:  "--" indicates </t>
  </si>
  <si>
    <t xml:space="preserve">data not available </t>
  </si>
  <si>
    <t>or not applicable.</t>
  </si>
  <si>
    <t>2008-09</t>
  </si>
  <si>
    <t>50 states and D.C.</t>
  </si>
  <si>
    <t xml:space="preserve">    as a percent of U.S.</t>
  </si>
  <si>
    <t>West</t>
  </si>
  <si>
    <t>Midwest</t>
  </si>
  <si>
    <t>Northeast</t>
  </si>
  <si>
    <t>IPEDS</t>
  </si>
  <si>
    <r>
      <t>Hispanic Students</t>
    </r>
    <r>
      <rPr>
        <vertAlign val="superscript"/>
        <sz val="10"/>
        <rFont val="Arial"/>
        <family val="2"/>
      </rPr>
      <t>2</t>
    </r>
  </si>
  <si>
    <t>Percent at</t>
  </si>
  <si>
    <t xml:space="preserve">   as a percent of U.S.</t>
  </si>
  <si>
    <t>Completions</t>
  </si>
  <si>
    <t>Survey Data</t>
  </si>
  <si>
    <t>C2009</t>
  </si>
  <si>
    <t>NOTE:</t>
  </si>
  <si>
    <t>Beginning w/ 07-08 data</t>
  </si>
  <si>
    <t>institutions could report</t>
  </si>
  <si>
    <t>increases - will vary by school</t>
  </si>
  <si>
    <t>and state. We changed Theo</t>
  </si>
  <si>
    <t>reported under award levels</t>
  </si>
  <si>
    <t>10/18 (doc's) to 7(mast's)</t>
  </si>
  <si>
    <t>beginning w/ 07-08 data.</t>
  </si>
  <si>
    <t>doctorate's using new IPEDS</t>
  </si>
  <si>
    <t>award levels: Research &amp;</t>
  </si>
  <si>
    <t>Scholarship (17) &amp; Professional</t>
  </si>
  <si>
    <t>Theology (old 10) 1st Prof moves</t>
  </si>
  <si>
    <t>to Master's award level 7. Change</t>
  </si>
  <si>
    <t>mandatory beginning w/ 09-10</t>
  </si>
  <si>
    <t>data; until then Theo 1st P may</t>
  </si>
  <si>
    <t>decrease while Theo Mast's</t>
  </si>
  <si>
    <t>**FOOTNOTE ACCORDINGLY**</t>
  </si>
  <si>
    <t>Total Other Doctorate's Degrees conferred (both sexes)</t>
  </si>
  <si>
    <t>Other Doctorate's Degrees conferred in PUBLIC Institutions</t>
  </si>
  <si>
    <t>Other Doctorate's Degrees conferred, by gender</t>
  </si>
  <si>
    <t>Other Doctorate's Degrees All Races (excluding unknown and non-resident)</t>
  </si>
  <si>
    <t>Black in PBI or HBI</t>
  </si>
  <si>
    <t>Black</t>
  </si>
  <si>
    <t>Other Doctorate's Degrees Total Black &amp; and Black in PBI/HBI</t>
  </si>
  <si>
    <t>Other Doctorate's Degrees Hispanic &amp; Non-Resident</t>
  </si>
  <si>
    <t>Hispanic</t>
  </si>
  <si>
    <t>Non-Resident</t>
  </si>
  <si>
    <t xml:space="preserve">and need to be seperated </t>
  </si>
  <si>
    <t>at some point, but no later</t>
  </si>
  <si>
    <t>than 2012 when they are</t>
  </si>
  <si>
    <t>used for 5-yr % change.</t>
  </si>
  <si>
    <t xml:space="preserve">Practice (18) &amp; Other (19) Doc's, while </t>
  </si>
  <si>
    <t xml:space="preserve">In 07-08 Other Doc's (19)                                                                                                                                     </t>
  </si>
  <si>
    <t>were incorrectly included w/</t>
  </si>
  <si>
    <t>1st P (10) &amp; PP (18) Doc's,</t>
  </si>
  <si>
    <t>ERROR:</t>
  </si>
  <si>
    <r>
      <t>Black Students</t>
    </r>
    <r>
      <rPr>
        <vertAlign val="superscript"/>
        <sz val="10"/>
        <rFont val="Arial"/>
        <family val="2"/>
      </rPr>
      <t>2</t>
    </r>
  </si>
  <si>
    <r>
      <t>Other Doctoral Degrees Awarded by Public and Private Colleges and Universities</t>
    </r>
    <r>
      <rPr>
        <vertAlign val="superscript"/>
        <sz val="10"/>
        <rFont val="Arial"/>
        <family val="2"/>
      </rPr>
      <t>1</t>
    </r>
  </si>
  <si>
    <t>2009-10</t>
  </si>
  <si>
    <t>2010-11</t>
  </si>
  <si>
    <t>2011-12</t>
  </si>
  <si>
    <t>C20012</t>
  </si>
  <si>
    <t>C2012</t>
  </si>
  <si>
    <t>2012-13</t>
  </si>
  <si>
    <t>Source: SREB analysis of National Center for Education Statistics completions surveys — www.nces.ed.gov/ipeds.</t>
  </si>
  <si>
    <t>2013-14</t>
  </si>
  <si>
    <t>2014-15</t>
  </si>
  <si>
    <r>
      <t xml:space="preserve"> PBIs or HBCUs</t>
    </r>
    <r>
      <rPr>
        <vertAlign val="superscript"/>
        <sz val="10"/>
        <color indexed="8"/>
        <rFont val="Arial"/>
        <family val="2"/>
      </rPr>
      <t>3</t>
    </r>
  </si>
  <si>
    <r>
      <t xml:space="preserve">3 </t>
    </r>
    <r>
      <rPr>
        <sz val="10"/>
        <rFont val="Arial"/>
        <family val="2"/>
      </rPr>
      <t xml:space="preserve">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 </t>
    </r>
  </si>
  <si>
    <r>
      <t xml:space="preserve">2 </t>
    </r>
    <r>
      <rPr>
        <sz val="10"/>
        <color indexed="8"/>
        <rFont val="Arial"/>
        <family val="2"/>
      </rPr>
      <t xml:space="preserve">Calculated based on a total that excludes students whose race is unknown and students from foreign countries.  </t>
    </r>
  </si>
  <si>
    <t>2015-16</t>
  </si>
  <si>
    <t>2016-17</t>
  </si>
  <si>
    <t xml:space="preserve">  Feb 2019</t>
  </si>
  <si>
    <t xml:space="preserve"> "NA" indicates not applicable. There was no degree of this type awarded during the specified years.</t>
  </si>
  <si>
    <r>
      <rPr>
        <vertAlign val="superscript"/>
        <sz val="10"/>
        <rFont val="Arial"/>
        <family val="2"/>
      </rPr>
      <t>1</t>
    </r>
    <r>
      <rPr>
        <sz val="10"/>
        <rFont val="Arial"/>
        <family val="2"/>
      </rPr>
      <t xml:space="preserve"> Table shows degrees (in the first major) awarded by all degree-granting institutions eligible for federal Title IV student financial aid in the 50 states and D.C., excluding service schools and online-only colleges and universities. </t>
    </r>
  </si>
  <si>
    <t>Table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</si>
</sst>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_);\(#,##0.0\)"/>
    <numFmt numFmtId="166" formatCode="0.0"/>
  </numFmts>
  <fonts count="20">
    <font>
      <sz val="10"/>
      <name val="Helv"/>
    </font>
    <font>
      <sz val="10"/>
      <name val="AGaramond"/>
      <family val="3"/>
    </font>
    <font>
      <sz val="10"/>
      <name val="Arial"/>
      <family val="2"/>
    </font>
    <font>
      <b/>
      <sz val="10"/>
      <name val="Arial"/>
      <family val="2"/>
    </font>
    <font>
      <b/>
      <sz val="8"/>
      <color indexed="81"/>
      <name val="Tahoma"/>
      <family val="2"/>
    </font>
    <font>
      <vertAlign val="superscript"/>
      <sz val="10"/>
      <name val="Arial"/>
      <family val="2"/>
    </font>
    <font>
      <sz val="10"/>
      <color indexed="8"/>
      <name val="Arial"/>
      <family val="2"/>
    </font>
    <font>
      <vertAlign val="superscript"/>
      <sz val="10"/>
      <color indexed="8"/>
      <name val="Arial"/>
      <family val="2"/>
    </font>
    <font>
      <sz val="8"/>
      <color indexed="81"/>
      <name val="Tahoma"/>
      <family val="2"/>
    </font>
    <font>
      <sz val="10"/>
      <color indexed="12"/>
      <name val="Helv"/>
    </font>
    <font>
      <sz val="10"/>
      <name val="Helv"/>
    </font>
    <font>
      <b/>
      <sz val="10"/>
      <color rgb="FFFF0000"/>
      <name val="Arial"/>
      <family val="2"/>
    </font>
    <font>
      <sz val="10"/>
      <color rgb="FF0000FF"/>
      <name val="Arial"/>
      <family val="2"/>
    </font>
    <font>
      <b/>
      <i/>
      <sz val="10"/>
      <color rgb="FFFF0000"/>
      <name val="Arial"/>
      <family val="2"/>
    </font>
    <font>
      <b/>
      <sz val="10"/>
      <name val="Helv"/>
    </font>
    <font>
      <b/>
      <i/>
      <sz val="10"/>
      <name val="Arial"/>
      <family val="2"/>
    </font>
    <font>
      <u/>
      <sz val="10"/>
      <name val="Helv"/>
    </font>
    <font>
      <u/>
      <sz val="10"/>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s>
  <borders count="34">
    <border>
      <left/>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8"/>
      </top>
      <bottom/>
      <diagonal/>
    </border>
    <border>
      <left/>
      <right style="thin">
        <color indexed="64"/>
      </right>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8"/>
      </bottom>
      <diagonal/>
    </border>
    <border>
      <left/>
      <right style="thin">
        <color indexed="64"/>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8"/>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37" fontId="0" fillId="0" borderId="0"/>
    <xf numFmtId="0" fontId="10" fillId="0" borderId="0">
      <alignment horizontal="left" wrapText="1"/>
    </xf>
    <xf numFmtId="0" fontId="2" fillId="0" borderId="0"/>
    <xf numFmtId="43" fontId="1" fillId="0" borderId="0" applyFont="0" applyFill="0" applyBorder="0" applyAlignment="0" applyProtection="0"/>
  </cellStyleXfs>
  <cellXfs count="144">
    <xf numFmtId="37" fontId="0" fillId="0" borderId="0" xfId="0"/>
    <xf numFmtId="37" fontId="2" fillId="0" borderId="0" xfId="0" applyFont="1"/>
    <xf numFmtId="37" fontId="2" fillId="0" borderId="0" xfId="0" applyFont="1" applyAlignment="1">
      <alignment horizontal="left"/>
    </xf>
    <xf numFmtId="37" fontId="2" fillId="0" borderId="0" xfId="0" applyFont="1" applyAlignment="1">
      <alignment horizontal="right"/>
    </xf>
    <xf numFmtId="37" fontId="3" fillId="0" borderId="0" xfId="0" applyFont="1"/>
    <xf numFmtId="37" fontId="2" fillId="0" borderId="0" xfId="0" applyFont="1" applyAlignment="1">
      <alignment horizontal="centerContinuous"/>
    </xf>
    <xf numFmtId="37" fontId="2" fillId="0" borderId="0" xfId="0" applyFont="1" applyAlignment="1">
      <alignment horizontal="center"/>
    </xf>
    <xf numFmtId="37" fontId="2" fillId="0" borderId="1" xfId="0" applyFont="1" applyBorder="1" applyAlignment="1">
      <alignment horizontal="center"/>
    </xf>
    <xf numFmtId="37" fontId="3" fillId="0" borderId="4" xfId="0" applyFont="1" applyBorder="1"/>
    <xf numFmtId="37" fontId="3" fillId="0" borderId="4" xfId="0" applyFont="1" applyBorder="1" applyAlignment="1">
      <alignment horizontal="left"/>
    </xf>
    <xf numFmtId="37" fontId="2" fillId="0" borderId="7" xfId="0" applyFont="1" applyBorder="1" applyAlignment="1">
      <alignment horizontal="centerContinuous"/>
    </xf>
    <xf numFmtId="37" fontId="2" fillId="0" borderId="9" xfId="0" applyFont="1" applyBorder="1" applyAlignment="1">
      <alignment horizontal="centerContinuous"/>
    </xf>
    <xf numFmtId="37" fontId="2" fillId="0" borderId="1" xfId="0" applyFont="1" applyBorder="1" applyAlignment="1">
      <alignment horizontal="centerContinuous"/>
    </xf>
    <xf numFmtId="37" fontId="2" fillId="0" borderId="2" xfId="0" applyFont="1" applyBorder="1" applyAlignment="1">
      <alignment horizontal="right"/>
    </xf>
    <xf numFmtId="37" fontId="2" fillId="0" borderId="1" xfId="0" applyFont="1" applyBorder="1"/>
    <xf numFmtId="164" fontId="2" fillId="0" borderId="0" xfId="0" applyNumberFormat="1" applyFont="1"/>
    <xf numFmtId="37" fontId="0" fillId="0" borderId="9" xfId="0" applyBorder="1" applyAlignment="1">
      <alignment horizontal="centerContinuous"/>
    </xf>
    <xf numFmtId="165" fontId="9" fillId="2" borderId="0" xfId="0" applyNumberFormat="1" applyFont="1" applyFill="1"/>
    <xf numFmtId="165" fontId="9" fillId="2" borderId="3" xfId="0" applyNumberFormat="1" applyFont="1" applyFill="1" applyBorder="1"/>
    <xf numFmtId="37" fontId="2" fillId="0" borderId="2" xfId="0" applyFont="1" applyBorder="1"/>
    <xf numFmtId="3" fontId="2" fillId="0" borderId="3" xfId="1" applyNumberFormat="1" applyFont="1" applyBorder="1" applyAlignment="1"/>
    <xf numFmtId="37" fontId="2" fillId="0" borderId="0" xfId="0" applyFont="1" applyAlignment="1">
      <alignment wrapText="1"/>
    </xf>
    <xf numFmtId="3" fontId="2" fillId="0" borderId="0" xfId="1" applyNumberFormat="1" applyFont="1" applyAlignment="1"/>
    <xf numFmtId="3" fontId="2" fillId="3" borderId="0" xfId="1" applyNumberFormat="1" applyFont="1" applyFill="1" applyAlignment="1"/>
    <xf numFmtId="3" fontId="2" fillId="3" borderId="3" xfId="1" applyNumberFormat="1" applyFont="1" applyFill="1" applyBorder="1" applyAlignment="1"/>
    <xf numFmtId="3" fontId="2" fillId="0" borderId="6" xfId="1" applyNumberFormat="1" applyFont="1" applyBorder="1" applyAlignment="1"/>
    <xf numFmtId="3" fontId="2" fillId="3" borderId="2" xfId="1" applyNumberFormat="1" applyFont="1" applyFill="1" applyBorder="1" applyAlignment="1"/>
    <xf numFmtId="37" fontId="2" fillId="0" borderId="12" xfId="0" applyFont="1" applyBorder="1" applyAlignment="1">
      <alignment horizontal="centerContinuous"/>
    </xf>
    <xf numFmtId="37" fontId="2" fillId="0" borderId="2" xfId="1" applyNumberFormat="1" applyFont="1" applyBorder="1" applyAlignment="1"/>
    <xf numFmtId="3" fontId="12" fillId="0" borderId="2" xfId="1" applyNumberFormat="1" applyFont="1" applyBorder="1" applyAlignment="1"/>
    <xf numFmtId="37" fontId="2" fillId="0" borderId="0" xfId="1" applyNumberFormat="1" applyFont="1" applyAlignment="1"/>
    <xf numFmtId="3" fontId="12" fillId="0" borderId="6" xfId="3" applyNumberFormat="1" applyFont="1" applyBorder="1"/>
    <xf numFmtId="166" fontId="2" fillId="0" borderId="0" xfId="1" applyNumberFormat="1" applyFont="1" applyAlignment="1"/>
    <xf numFmtId="166" fontId="12" fillId="0" borderId="0" xfId="1" applyNumberFormat="1" applyFont="1" applyAlignment="1"/>
    <xf numFmtId="3" fontId="2" fillId="0" borderId="0" xfId="3" applyNumberFormat="1" applyFont="1"/>
    <xf numFmtId="37" fontId="2" fillId="0" borderId="3" xfId="1" applyNumberFormat="1" applyFont="1" applyBorder="1" applyAlignment="1"/>
    <xf numFmtId="3" fontId="2" fillId="0" borderId="3" xfId="3" applyNumberFormat="1" applyFont="1" applyBorder="1"/>
    <xf numFmtId="0" fontId="2" fillId="0" borderId="2" xfId="1" applyFont="1" applyBorder="1" applyAlignment="1"/>
    <xf numFmtId="3" fontId="2" fillId="0" borderId="2" xfId="3" applyNumberFormat="1" applyFont="1" applyBorder="1"/>
    <xf numFmtId="37" fontId="11" fillId="0" borderId="0" xfId="0" applyFont="1" applyAlignment="1">
      <alignment horizontal="left"/>
    </xf>
    <xf numFmtId="37" fontId="3" fillId="0" borderId="2" xfId="0" applyFont="1" applyBorder="1" applyAlignment="1">
      <alignment horizontal="right"/>
    </xf>
    <xf numFmtId="37" fontId="14" fillId="0" borderId="0" xfId="0" applyFont="1"/>
    <xf numFmtId="37" fontId="14" fillId="0" borderId="0" xfId="0" applyFont="1" applyAlignment="1">
      <alignment horizontal="right"/>
    </xf>
    <xf numFmtId="37" fontId="3" fillId="0" borderId="1" xfId="0" applyFont="1" applyBorder="1"/>
    <xf numFmtId="3" fontId="2" fillId="0" borderId="14" xfId="3" applyNumberFormat="1" applyFont="1" applyBorder="1"/>
    <xf numFmtId="3" fontId="2" fillId="0" borderId="13" xfId="3" applyNumberFormat="1" applyFont="1" applyBorder="1"/>
    <xf numFmtId="3" fontId="2" fillId="0" borderId="15" xfId="3" applyNumberFormat="1" applyFont="1" applyBorder="1"/>
    <xf numFmtId="37" fontId="3" fillId="0" borderId="0" xfId="0" applyFont="1" applyAlignment="1">
      <alignment horizontal="right"/>
    </xf>
    <xf numFmtId="37" fontId="13" fillId="0" borderId="0" xfId="0" applyFont="1"/>
    <xf numFmtId="164" fontId="2" fillId="0" borderId="3" xfId="1" applyNumberFormat="1" applyFont="1" applyBorder="1" applyAlignment="1"/>
    <xf numFmtId="164" fontId="2" fillId="0" borderId="5" xfId="1" applyNumberFormat="1" applyFont="1" applyBorder="1" applyAlignment="1"/>
    <xf numFmtId="164" fontId="2" fillId="0" borderId="4" xfId="1" applyNumberFormat="1" applyFont="1" applyBorder="1" applyAlignment="1"/>
    <xf numFmtId="164" fontId="2" fillId="3" borderId="4" xfId="1" applyNumberFormat="1" applyFont="1" applyFill="1" applyBorder="1" applyAlignment="1">
      <alignment horizontal="right"/>
    </xf>
    <xf numFmtId="164" fontId="2" fillId="3" borderId="5" xfId="1" applyNumberFormat="1" applyFont="1" applyFill="1" applyBorder="1" applyAlignment="1">
      <alignment horizontal="right"/>
    </xf>
    <xf numFmtId="164" fontId="2" fillId="0" borderId="5" xfId="1" applyNumberFormat="1" applyFont="1" applyBorder="1" applyAlignment="1">
      <alignment horizontal="right"/>
    </xf>
    <xf numFmtId="49" fontId="2" fillId="0" borderId="0" xfId="0" applyNumberFormat="1" applyFont="1" applyAlignment="1">
      <alignment horizontal="right"/>
    </xf>
    <xf numFmtId="37" fontId="3" fillId="0" borderId="16" xfId="0" applyFont="1" applyBorder="1" applyAlignment="1">
      <alignment horizontal="center"/>
    </xf>
    <xf numFmtId="37" fontId="3" fillId="0" borderId="15" xfId="0" applyFont="1" applyBorder="1" applyAlignment="1">
      <alignment horizontal="center"/>
    </xf>
    <xf numFmtId="37" fontId="15" fillId="4" borderId="0" xfId="0" applyFont="1" applyFill="1"/>
    <xf numFmtId="3" fontId="12" fillId="0" borderId="3" xfId="0" applyNumberFormat="1" applyFont="1" applyBorder="1"/>
    <xf numFmtId="3" fontId="12" fillId="0" borderId="0" xfId="0" applyNumberFormat="1" applyFont="1"/>
    <xf numFmtId="164" fontId="12" fillId="0" borderId="0" xfId="0" applyNumberFormat="1" applyFont="1"/>
    <xf numFmtId="3" fontId="12" fillId="0" borderId="6" xfId="0" applyNumberFormat="1" applyFont="1" applyBorder="1"/>
    <xf numFmtId="3" fontId="2" fillId="0" borderId="0" xfId="0" applyNumberFormat="1" applyFont="1"/>
    <xf numFmtId="3" fontId="2" fillId="0" borderId="2" xfId="0" applyNumberFormat="1" applyFont="1" applyBorder="1"/>
    <xf numFmtId="37" fontId="2" fillId="0" borderId="4" xfId="0" applyFont="1" applyBorder="1" applyAlignment="1">
      <alignment horizontal="right"/>
    </xf>
    <xf numFmtId="3" fontId="2" fillId="0" borderId="5" xfId="1" applyNumberFormat="1" applyFont="1" applyBorder="1" applyAlignment="1"/>
    <xf numFmtId="3" fontId="2" fillId="0" borderId="4" xfId="1" applyNumberFormat="1" applyFont="1" applyBorder="1" applyAlignment="1"/>
    <xf numFmtId="3" fontId="2" fillId="3" borderId="4" xfId="1" applyNumberFormat="1" applyFont="1" applyFill="1" applyBorder="1" applyAlignment="1"/>
    <xf numFmtId="3" fontId="2" fillId="3" borderId="5" xfId="1" applyNumberFormat="1" applyFont="1" applyFill="1" applyBorder="1" applyAlignment="1"/>
    <xf numFmtId="3" fontId="2" fillId="0" borderId="11" xfId="1" applyNumberFormat="1" applyFont="1" applyBorder="1" applyAlignment="1"/>
    <xf numFmtId="37" fontId="2" fillId="0" borderId="17" xfId="0" applyFont="1" applyBorder="1"/>
    <xf numFmtId="37" fontId="2" fillId="0" borderId="18" xfId="0" applyFont="1" applyBorder="1" applyAlignment="1">
      <alignment horizontal="centerContinuous"/>
    </xf>
    <xf numFmtId="37" fontId="7" fillId="0" borderId="0" xfId="0" applyFont="1" applyAlignment="1">
      <alignment wrapText="1"/>
    </xf>
    <xf numFmtId="37" fontId="2" fillId="0" borderId="0" xfId="0" applyFont="1" applyAlignment="1">
      <alignment vertical="center"/>
    </xf>
    <xf numFmtId="37" fontId="2" fillId="0" borderId="19" xfId="0" applyFont="1" applyBorder="1" applyAlignment="1">
      <alignment horizontal="centerContinuous"/>
    </xf>
    <xf numFmtId="164" fontId="2" fillId="3" borderId="22" xfId="1" applyNumberFormat="1" applyFont="1" applyFill="1" applyBorder="1" applyAlignment="1">
      <alignment horizontal="right"/>
    </xf>
    <xf numFmtId="164" fontId="2" fillId="0" borderId="4" xfId="1" applyNumberFormat="1" applyFont="1" applyBorder="1" applyAlignment="1">
      <alignment horizontal="right"/>
    </xf>
    <xf numFmtId="164" fontId="2" fillId="0" borderId="11" xfId="1" applyNumberFormat="1" applyFont="1" applyBorder="1" applyAlignment="1">
      <alignment horizontal="right"/>
    </xf>
    <xf numFmtId="164" fontId="2" fillId="0" borderId="21" xfId="1" applyNumberFormat="1" applyFont="1" applyBorder="1" applyAlignment="1">
      <alignment horizontal="right"/>
    </xf>
    <xf numFmtId="164" fontId="2" fillId="0" borderId="22" xfId="1" applyNumberFormat="1" applyFont="1" applyBorder="1" applyAlignment="1">
      <alignment horizontal="right"/>
    </xf>
    <xf numFmtId="164" fontId="2" fillId="3" borderId="21" xfId="1" applyNumberFormat="1" applyFont="1" applyFill="1" applyBorder="1" applyAlignment="1">
      <alignment horizontal="right"/>
    </xf>
    <xf numFmtId="164" fontId="2" fillId="0" borderId="23" xfId="1" applyNumberFormat="1" applyFont="1" applyBorder="1" applyAlignment="1">
      <alignment horizontal="right"/>
    </xf>
    <xf numFmtId="164" fontId="2" fillId="3" borderId="24" xfId="1" applyNumberFormat="1" applyFont="1" applyFill="1" applyBorder="1" applyAlignment="1">
      <alignment horizontal="right"/>
    </xf>
    <xf numFmtId="164" fontId="2" fillId="0" borderId="0" xfId="1" applyNumberFormat="1" applyFont="1" applyAlignment="1">
      <alignment horizontal="right"/>
    </xf>
    <xf numFmtId="164" fontId="2" fillId="3" borderId="0" xfId="1" applyNumberFormat="1" applyFont="1" applyFill="1" applyAlignment="1">
      <alignment horizontal="right"/>
    </xf>
    <xf numFmtId="164" fontId="2" fillId="0" borderId="6" xfId="1" applyNumberFormat="1" applyFont="1" applyBorder="1" applyAlignment="1">
      <alignment horizontal="right"/>
    </xf>
    <xf numFmtId="37" fontId="2" fillId="0" borderId="9" xfId="0" applyFont="1" applyBorder="1" applyAlignment="1">
      <alignment horizontal="right"/>
    </xf>
    <xf numFmtId="37" fontId="2" fillId="0" borderId="0" xfId="0" applyFont="1" applyAlignment="1">
      <alignment vertical="top" readingOrder="1"/>
    </xf>
    <xf numFmtId="37" fontId="2" fillId="0" borderId="0" xfId="0" applyFont="1" applyAlignment="1">
      <alignment vertical="top"/>
    </xf>
    <xf numFmtId="37" fontId="7" fillId="0" borderId="0" xfId="0" applyFont="1" applyAlignment="1">
      <alignment vertical="top" wrapText="1"/>
    </xf>
    <xf numFmtId="37" fontId="3" fillId="0" borderId="0" xfId="0" applyFont="1" applyAlignment="1">
      <alignment horizontal="center"/>
    </xf>
    <xf numFmtId="37" fontId="3" fillId="0" borderId="25" xfId="0" applyFont="1" applyBorder="1" applyAlignment="1">
      <alignment horizontal="right"/>
    </xf>
    <xf numFmtId="37" fontId="3" fillId="0" borderId="13" xfId="0" applyFont="1" applyBorder="1" applyAlignment="1">
      <alignment horizontal="center"/>
    </xf>
    <xf numFmtId="37" fontId="0" fillId="0" borderId="3" xfId="0" applyBorder="1"/>
    <xf numFmtId="37" fontId="0" fillId="0" borderId="2" xfId="0" applyBorder="1"/>
    <xf numFmtId="165" fontId="9" fillId="2" borderId="2" xfId="0" applyNumberFormat="1" applyFont="1" applyFill="1" applyBorder="1"/>
    <xf numFmtId="37" fontId="3" fillId="0" borderId="2" xfId="0" applyFont="1" applyBorder="1" applyAlignment="1">
      <alignment horizontal="center" vertical="top"/>
    </xf>
    <xf numFmtId="37" fontId="3" fillId="0" borderId="1" xfId="0" applyFont="1" applyBorder="1" applyAlignment="1">
      <alignment horizontal="center"/>
    </xf>
    <xf numFmtId="3" fontId="2" fillId="0" borderId="0" xfId="3" applyNumberFormat="1" applyFont="1" applyAlignment="1">
      <alignment horizontal="right"/>
    </xf>
    <xf numFmtId="3" fontId="2" fillId="0" borderId="3" xfId="3" applyNumberFormat="1" applyFont="1" applyBorder="1" applyAlignment="1">
      <alignment horizontal="right"/>
    </xf>
    <xf numFmtId="3" fontId="2" fillId="0" borderId="2" xfId="3" applyNumberFormat="1" applyFont="1" applyBorder="1" applyAlignment="1">
      <alignment horizontal="right"/>
    </xf>
    <xf numFmtId="37" fontId="3" fillId="0" borderId="2" xfId="0" applyFont="1" applyBorder="1" applyAlignment="1">
      <alignment horizontal="center"/>
    </xf>
    <xf numFmtId="37" fontId="6" fillId="0" borderId="10" xfId="0" quotePrefix="1" applyFont="1" applyBorder="1" applyAlignment="1">
      <alignment horizontal="centerContinuous"/>
    </xf>
    <xf numFmtId="164" fontId="2" fillId="3" borderId="26" xfId="1" applyNumberFormat="1" applyFont="1" applyFill="1" applyBorder="1" applyAlignment="1">
      <alignment horizontal="right"/>
    </xf>
    <xf numFmtId="3" fontId="12" fillId="0" borderId="27" xfId="3" applyNumberFormat="1" applyFont="1" applyBorder="1"/>
    <xf numFmtId="166" fontId="12" fillId="0" borderId="14" xfId="1" applyNumberFormat="1" applyFont="1" applyBorder="1" applyAlignment="1"/>
    <xf numFmtId="3" fontId="12" fillId="0" borderId="28" xfId="3" applyNumberFormat="1" applyFont="1" applyBorder="1"/>
    <xf numFmtId="3" fontId="12" fillId="0" borderId="15" xfId="1" applyNumberFormat="1" applyFont="1" applyBorder="1" applyAlignment="1"/>
    <xf numFmtId="37" fontId="3" fillId="0" borderId="15" xfId="0" applyFont="1" applyBorder="1" applyAlignment="1">
      <alignment horizontal="right"/>
    </xf>
    <xf numFmtId="37" fontId="3" fillId="0" borderId="15" xfId="0" applyFont="1" applyBorder="1" applyAlignment="1">
      <alignment horizontal="center" vertical="top"/>
    </xf>
    <xf numFmtId="3" fontId="12" fillId="0" borderId="2" xfId="1" applyNumberFormat="1" applyFont="1" applyBorder="1" applyAlignment="1">
      <alignment horizontal="right"/>
    </xf>
    <xf numFmtId="3" fontId="12" fillId="0" borderId="6" xfId="3" applyNumberFormat="1" applyFont="1" applyBorder="1" applyAlignment="1">
      <alignment horizontal="right"/>
    </xf>
    <xf numFmtId="166" fontId="12" fillId="0" borderId="0" xfId="1" applyNumberFormat="1" applyFont="1" applyAlignment="1">
      <alignment horizontal="right"/>
    </xf>
    <xf numFmtId="37" fontId="2" fillId="0" borderId="3" xfId="0" applyFont="1" applyBorder="1"/>
    <xf numFmtId="37" fontId="3" fillId="5" borderId="3" xfId="0" applyFont="1" applyFill="1" applyBorder="1" applyAlignment="1">
      <alignment horizontal="center"/>
    </xf>
    <xf numFmtId="37" fontId="3" fillId="5" borderId="1" xfId="0" applyFont="1" applyFill="1" applyBorder="1" applyAlignment="1">
      <alignment horizontal="center"/>
    </xf>
    <xf numFmtId="37" fontId="16" fillId="0" borderId="0" xfId="0" applyFont="1"/>
    <xf numFmtId="37" fontId="17" fillId="0" borderId="0" xfId="0" applyFont="1"/>
    <xf numFmtId="3" fontId="12" fillId="0" borderId="0" xfId="3" applyNumberFormat="1" applyFont="1"/>
    <xf numFmtId="37" fontId="3" fillId="5" borderId="3" xfId="0" applyFont="1" applyFill="1" applyBorder="1" applyAlignment="1">
      <alignment horizontal="right"/>
    </xf>
    <xf numFmtId="37" fontId="2" fillId="5" borderId="2" xfId="0" applyFont="1" applyFill="1" applyBorder="1" applyAlignment="1">
      <alignment horizontal="right"/>
    </xf>
    <xf numFmtId="164" fontId="2" fillId="0" borderId="26" xfId="1" applyNumberFormat="1" applyFont="1" applyBorder="1" applyAlignment="1">
      <alignment horizontal="right"/>
    </xf>
    <xf numFmtId="37" fontId="2" fillId="5" borderId="0" xfId="0" applyFont="1" applyFill="1" applyAlignment="1">
      <alignment horizontal="right"/>
    </xf>
    <xf numFmtId="37" fontId="2" fillId="0" borderId="0" xfId="0" applyFont="1" applyAlignment="1">
      <alignment horizontal="left" vertical="top"/>
    </xf>
    <xf numFmtId="37" fontId="2" fillId="0" borderId="29" xfId="0" applyFont="1" applyBorder="1" applyAlignment="1">
      <alignment horizontal="centerContinuous"/>
    </xf>
    <xf numFmtId="37" fontId="6" fillId="0" borderId="17" xfId="0" quotePrefix="1" applyFont="1" applyBorder="1" applyAlignment="1">
      <alignment horizontal="right"/>
    </xf>
    <xf numFmtId="37" fontId="2" fillId="0" borderId="8" xfId="0" applyFont="1" applyBorder="1" applyAlignment="1">
      <alignment horizontal="center"/>
    </xf>
    <xf numFmtId="37" fontId="2" fillId="0" borderId="20" xfId="0" applyFont="1" applyBorder="1" applyAlignment="1">
      <alignment horizontal="center"/>
    </xf>
    <xf numFmtId="37" fontId="6" fillId="0" borderId="8" xfId="0" applyFont="1" applyBorder="1" applyAlignment="1">
      <alignment horizontal="right"/>
    </xf>
    <xf numFmtId="37" fontId="2" fillId="0" borderId="3" xfId="0" applyFont="1" applyBorder="1" applyAlignment="1">
      <alignment horizontal="center"/>
    </xf>
    <xf numFmtId="37" fontId="3" fillId="0" borderId="3" xfId="0" applyFont="1" applyBorder="1" applyAlignment="1">
      <alignment horizontal="right"/>
    </xf>
    <xf numFmtId="37" fontId="3" fillId="0" borderId="3" xfId="0" applyFont="1" applyBorder="1" applyAlignment="1">
      <alignment horizontal="center"/>
    </xf>
    <xf numFmtId="164" fontId="2" fillId="0" borderId="30" xfId="1" applyNumberFormat="1" applyFont="1" applyBorder="1" applyAlignment="1">
      <alignment horizontal="right"/>
    </xf>
    <xf numFmtId="164" fontId="2" fillId="3" borderId="30" xfId="1" applyNumberFormat="1" applyFont="1" applyFill="1" applyBorder="1" applyAlignment="1">
      <alignment horizontal="right"/>
    </xf>
    <xf numFmtId="164" fontId="2" fillId="0" borderId="32" xfId="1" applyNumberFormat="1" applyFont="1" applyBorder="1" applyAlignment="1">
      <alignment horizontal="right"/>
    </xf>
    <xf numFmtId="164" fontId="2" fillId="3" borderId="31" xfId="1" applyNumberFormat="1" applyFont="1" applyFill="1" applyBorder="1" applyAlignment="1">
      <alignment horizontal="right"/>
    </xf>
    <xf numFmtId="164" fontId="2" fillId="3" borderId="33" xfId="1" applyNumberFormat="1" applyFont="1" applyFill="1" applyBorder="1" applyAlignment="1">
      <alignment horizontal="right"/>
    </xf>
    <xf numFmtId="164" fontId="2" fillId="3" borderId="2" xfId="1" applyNumberFormat="1" applyFont="1" applyFill="1" applyBorder="1" applyAlignment="1">
      <alignment horizontal="right"/>
    </xf>
    <xf numFmtId="164" fontId="2" fillId="3" borderId="33" xfId="1" applyNumberFormat="1" applyFont="1" applyFill="1" applyBorder="1" applyAlignment="1"/>
    <xf numFmtId="37" fontId="2" fillId="0" borderId="0" xfId="0" applyFont="1" applyAlignment="1">
      <alignment horizontal="left" vertical="top" wrapText="1"/>
    </xf>
    <xf numFmtId="37" fontId="0" fillId="0" borderId="0" xfId="0" applyAlignment="1">
      <alignment vertical="top" wrapText="1"/>
    </xf>
    <xf numFmtId="37" fontId="7" fillId="0" borderId="0" xfId="0" applyFont="1" applyAlignment="1">
      <alignment horizontal="left" vertical="top" wrapText="1"/>
    </xf>
    <xf numFmtId="37" fontId="2" fillId="0" borderId="0" xfId="0" applyFont="1" applyAlignment="1">
      <alignment vertical="top" wrapText="1"/>
    </xf>
  </cellXfs>
  <cellStyles count="4">
    <cellStyle name="Comma 2" xfId="3" xr:uid="{00000000-0005-0000-0000-000000000000}"/>
    <cellStyle name="Normal" xfId="0" builtinId="0"/>
    <cellStyle name="Normal 2" xfId="1" xr:uid="{00000000-0005-0000-0000-000002000000}"/>
    <cellStyle name="Normal 2 2" xfId="2" xr:uid="{00000000-0005-0000-0000-000003000000}"/>
  </cellStyles>
  <dxfs count="0"/>
  <tableStyles count="0" defaultTableStyle="TableStyleMedium9" defaultPivotStyle="PivotStyleLight16"/>
  <colors>
    <mruColors>
      <color rgb="FFFF99CC"/>
      <color rgb="FF006600"/>
      <color rgb="FF990033"/>
      <color rgb="FF0033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Total Other Doctoral Degrees Awarded by Public and Private Colleges and Universities, 2014-15</a:t>
            </a:r>
          </a:p>
        </c:rich>
      </c:tx>
      <c:overlay val="0"/>
    </c:title>
    <c:autoTitleDeleted val="0"/>
    <c:plotArea>
      <c:layout>
        <c:manualLayout>
          <c:layoutTarget val="inner"/>
          <c:xMode val="edge"/>
          <c:yMode val="edge"/>
          <c:x val="1.5309674607496436E-2"/>
          <c:y val="0.16570968724718702"/>
          <c:w val="0.95821916374546312"/>
          <c:h val="0.63363658123633826"/>
        </c:manualLayout>
      </c:layout>
      <c:barChart>
        <c:barDir val="col"/>
        <c:grouping val="clustered"/>
        <c:varyColors val="0"/>
        <c:ser>
          <c:idx val="0"/>
          <c:order val="0"/>
          <c:tx>
            <c:strRef>
              <c:f>'TABLE 61'!$A$8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61'!$D$5:$I$7</c:f>
              <c:multiLvlStrCache>
                <c:ptCount val="6"/>
                <c:lvl>
                  <c:pt idx="0">
                    <c:v>2016-17</c:v>
                  </c:pt>
                  <c:pt idx="1">
                    <c:v>2016-17</c:v>
                  </c:pt>
                  <c:pt idx="2">
                    <c:v>2016-17</c:v>
                  </c:pt>
                  <c:pt idx="3">
                    <c:v>2016-17</c:v>
                  </c:pt>
                  <c:pt idx="4">
                    <c:v> PBIs or HBCUs3</c:v>
                  </c:pt>
                  <c:pt idx="5">
                    <c:v>2016-17</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61'!$D$8:$I$8</c:f>
              <c:numCache>
                <c:formatCode>#,##0.0</c:formatCode>
                <c:ptCount val="6"/>
                <c:pt idx="0">
                  <c:v>30.700888450148074</c:v>
                </c:pt>
                <c:pt idx="1">
                  <c:v>59.279368213228032</c:v>
                </c:pt>
                <c:pt idx="2">
                  <c:v>5.6268509378084897</c:v>
                </c:pt>
                <c:pt idx="3">
                  <c:v>15.40216771249287</c:v>
                </c:pt>
                <c:pt idx="4">
                  <c:v>19.62962962962963</c:v>
                </c:pt>
                <c:pt idx="5">
                  <c:v>8.2144894466628635</c:v>
                </c:pt>
              </c:numCache>
            </c:numRef>
          </c:val>
          <c:extLst>
            <c:ext xmlns:c16="http://schemas.microsoft.com/office/drawing/2014/chart" uri="{C3380CC4-5D6E-409C-BE32-E72D297353CC}">
              <c16:uniqueId val="{00000000-8E21-41A1-B786-55DDA4600F38}"/>
            </c:ext>
          </c:extLst>
        </c:ser>
        <c:ser>
          <c:idx val="1"/>
          <c:order val="1"/>
          <c:tx>
            <c:strRef>
              <c:f>'TABLE 61'!$A$9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61'!$D$5:$I$7</c:f>
              <c:multiLvlStrCache>
                <c:ptCount val="6"/>
                <c:lvl>
                  <c:pt idx="0">
                    <c:v>2016-17</c:v>
                  </c:pt>
                  <c:pt idx="1">
                    <c:v>2016-17</c:v>
                  </c:pt>
                  <c:pt idx="2">
                    <c:v>2016-17</c:v>
                  </c:pt>
                  <c:pt idx="3">
                    <c:v>2016-17</c:v>
                  </c:pt>
                  <c:pt idx="4">
                    <c:v> PBIs or HBCUs3</c:v>
                  </c:pt>
                  <c:pt idx="5">
                    <c:v>2016-17</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61'!$D$9:$I$9</c:f>
              <c:numCache>
                <c:formatCode>#,##0.0</c:formatCode>
                <c:ptCount val="6"/>
                <c:pt idx="0">
                  <c:v>36.787564766839374</c:v>
                </c:pt>
                <c:pt idx="1">
                  <c:v>53.367875647668392</c:v>
                </c:pt>
                <c:pt idx="2">
                  <c:v>2.3316062176165802</c:v>
                </c:pt>
                <c:pt idx="3">
                  <c:v>19.047619047619047</c:v>
                </c:pt>
                <c:pt idx="4">
                  <c:v>73.529411764705884</c:v>
                </c:pt>
                <c:pt idx="5">
                  <c:v>5.0420168067226889</c:v>
                </c:pt>
              </c:numCache>
            </c:numRef>
          </c:val>
          <c:extLst>
            <c:ext xmlns:c16="http://schemas.microsoft.com/office/drawing/2014/chart" uri="{C3380CC4-5D6E-409C-BE32-E72D297353CC}">
              <c16:uniqueId val="{00000001-8E21-41A1-B786-55DDA4600F38}"/>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61'!$D$5:$I$7</c:f>
              <c:multiLvlStrCache>
                <c:ptCount val="6"/>
                <c:lvl>
                  <c:pt idx="0">
                    <c:v>2016-17</c:v>
                  </c:pt>
                  <c:pt idx="1">
                    <c:v>2016-17</c:v>
                  </c:pt>
                  <c:pt idx="2">
                    <c:v>2016-17</c:v>
                  </c:pt>
                  <c:pt idx="3">
                    <c:v>2016-17</c:v>
                  </c:pt>
                  <c:pt idx="4">
                    <c:v> PBIs or HBCUs3</c:v>
                  </c:pt>
                  <c:pt idx="5">
                    <c:v>2016-17</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61'!$D$24:$I$24</c:f>
              <c:numCache>
                <c:formatCode>#,##0.0</c:formatCode>
                <c:ptCount val="6"/>
                <c:pt idx="0">
                  <c:v>55.737704918032783</c:v>
                </c:pt>
                <c:pt idx="1">
                  <c:v>73.770491803278688</c:v>
                </c:pt>
                <c:pt idx="2">
                  <c:v>6.557377049180328</c:v>
                </c:pt>
                <c:pt idx="3">
                  <c:v>3.5714285714285712</c:v>
                </c:pt>
                <c:pt idx="4">
                  <c:v>0</c:v>
                </c:pt>
                <c:pt idx="5">
                  <c:v>7.1428571428571423</c:v>
                </c:pt>
              </c:numCache>
            </c:numRef>
          </c:val>
          <c:extLst>
            <c:ext xmlns:c16="http://schemas.microsoft.com/office/drawing/2014/chart" uri="{C3380CC4-5D6E-409C-BE32-E72D297353CC}">
              <c16:uniqueId val="{00000002-8E21-41A1-B786-55DDA4600F38}"/>
            </c:ext>
          </c:extLst>
        </c:ser>
        <c:dLbls>
          <c:showLegendKey val="0"/>
          <c:showVal val="1"/>
          <c:showCatName val="0"/>
          <c:showSerName val="0"/>
          <c:showPercent val="0"/>
          <c:showBubbleSize val="0"/>
        </c:dLbls>
        <c:gapWidth val="150"/>
        <c:axId val="105532416"/>
        <c:axId val="105538304"/>
      </c:barChart>
      <c:catAx>
        <c:axId val="105532416"/>
        <c:scaling>
          <c:orientation val="minMax"/>
        </c:scaling>
        <c:delete val="0"/>
        <c:axPos val="b"/>
        <c:numFmt formatCode="General" sourceLinked="0"/>
        <c:majorTickMark val="out"/>
        <c:minorTickMark val="none"/>
        <c:tickLblPos val="nextTo"/>
        <c:crossAx val="105538304"/>
        <c:crosses val="autoZero"/>
        <c:auto val="1"/>
        <c:lblAlgn val="ctr"/>
        <c:lblOffset val="100"/>
        <c:noMultiLvlLbl val="0"/>
      </c:catAx>
      <c:valAx>
        <c:axId val="105538304"/>
        <c:scaling>
          <c:orientation val="minMax"/>
        </c:scaling>
        <c:delete val="1"/>
        <c:axPos val="l"/>
        <c:numFmt formatCode="#,##0.0" sourceLinked="1"/>
        <c:majorTickMark val="out"/>
        <c:minorTickMark val="none"/>
        <c:tickLblPos val="none"/>
        <c:crossAx val="105532416"/>
        <c:crosses val="autoZero"/>
        <c:crossBetween val="between"/>
      </c:valAx>
      <c:spPr>
        <a:noFill/>
        <a:ln w="25400">
          <a:noFill/>
        </a:ln>
      </c:spPr>
    </c:plotArea>
    <c:legend>
      <c:legendPos val="r"/>
      <c:layout>
        <c:manualLayout>
          <c:xMode val="edge"/>
          <c:yMode val="edge"/>
          <c:x val="0.21082868517950074"/>
          <c:y val="0.19170850024275068"/>
          <c:w val="0.54421652110055629"/>
          <c:h val="5.1830099127177495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85725</xdr:colOff>
      <xdr:row>12</xdr:row>
      <xdr:rowOff>85724</xdr:rowOff>
    </xdr:from>
    <xdr:to>
      <xdr:col>25</xdr:col>
      <xdr:colOff>142874</xdr:colOff>
      <xdr:row>37</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0</xdr:row>
      <xdr:rowOff>76200</xdr:rowOff>
    </xdr:from>
    <xdr:to>
      <xdr:col>11</xdr:col>
      <xdr:colOff>447675</xdr:colOff>
      <xdr:row>10</xdr:row>
      <xdr:rowOff>157690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8486775" y="76200"/>
          <a:ext cx="1609725" cy="1853140"/>
        </a:xfrm>
        <a:prstGeom prst="wedgeEllipseCallout">
          <a:avLst>
            <a:gd name="adj1" fmla="val 75488"/>
            <a:gd name="adj2" fmla="val 11796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ld%20tables\old%20FB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temp"/>
      <sheetName val="Total 1st Prof"/>
      <sheetName val="Public"/>
      <sheetName val="Gender"/>
      <sheetName val="all race"/>
      <sheetName val="black"/>
      <sheetName val="other"/>
      <sheetName val="TABLE"/>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nces.ed.gov/"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4.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4.vml"/><Relationship Id="rId5" Type="http://schemas.openxmlformats.org/officeDocument/2006/relationships/printerSettings" Target="../printerSettings/printerSettings4.bin"/><Relationship Id="rId4"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P74"/>
  <sheetViews>
    <sheetView showGridLines="0" tabSelected="1" view="pageBreakPreview" zoomScaleNormal="80" zoomScaleSheetLayoutView="100" workbookViewId="0">
      <selection activeCell="E19" sqref="E19"/>
    </sheetView>
  </sheetViews>
  <sheetFormatPr defaultColWidth="9.7109375" defaultRowHeight="12.75"/>
  <cols>
    <col min="1" max="1" width="8.28515625" style="1" customWidth="1"/>
    <col min="2" max="2" width="12.7109375" style="1" customWidth="1"/>
    <col min="3" max="3" width="10.28515625" style="1" customWidth="1"/>
    <col min="4" max="6" width="16.140625" style="1" customWidth="1"/>
    <col min="7" max="7" width="13.5703125" style="1" customWidth="1"/>
    <col min="8" max="8" width="14.5703125" style="3" customWidth="1"/>
    <col min="9" max="9" width="17.42578125" style="1" customWidth="1"/>
    <col min="10" max="16384" width="9.7109375" style="1"/>
  </cols>
  <sheetData>
    <row r="1" spans="1:9">
      <c r="A1" s="2" t="s">
        <v>139</v>
      </c>
      <c r="B1" s="5"/>
      <c r="C1" s="5"/>
      <c r="D1" s="5"/>
    </row>
    <row r="2" spans="1:9" ht="14.25">
      <c r="A2" s="2" t="s">
        <v>121</v>
      </c>
      <c r="B2" s="5"/>
      <c r="C2" s="5"/>
      <c r="D2" s="5"/>
      <c r="E2" s="39"/>
    </row>
    <row r="3" spans="1:9">
      <c r="C3" s="5"/>
    </row>
    <row r="4" spans="1:9" ht="15" customHeight="1">
      <c r="A4" s="10"/>
      <c r="B4" s="10"/>
      <c r="C4" s="27" t="s">
        <v>18</v>
      </c>
      <c r="D4" s="11" t="s">
        <v>24</v>
      </c>
      <c r="E4" s="11"/>
      <c r="F4" s="11"/>
      <c r="G4" s="16"/>
      <c r="H4" s="87"/>
      <c r="I4" s="11"/>
    </row>
    <row r="5" spans="1:9" ht="15" customHeight="1">
      <c r="A5" s="6"/>
      <c r="B5" s="6"/>
      <c r="C5" s="65"/>
      <c r="D5" s="12" t="s">
        <v>26</v>
      </c>
      <c r="E5" s="72" t="s">
        <v>67</v>
      </c>
      <c r="F5" s="27" t="s">
        <v>25</v>
      </c>
      <c r="G5" s="12" t="s">
        <v>120</v>
      </c>
      <c r="H5" s="103"/>
      <c r="I5" s="125" t="s">
        <v>78</v>
      </c>
    </row>
    <row r="6" spans="1:9" ht="15" customHeight="1">
      <c r="A6" s="6"/>
      <c r="B6" s="6"/>
      <c r="C6" s="65"/>
      <c r="D6" s="71"/>
      <c r="E6" s="71"/>
      <c r="F6" s="71"/>
      <c r="G6" s="75" t="s">
        <v>61</v>
      </c>
      <c r="H6" s="126" t="s">
        <v>79</v>
      </c>
      <c r="I6" s="1" t="s">
        <v>61</v>
      </c>
    </row>
    <row r="7" spans="1:9" ht="15" customHeight="1">
      <c r="A7" s="7"/>
      <c r="B7" s="7"/>
      <c r="C7" s="127" t="s">
        <v>135</v>
      </c>
      <c r="D7" s="127" t="s">
        <v>135</v>
      </c>
      <c r="E7" s="127" t="s">
        <v>135</v>
      </c>
      <c r="F7" s="127" t="s">
        <v>135</v>
      </c>
      <c r="G7" s="128" t="s">
        <v>135</v>
      </c>
      <c r="H7" s="129" t="s">
        <v>131</v>
      </c>
      <c r="I7" s="130" t="s">
        <v>135</v>
      </c>
    </row>
    <row r="8" spans="1:9" s="21" customFormat="1" ht="13.5" customHeight="1">
      <c r="A8" s="20" t="s">
        <v>72</v>
      </c>
      <c r="B8" s="20"/>
      <c r="C8" s="66">
        <f>+'Total Other Doc'!J4</f>
        <v>2026</v>
      </c>
      <c r="D8" s="50">
        <f>IF(C8&gt;0,(Public!J4/'Total Other Doc'!J4)*100,"NA")</f>
        <v>30.700888450148074</v>
      </c>
      <c r="E8" s="50">
        <f>IF(C8&gt;0,(Gender!S4/'Total Other Doc'!J4)*100,"NA")</f>
        <v>59.279368213228032</v>
      </c>
      <c r="F8" s="50">
        <f>IF(C8&gt;0,('Hispanic &amp; Non-resident'!S4/'Total Other Doc'!J4)*100,"NA")</f>
        <v>5.6268509378084897</v>
      </c>
      <c r="G8" s="79">
        <f>IF(C8&gt;0,(black!J4/'all race'!J4)*100,"NA")</f>
        <v>15.40216771249287</v>
      </c>
      <c r="H8" s="50">
        <f>IF(C8&gt;0,(black!S4/black!J4)*100, "NA")</f>
        <v>19.62962962962963</v>
      </c>
      <c r="I8" s="49">
        <f>IF(C8&gt;0,('Hispanic &amp; Non-resident'!J4/'all race'!J4)*100,"NA")</f>
        <v>8.2144894466628635</v>
      </c>
    </row>
    <row r="9" spans="1:9" s="21" customFormat="1" ht="13.5" customHeight="1">
      <c r="A9" s="22" t="s">
        <v>20</v>
      </c>
      <c r="B9" s="22"/>
      <c r="C9" s="67">
        <f>+'Total Other Doc'!J5</f>
        <v>386</v>
      </c>
      <c r="D9" s="51">
        <f>IF(C9&gt;0,(Public!J5/'Total Other Doc'!J5)*100,"NA")</f>
        <v>36.787564766839374</v>
      </c>
      <c r="E9" s="77">
        <f>IF(C9&gt;0,(Gender!S5/'Total Other Doc'!J5)*100,"NA")</f>
        <v>53.367875647668392</v>
      </c>
      <c r="F9" s="77">
        <f>IF(C9&gt;0,('Hispanic &amp; Non-resident'!S5/'Total Other Doc'!J5)*100,"NA")</f>
        <v>2.3316062176165802</v>
      </c>
      <c r="G9" s="80">
        <f>IF(C9&gt;0,(black!J5/'all race'!J5)*100,"NA")</f>
        <v>19.047619047619047</v>
      </c>
      <c r="H9" s="77">
        <f>IF(C9&gt;0,(black!S5/black!J5)*100, "NA")</f>
        <v>73.529411764705884</v>
      </c>
      <c r="I9" s="84">
        <f>IF(C9&gt;0,('Hispanic &amp; Non-resident'!J5/'all race'!J5)*100,"NA")</f>
        <v>5.0420168067226889</v>
      </c>
    </row>
    <row r="10" spans="1:9">
      <c r="A10" s="22" t="s">
        <v>73</v>
      </c>
      <c r="B10" s="22"/>
      <c r="C10" s="51">
        <f>+'Total Other Doc'!J6</f>
        <v>19.052319842053304</v>
      </c>
      <c r="D10" s="51"/>
      <c r="E10" s="77"/>
      <c r="F10" s="77"/>
      <c r="G10" s="80"/>
      <c r="H10" s="77"/>
      <c r="I10" s="84"/>
    </row>
    <row r="11" spans="1:9">
      <c r="A11" s="23" t="s">
        <v>2</v>
      </c>
      <c r="B11" s="23"/>
      <c r="C11" s="68">
        <f>+'Total Other Doc'!J7</f>
        <v>30</v>
      </c>
      <c r="D11" s="52">
        <f>IF(C11&gt;0,(Public!J7/'Total Other Doc'!J7)*100,"NA")</f>
        <v>20</v>
      </c>
      <c r="E11" s="52">
        <f>IF(C11&gt;0,(Gender!S7/'Total Other Doc'!J7)*100,"NA")</f>
        <v>46.666666666666664</v>
      </c>
      <c r="F11" s="52">
        <f>IF(C11&gt;0,('Hispanic &amp; Non-resident'!S7/'Total Other Doc'!J7)*100,"NA")</f>
        <v>0</v>
      </c>
      <c r="G11" s="76">
        <f>IF(C11&gt;0,(black!J7/'all race'!J7)*100,"NA")</f>
        <v>3.8461538461538463</v>
      </c>
      <c r="H11" s="52">
        <f>IF(C11&gt;0,(black!S7/black!J7)*100, "NA")</f>
        <v>0</v>
      </c>
      <c r="I11" s="85">
        <f>IF(C11&gt;0,('Hispanic &amp; Non-resident'!J7/'all race'!J7)*100,"NA")</f>
        <v>7.6923076923076925</v>
      </c>
    </row>
    <row r="12" spans="1:9">
      <c r="A12" s="23" t="s">
        <v>3</v>
      </c>
      <c r="B12" s="23"/>
      <c r="C12" s="68">
        <f>+'Total Other Doc'!J8</f>
        <v>0</v>
      </c>
      <c r="D12" s="52" t="str">
        <f>IF(C12&gt;0,(Public!J8/'Total Other Doc'!J8)*100,"NA")</f>
        <v>NA</v>
      </c>
      <c r="E12" s="52" t="str">
        <f>IF(C12&gt;0,(Gender!S8/'Total Other Doc'!J8)*100,"NA")</f>
        <v>NA</v>
      </c>
      <c r="F12" s="52" t="str">
        <f>IF(C12&gt;0,('Hispanic &amp; Non-resident'!S8/'Total Other Doc'!J8)*100,"NA")</f>
        <v>NA</v>
      </c>
      <c r="G12" s="76" t="str">
        <f>IF(C12&gt;0,(black!J8/'all race'!J8)*100,"NA")</f>
        <v>NA</v>
      </c>
      <c r="H12" s="52" t="str">
        <f>IF(C12&gt;0,(black!S8/black!J8)*100, "NA")</f>
        <v>NA</v>
      </c>
      <c r="I12" s="85" t="str">
        <f>IF(C12&gt;0,('Hispanic &amp; Non-resident'!J8/'all race'!J8)*100,"NA")</f>
        <v>NA</v>
      </c>
    </row>
    <row r="13" spans="1:9">
      <c r="A13" s="23" t="s">
        <v>19</v>
      </c>
      <c r="B13" s="23"/>
      <c r="C13" s="68">
        <f>+'Total Other Doc'!J9</f>
        <v>0</v>
      </c>
      <c r="D13" s="52" t="str">
        <f>IF(C13&gt;0,(Public!J9/'Total Other Doc'!J9)*100,"NA")</f>
        <v>NA</v>
      </c>
      <c r="E13" s="52" t="str">
        <f>IF(C13&gt;0,(Gender!S9/'Total Other Doc'!J9)*100,"NA")</f>
        <v>NA</v>
      </c>
      <c r="F13" s="52" t="str">
        <f>IF(C13&gt;0,('Hispanic &amp; Non-resident'!S9/'Total Other Doc'!J9)*100,"NA")</f>
        <v>NA</v>
      </c>
      <c r="G13" s="76" t="str">
        <f>IF(C13&gt;0,(black!J9/'all race'!J9)*100,"NA")</f>
        <v>NA</v>
      </c>
      <c r="H13" s="52" t="str">
        <f>IF(C13&gt;0,(black!S9/black!J9)*100, "NA")</f>
        <v>NA</v>
      </c>
      <c r="I13" s="85" t="str">
        <f>IF(C13&gt;0,('Hispanic &amp; Non-resident'!J9/'all race'!J9)*100,"NA")</f>
        <v>NA</v>
      </c>
    </row>
    <row r="14" spans="1:9">
      <c r="A14" s="23" t="s">
        <v>4</v>
      </c>
      <c r="B14" s="23"/>
      <c r="C14" s="68">
        <f>+'Total Other Doc'!J10</f>
        <v>18</v>
      </c>
      <c r="D14" s="52">
        <f>IF(C14&gt;0,(Public!J10/'Total Other Doc'!J10)*100,"NA")</f>
        <v>0</v>
      </c>
      <c r="E14" s="52">
        <f>IF(C14&gt;0,(Gender!S10/'Total Other Doc'!J10)*100,"NA")</f>
        <v>66.666666666666657</v>
      </c>
      <c r="F14" s="52">
        <f>IF(C14&gt;0,('Hispanic &amp; Non-resident'!S10/'Total Other Doc'!J10)*100,"NA")</f>
        <v>0</v>
      </c>
      <c r="G14" s="76">
        <f>IF(C14&gt;0,(black!J10/'all race'!J10)*100,"NA")</f>
        <v>0</v>
      </c>
      <c r="H14" s="52" t="str">
        <f>IF(G14&gt;0,(black!S10/black!J10)*100, "NA")</f>
        <v>NA</v>
      </c>
      <c r="I14" s="85">
        <f>IF(C14&gt;0,('Hispanic &amp; Non-resident'!J10/'all race'!J10)*100,"NA")</f>
        <v>33.333333333333329</v>
      </c>
    </row>
    <row r="15" spans="1:9">
      <c r="A15" s="22" t="s">
        <v>5</v>
      </c>
      <c r="B15" s="22"/>
      <c r="C15" s="67">
        <f>+'Total Other Doc'!J11</f>
        <v>22</v>
      </c>
      <c r="D15" s="77">
        <f>IF(C15&gt;0,(Public!J11/'Total Other Doc'!J11)*100,"NA")</f>
        <v>0</v>
      </c>
      <c r="E15" s="77">
        <f>IF(C15&gt;0,(Gender!S11/'Total Other Doc'!J11)*100,"NA")</f>
        <v>50</v>
      </c>
      <c r="F15" s="77">
        <f>IF(C15&gt;0,('Hispanic &amp; Non-resident'!S11/'Total Other Doc'!J11)*100,"NA")</f>
        <v>0</v>
      </c>
      <c r="G15" s="80">
        <f>IF(C15&gt;0,(black!J11/'all race'!J11)*100,"NA")</f>
        <v>63.636363636363633</v>
      </c>
      <c r="H15" s="77">
        <f>IF(C15&gt;0,(black!S11/black!J11)*100, "NA")</f>
        <v>100</v>
      </c>
      <c r="I15" s="84">
        <f>IF(C15&gt;0,('Hispanic &amp; Non-resident'!J11/'all race'!J11)*100,"NA")</f>
        <v>0</v>
      </c>
    </row>
    <row r="16" spans="1:9">
      <c r="A16" s="22" t="s">
        <v>6</v>
      </c>
      <c r="B16" s="22"/>
      <c r="C16" s="67">
        <f>+'Total Other Doc'!J12</f>
        <v>69</v>
      </c>
      <c r="D16" s="77">
        <f>IF(C16&gt;0,(Public!J12/'Total Other Doc'!J12)*100,"NA")</f>
        <v>100</v>
      </c>
      <c r="E16" s="77">
        <f>IF(C16&gt;0,(Gender!S12/'Total Other Doc'!J12)*100,"NA")</f>
        <v>66.666666666666657</v>
      </c>
      <c r="F16" s="77">
        <f>IF(C16&gt;0,('Hispanic &amp; Non-resident'!S12/'Total Other Doc'!J12)*100,"NA")</f>
        <v>4.3478260869565215</v>
      </c>
      <c r="G16" s="80">
        <f>IF(C16&gt;0,(black!J12/'all race'!J12)*100,"NA")</f>
        <v>10.76923076923077</v>
      </c>
      <c r="H16" s="77">
        <f>IF(C16&gt;0,(black!S12/black!J12)*100, "NA")</f>
        <v>0</v>
      </c>
      <c r="I16" s="84">
        <f>IF(C16&gt;0,('Hispanic &amp; Non-resident'!J12/'all race'!J12)*100,"NA")</f>
        <v>1.5384615384615385</v>
      </c>
    </row>
    <row r="17" spans="1:9">
      <c r="A17" s="22" t="s">
        <v>7</v>
      </c>
      <c r="B17" s="22"/>
      <c r="C17" s="67">
        <f>+'Total Other Doc'!J13</f>
        <v>0</v>
      </c>
      <c r="D17" s="77" t="str">
        <f>IF(C17&gt;0,(Public!J13/'Total Other Doc'!J13)*100,"NA")</f>
        <v>NA</v>
      </c>
      <c r="E17" s="77" t="str">
        <f>IF(C17&gt;0,(Gender!S13/'Total Other Doc'!J13)*100,"NA")</f>
        <v>NA</v>
      </c>
      <c r="F17" s="77" t="str">
        <f>IF(C17&gt;0,('Hispanic &amp; Non-resident'!S13/'Total Other Doc'!J13)*100,"NA")</f>
        <v>NA</v>
      </c>
      <c r="G17" s="80" t="str">
        <f>IF(C17&gt;0,(black!J13/'all race'!J13)*100,"NA")</f>
        <v>NA</v>
      </c>
      <c r="H17" s="77" t="str">
        <f>IF(C17&gt;0,(black!S13/black!J13)*100, "NA")</f>
        <v>NA</v>
      </c>
      <c r="I17" s="84" t="str">
        <f>IF(C17&gt;0,('Hispanic &amp; Non-resident'!J13/'all race'!J13)*100,"NA")</f>
        <v>NA</v>
      </c>
    </row>
    <row r="18" spans="1:9">
      <c r="A18" s="22" t="s">
        <v>8</v>
      </c>
      <c r="B18" s="22"/>
      <c r="C18" s="67">
        <f>+'Total Other Doc'!J14</f>
        <v>2</v>
      </c>
      <c r="D18" s="77">
        <f>IF(C18&gt;0,(Public!J14/'Total Other Doc'!J14)*100,"NA")</f>
        <v>0</v>
      </c>
      <c r="E18" s="77">
        <f>IF(C18&gt;0,(Gender!S14/'Total Other Doc'!J14)*100,"NA")</f>
        <v>50</v>
      </c>
      <c r="F18" s="77">
        <f>IF(C18&gt;0,('Hispanic &amp; Non-resident'!S14/'Total Other Doc'!J14)*100,"NA")</f>
        <v>0</v>
      </c>
      <c r="G18" s="80">
        <f>IF(C18&gt;0,(black!J14/'all race'!J14)*100,"NA")</f>
        <v>50</v>
      </c>
      <c r="H18" s="77">
        <f>IF(C18&gt;0,(black!S14/black!J14)*100, "NA")</f>
        <v>100</v>
      </c>
      <c r="I18" s="84">
        <f>IF(C18&gt;0,('Hispanic &amp; Non-resident'!J14/'all race'!J14)*100,"NA")</f>
        <v>0</v>
      </c>
    </row>
    <row r="19" spans="1:9">
      <c r="A19" s="23" t="s">
        <v>9</v>
      </c>
      <c r="B19" s="23"/>
      <c r="C19" s="68">
        <f>+'Total Other Doc'!J15</f>
        <v>0</v>
      </c>
      <c r="D19" s="52" t="str">
        <f>IF(C19&gt;0,(Public!J15/'Total Other Doc'!J15)*100,"NA")</f>
        <v>NA</v>
      </c>
      <c r="E19" s="52" t="str">
        <f>IF(C19&gt;0,(Gender!S15/'Total Other Doc'!J15)*100,"NA")</f>
        <v>NA</v>
      </c>
      <c r="F19" s="52" t="str">
        <f>IF(C19&gt;0,('Hispanic &amp; Non-resident'!S15/'Total Other Doc'!J15)*100,"NA")</f>
        <v>NA</v>
      </c>
      <c r="G19" s="76" t="str">
        <f>IF(C19&gt;0,(black!J15/'all race'!J15)*100,"NA")</f>
        <v>NA</v>
      </c>
      <c r="H19" s="52" t="str">
        <f>IF(C19&gt;0,(black!S15/black!J15)*100, "NA")</f>
        <v>NA</v>
      </c>
      <c r="I19" s="85" t="str">
        <f>IF(C19&gt;0,('Hispanic &amp; Non-resident'!J15/'all race'!J15)*100,"NA")</f>
        <v>NA</v>
      </c>
    </row>
    <row r="20" spans="1:9">
      <c r="A20" s="23" t="s">
        <v>10</v>
      </c>
      <c r="B20" s="23"/>
      <c r="C20" s="68">
        <f>+'Total Other Doc'!J16</f>
        <v>70</v>
      </c>
      <c r="D20" s="52">
        <f>IF(C20&gt;0,(Public!J16/'Total Other Doc'!J16)*100,"NA")</f>
        <v>0</v>
      </c>
      <c r="E20" s="52">
        <f>IF(C20&gt;0,(Gender!S16/'Total Other Doc'!J16)*100,"NA")</f>
        <v>22.857142857142858</v>
      </c>
      <c r="F20" s="52">
        <f>IF(C20&gt;0,('Hispanic &amp; Non-resident'!S16/'Total Other Doc'!J16)*100,"NA")</f>
        <v>1.4285714285714286</v>
      </c>
      <c r="G20" s="76">
        <f>IF(C20&gt;0,(black!J16/'all race'!J16)*100,"NA")</f>
        <v>25</v>
      </c>
      <c r="H20" s="52">
        <f>IF(C20&gt;0,(black!S16/black!J16)*100, "NA")</f>
        <v>62.5</v>
      </c>
      <c r="I20" s="85">
        <f>IF(C20&gt;0,('Hispanic &amp; Non-resident'!J16/'all race'!J16)*100,"NA")</f>
        <v>0</v>
      </c>
    </row>
    <row r="21" spans="1:9">
      <c r="A21" s="23" t="s">
        <v>11</v>
      </c>
      <c r="B21" s="23"/>
      <c r="C21" s="68">
        <f>+'Total Other Doc'!J17</f>
        <v>0</v>
      </c>
      <c r="D21" s="52" t="str">
        <f>IF(C21&gt;0,(Public!J17/'Total Other Doc'!J17)*100,"NA")</f>
        <v>NA</v>
      </c>
      <c r="E21" s="52" t="str">
        <f>IF(C21&gt;0,(Gender!S17/'Total Other Doc'!J17)*100,"NA")</f>
        <v>NA</v>
      </c>
      <c r="F21" s="52" t="str">
        <f>IF(C21&gt;0,('Hispanic &amp; Non-resident'!S17/'Total Other Doc'!J17)*100,"NA")</f>
        <v>NA</v>
      </c>
      <c r="G21" s="76" t="str">
        <f>IF(C21&gt;0,(black!J17/'all race'!J17)*100,"NA")</f>
        <v>NA</v>
      </c>
      <c r="H21" s="52" t="str">
        <f>IF(C21&gt;0,(black!S17/black!J17)*100, "NA")</f>
        <v>NA</v>
      </c>
      <c r="I21" s="85" t="str">
        <f>IF(C21&gt;0,('Hispanic &amp; Non-resident'!J17/'all race'!J17)*100,"NA")</f>
        <v>NA</v>
      </c>
    </row>
    <row r="22" spans="1:9">
      <c r="A22" s="23" t="s">
        <v>12</v>
      </c>
      <c r="B22" s="23"/>
      <c r="C22" s="68">
        <f>+'Total Other Doc'!J18</f>
        <v>4</v>
      </c>
      <c r="D22" s="52">
        <f>IF(C22&gt;0,(Public!J18/'Total Other Doc'!J18)*100,"NA")</f>
        <v>0</v>
      </c>
      <c r="E22" s="52">
        <f>IF(C22&gt;0,(Gender!S18/'Total Other Doc'!J18)*100,"NA")</f>
        <v>25</v>
      </c>
      <c r="F22" s="52">
        <f>IF(C22&gt;0,('Hispanic &amp; Non-resident'!S18/'Total Other Doc'!J18)*100,"NA")</f>
        <v>0</v>
      </c>
      <c r="G22" s="76">
        <f>IF(C22&gt;0,(black!J18/'all race'!J18)*100,"NA")</f>
        <v>0</v>
      </c>
      <c r="H22" s="52" t="str">
        <f>IF(G22&gt;0,(black!S18/black!J18)*100, "NA")</f>
        <v>NA</v>
      </c>
      <c r="I22" s="85">
        <f>IF(C22&gt;0,('Hispanic &amp; Non-resident'!J18/'all race'!J18)*100,"NA")</f>
        <v>0</v>
      </c>
    </row>
    <row r="23" spans="1:9">
      <c r="A23" s="22" t="s">
        <v>13</v>
      </c>
      <c r="B23" s="22"/>
      <c r="C23" s="67">
        <f>+'Total Other Doc'!J19</f>
        <v>18</v>
      </c>
      <c r="D23" s="77">
        <f>IF(C23&gt;0,(Public!J19/'Total Other Doc'!J19)*100,"NA")</f>
        <v>0</v>
      </c>
      <c r="E23" s="77">
        <f>IF(C23&gt;0,(Gender!S19/'Total Other Doc'!J19)*100,"NA")</f>
        <v>33.333333333333329</v>
      </c>
      <c r="F23" s="77">
        <f>IF(C23&gt;0,('Hispanic &amp; Non-resident'!S19/'Total Other Doc'!J19)*100,"NA")</f>
        <v>0</v>
      </c>
      <c r="G23" s="80">
        <f>IF(C23&gt;0,(black!J19/'all race'!J19)*100,"NA")</f>
        <v>33.333333333333329</v>
      </c>
      <c r="H23" s="77">
        <f>IF(C23&gt;0,(black!S19/black!J19)*100, "NA")</f>
        <v>100</v>
      </c>
      <c r="I23" s="84">
        <f>IF(C23&gt;0,('Hispanic &amp; Non-resident'!J19/'all race'!J19)*100,"NA")</f>
        <v>11.111111111111111</v>
      </c>
    </row>
    <row r="24" spans="1:9">
      <c r="A24" s="22" t="s">
        <v>14</v>
      </c>
      <c r="B24" s="22"/>
      <c r="C24" s="67">
        <f>+'Total Other Doc'!J20</f>
        <v>61</v>
      </c>
      <c r="D24" s="77">
        <f>IF(C24&gt;0,(Public!J20/'Total Other Doc'!J20)*100,"NA")</f>
        <v>55.737704918032783</v>
      </c>
      <c r="E24" s="77">
        <f>IF(C24&gt;0,(Gender!S20/'Total Other Doc'!J20)*100,"NA")</f>
        <v>73.770491803278688</v>
      </c>
      <c r="F24" s="77">
        <f>IF(C24&gt;0,('Hispanic &amp; Non-resident'!S20/'Total Other Doc'!J20)*100,"NA")</f>
        <v>6.557377049180328</v>
      </c>
      <c r="G24" s="80">
        <f>IF(C24&gt;0,(black!J20/'all race'!J20)*100,"NA")</f>
        <v>3.5714285714285712</v>
      </c>
      <c r="H24" s="77">
        <f>IF(C24&gt;0,(black!S20/black!J20)*100, "NA")</f>
        <v>0</v>
      </c>
      <c r="I24" s="84">
        <f>IF(C24&gt;0,('Hispanic &amp; Non-resident'!J20/'all race'!J20)*100,"NA")</f>
        <v>7.1428571428571423</v>
      </c>
    </row>
    <row r="25" spans="1:9">
      <c r="A25" s="22" t="s">
        <v>15</v>
      </c>
      <c r="B25" s="22"/>
      <c r="C25" s="67">
        <f>+'Total Other Doc'!J21</f>
        <v>92</v>
      </c>
      <c r="D25" s="77">
        <f>IF(C25&gt;0,(Public!J21/'Total Other Doc'!J21)*100,"NA")</f>
        <v>35.869565217391305</v>
      </c>
      <c r="E25" s="77">
        <f>IF(C25&gt;0,(Gender!S21/'Total Other Doc'!J21)*100,"NA")</f>
        <v>58.695652173913047</v>
      </c>
      <c r="F25" s="77">
        <f>IF(C25&gt;0,('Hispanic &amp; Non-resident'!S21/'Total Other Doc'!J21)*100,"NA")</f>
        <v>1.0869565217391304</v>
      </c>
      <c r="G25" s="80">
        <f>IF(C25&gt;0,(black!J21/'all race'!J21)*100,"NA")</f>
        <v>25.301204819277107</v>
      </c>
      <c r="H25" s="77">
        <f>IF(C25&gt;0,(black!S21/black!J21)*100, "NA")</f>
        <v>90.476190476190482</v>
      </c>
      <c r="I25" s="84">
        <f>IF(C25&gt;0,('Hispanic &amp; Non-resident'!J21/'all race'!J21)*100,"NA")</f>
        <v>3.6144578313253009</v>
      </c>
    </row>
    <row r="26" spans="1:9">
      <c r="A26" s="20" t="s">
        <v>16</v>
      </c>
      <c r="B26" s="20"/>
      <c r="C26" s="66">
        <f>+'Total Other Doc'!J22</f>
        <v>0</v>
      </c>
      <c r="D26" s="122" t="str">
        <f>IF(C26&gt;0,(Public!J22/'Total Other Doc'!J22)*100,"NA")</f>
        <v>NA</v>
      </c>
      <c r="E26" s="122" t="str">
        <f>IF(C26&gt;0,(Gender!S22/'Total Other Doc'!J22)*100,"NA")</f>
        <v>NA</v>
      </c>
      <c r="F26" s="122" t="str">
        <f>IF(C26&gt;0,('Hispanic &amp; Non-resident'!S22/'Total Other Doc'!J22)*100,"NA")</f>
        <v>NA</v>
      </c>
      <c r="G26" s="80" t="str">
        <f>IF(C26&gt;0,(black!J22/'all race'!J22)*100,"NA")</f>
        <v>NA</v>
      </c>
      <c r="H26" s="54" t="str">
        <f>IF(C26&gt;0,(black!S22/black!J22)*100, "NA")</f>
        <v>NA</v>
      </c>
      <c r="I26" s="79" t="str">
        <f>IF(C26&gt;0,('Hispanic &amp; Non-resident'!J22/'all race'!J22)*100,"NA")</f>
        <v>NA</v>
      </c>
    </row>
    <row r="27" spans="1:9">
      <c r="A27" s="22" t="s">
        <v>74</v>
      </c>
      <c r="B27" s="22"/>
      <c r="C27" s="67">
        <f>+'Total Other Doc'!J23</f>
        <v>759</v>
      </c>
      <c r="D27" s="77">
        <f>IF(C27&gt;0,(Public!J23/'Total Other Doc'!J23)*100,"NA")</f>
        <v>45.059288537549406</v>
      </c>
      <c r="E27" s="77">
        <f>IF(C27&gt;0,(Gender!S23/'Total Other Doc'!J23)*100,"NA")</f>
        <v>65.349143610013172</v>
      </c>
      <c r="F27" s="77">
        <f>IF(C27&gt;0,('Hispanic &amp; Non-resident'!S23/'Total Other Doc'!J23)*100,"NA")</f>
        <v>6.1923583662714092</v>
      </c>
      <c r="G27" s="82">
        <f>IF(C27&gt;0,(black!J23/'all race'!J23)*100,"NA")</f>
        <v>14.977307110438728</v>
      </c>
      <c r="H27" s="77">
        <f>IF(C27&gt;0,(black!S23/black!J23)*100, "NA")</f>
        <v>0</v>
      </c>
      <c r="I27" s="84">
        <f>IF(C27&gt;0,('Hispanic &amp; Non-resident'!J23/'all race'!J23)*100,"NA")</f>
        <v>14.826021180030258</v>
      </c>
    </row>
    <row r="28" spans="1:9">
      <c r="A28" s="22" t="s">
        <v>73</v>
      </c>
      <c r="B28" s="22"/>
      <c r="C28" s="51">
        <f>+'Total Other Doc'!J24</f>
        <v>37.462981243830207</v>
      </c>
      <c r="D28" s="77"/>
      <c r="E28" s="77"/>
      <c r="F28" s="77"/>
      <c r="G28" s="80"/>
      <c r="H28" s="77"/>
      <c r="I28" s="84"/>
    </row>
    <row r="29" spans="1:9">
      <c r="A29" s="23" t="s">
        <v>27</v>
      </c>
      <c r="B29" s="23"/>
      <c r="C29" s="68">
        <f>+'Total Other Doc'!J25</f>
        <v>0</v>
      </c>
      <c r="D29" s="52" t="str">
        <f>IF(C29&gt;0,(Public!J25/'Total Other Doc'!J25)*100,"NA")</f>
        <v>NA</v>
      </c>
      <c r="E29" s="52" t="str">
        <f>IF(C29&gt;0,(Gender!S25/'Total Other Doc'!J25)*100,"NA")</f>
        <v>NA</v>
      </c>
      <c r="F29" s="52" t="str">
        <f>IF(C29&gt;0,('Hispanic &amp; Non-resident'!S25/'Total Other Doc'!J25)*100,"NA")</f>
        <v>NA</v>
      </c>
      <c r="G29" s="76" t="str">
        <f>IF(C29&gt;0,(black!J25/'all race'!J25)*100,"NA")</f>
        <v>NA</v>
      </c>
      <c r="H29" s="52" t="str">
        <f>IF(C29&gt;0,(black!S25/black!J25)*100, "NA")</f>
        <v>NA</v>
      </c>
      <c r="I29" s="85" t="str">
        <f>IF(C29&gt;0,('Hispanic &amp; Non-resident'!J25/'all race'!J25)*100,"NA")</f>
        <v>NA</v>
      </c>
    </row>
    <row r="30" spans="1:9">
      <c r="A30" s="23" t="s">
        <v>28</v>
      </c>
      <c r="B30" s="23"/>
      <c r="C30" s="68">
        <f>+'Total Other Doc'!J26</f>
        <v>0</v>
      </c>
      <c r="D30" s="52" t="str">
        <f>IF(C30&gt;0,(Public!J26/'Total Other Doc'!J26)*100,"NA")</f>
        <v>NA</v>
      </c>
      <c r="E30" s="52" t="str">
        <f>IF(C30&gt;0,(Gender!S26/'Total Other Doc'!J26)*100,"NA")</f>
        <v>NA</v>
      </c>
      <c r="F30" s="52" t="str">
        <f>IF(C30&gt;0,('Hispanic &amp; Non-resident'!S26/'Total Other Doc'!J26)*100,"NA")</f>
        <v>NA</v>
      </c>
      <c r="G30" s="76" t="str">
        <f>IF(C30&gt;0,(black!J26/'all race'!J26)*100,"NA")</f>
        <v>NA</v>
      </c>
      <c r="H30" s="52" t="str">
        <f>IF(C30&gt;0,(black!S26/black!J26)*100, "NA")</f>
        <v>NA</v>
      </c>
      <c r="I30" s="85" t="str">
        <f>IF(C30&gt;0,('Hispanic &amp; Non-resident'!J26/'all race'!J26)*100,"NA")</f>
        <v>NA</v>
      </c>
    </row>
    <row r="31" spans="1:9">
      <c r="A31" s="23" t="s">
        <v>29</v>
      </c>
      <c r="B31" s="23"/>
      <c r="C31" s="68">
        <f>+'Total Other Doc'!J27</f>
        <v>376</v>
      </c>
      <c r="D31" s="52">
        <f>IF(C31&gt;0,(Public!J27/'Total Other Doc'!J27)*100,"NA")</f>
        <v>53.191489361702125</v>
      </c>
      <c r="E31" s="52">
        <f>IF(C31&gt;0,(Gender!S27/'Total Other Doc'!J27)*100,"NA")</f>
        <v>64.09574468085107</v>
      </c>
      <c r="F31" s="52">
        <f>IF(C31&gt;0,('Hispanic &amp; Non-resident'!S27/'Total Other Doc'!J27)*100,"NA")</f>
        <v>11.436170212765957</v>
      </c>
      <c r="G31" s="76">
        <f>IF(C31&gt;0,(black!J27/'all race'!J27)*100,"NA")</f>
        <v>11.326860841423949</v>
      </c>
      <c r="H31" s="52">
        <f>IF(C31&gt;0,(black!S27/black!J27)*100, "NA")</f>
        <v>0</v>
      </c>
      <c r="I31" s="85">
        <f>IF(C31&gt;0,('Hispanic &amp; Non-resident'!J27/'all race'!J27)*100,"NA")</f>
        <v>22.330097087378643</v>
      </c>
    </row>
    <row r="32" spans="1:9">
      <c r="A32" s="23" t="s">
        <v>30</v>
      </c>
      <c r="B32" s="23"/>
      <c r="C32" s="68">
        <f>+'Total Other Doc'!J28</f>
        <v>137</v>
      </c>
      <c r="D32" s="52">
        <f>IF(C32&gt;0,(Public!J28/'Total Other Doc'!J28)*100,"NA")</f>
        <v>0</v>
      </c>
      <c r="E32" s="52">
        <f>IF(C32&gt;0,(Gender!S28/'Total Other Doc'!J28)*100,"NA")</f>
        <v>30.656934306569344</v>
      </c>
      <c r="F32" s="52">
        <f>IF(C32&gt;0,('Hispanic &amp; Non-resident'!S28/'Total Other Doc'!J28)*100,"NA")</f>
        <v>0</v>
      </c>
      <c r="G32" s="76">
        <f>IF(C32&gt;0,(black!J28/'all race'!J28)*100,"NA")</f>
        <v>37.719298245614034</v>
      </c>
      <c r="H32" s="52">
        <f>IF(C32&gt;0,(black!S28/black!J28)*100, "NA")</f>
        <v>0</v>
      </c>
      <c r="I32" s="85">
        <f>IF(C32&gt;0,('Hispanic &amp; Non-resident'!J28/'all race'!J28)*100,"NA")</f>
        <v>9.6491228070175428</v>
      </c>
    </row>
    <row r="33" spans="1:9">
      <c r="A33" s="22" t="s">
        <v>33</v>
      </c>
      <c r="B33" s="22"/>
      <c r="C33" s="67">
        <f>+'Total Other Doc'!J29</f>
        <v>0</v>
      </c>
      <c r="D33" s="77" t="str">
        <f>IF(C33&gt;0,(Public!J29/'Total Other Doc'!J29)*100,"NA")</f>
        <v>NA</v>
      </c>
      <c r="E33" s="77" t="str">
        <f>IF(C33&gt;0,(Gender!S29/'Total Other Doc'!J29)*100,"NA")</f>
        <v>NA</v>
      </c>
      <c r="F33" s="77" t="str">
        <f>IF(C33&gt;0,('Hispanic &amp; Non-resident'!S29/'Total Other Doc'!J29)*100,"NA")</f>
        <v>NA</v>
      </c>
      <c r="G33" s="80" t="str">
        <f>IF(C33&gt;0,(black!J29/'all race'!J29)*100,"NA")</f>
        <v>NA</v>
      </c>
      <c r="H33" s="77" t="str">
        <f>IF(C33&gt;0,(black!S29/black!J29)*100, "NA")</f>
        <v>NA</v>
      </c>
      <c r="I33" s="84" t="str">
        <f>IF(C33&gt;0,('Hispanic &amp; Non-resident'!J29/'all race'!J29)*100,"NA")</f>
        <v>NA</v>
      </c>
    </row>
    <row r="34" spans="1:9">
      <c r="A34" s="22" t="s">
        <v>35</v>
      </c>
      <c r="B34" s="22"/>
      <c r="C34" s="67">
        <f>+'Total Other Doc'!J30</f>
        <v>0</v>
      </c>
      <c r="D34" s="77" t="str">
        <f>IF(C34&gt;0,(Public!J30/'Total Other Doc'!J30)*100,"NA")</f>
        <v>NA</v>
      </c>
      <c r="E34" s="77" t="str">
        <f>IF(C34&gt;0,(Gender!S30/'Total Other Doc'!J30)*100,"NA")</f>
        <v>NA</v>
      </c>
      <c r="F34" s="77" t="str">
        <f>IF(C34&gt;0,('Hispanic &amp; Non-resident'!S30/'Total Other Doc'!J30)*100,"NA")</f>
        <v>NA</v>
      </c>
      <c r="G34" s="80" t="str">
        <f>IF(C34&gt;0,(black!J30/'all race'!J30)*100,"NA")</f>
        <v>NA</v>
      </c>
      <c r="H34" s="77" t="str">
        <f>IF(black!J30&gt;0,(black!S30/black!J30)*100, "NA")</f>
        <v>NA</v>
      </c>
      <c r="I34" s="84" t="str">
        <f>IF(C34&gt;0,('Hispanic &amp; Non-resident'!J30/'all race'!J30)*100,"NA")</f>
        <v>NA</v>
      </c>
    </row>
    <row r="35" spans="1:9">
      <c r="A35" s="22" t="s">
        <v>44</v>
      </c>
      <c r="B35" s="22"/>
      <c r="C35" s="67">
        <f>+'Total Other Doc'!J31</f>
        <v>0</v>
      </c>
      <c r="D35" s="77" t="str">
        <f>IF(C35&gt;0,(Public!J31/'Total Other Doc'!J31)*100,"NA")</f>
        <v>NA</v>
      </c>
      <c r="E35" s="77" t="str">
        <f>IF(C35&gt;0,(Gender!S31/'Total Other Doc'!J31)*100,"NA")</f>
        <v>NA</v>
      </c>
      <c r="F35" s="77" t="str">
        <f>IF(C35&gt;0,('Hispanic &amp; Non-resident'!S31/'Total Other Doc'!J31)*100,"NA")</f>
        <v>NA</v>
      </c>
      <c r="G35" s="80" t="str">
        <f>IF(C35&gt;0,(black!J31/'all race'!J31)*100,"NA")</f>
        <v>NA</v>
      </c>
      <c r="H35" s="77" t="str">
        <f>IF(C35&gt;0,(black!S31/black!J31)*100, "NA")</f>
        <v>NA</v>
      </c>
      <c r="I35" s="84" t="str">
        <f>IF(C35&gt;0,('Hispanic &amp; Non-resident'!J31/'all race'!J31)*100,"NA")</f>
        <v>NA</v>
      </c>
    </row>
    <row r="36" spans="1:9">
      <c r="A36" s="22" t="s">
        <v>50</v>
      </c>
      <c r="B36" s="22"/>
      <c r="C36" s="67">
        <f>+'Total Other Doc'!J32</f>
        <v>0</v>
      </c>
      <c r="D36" s="77" t="str">
        <f>IF(C36&gt;0,(Public!J32/'Total Other Doc'!J32)*100,"NA")</f>
        <v>NA</v>
      </c>
      <c r="E36" s="77" t="str">
        <f>IF(C36&gt;0,(Gender!S32/'Total Other Doc'!J32)*100,"NA")</f>
        <v>NA</v>
      </c>
      <c r="F36" s="77" t="str">
        <f>IF(C36&gt;0,('Hispanic &amp; Non-resident'!S32/'Total Other Doc'!J32)*100,"NA")</f>
        <v>NA</v>
      </c>
      <c r="G36" s="80" t="str">
        <f>IF(C36&gt;0,(black!J32/'all race'!J32)*100,"NA")</f>
        <v>NA</v>
      </c>
      <c r="H36" s="77" t="str">
        <f>IF(C36&gt;0,(black!S32/black!J32)*100, "NA")</f>
        <v>NA</v>
      </c>
      <c r="I36" s="84" t="str">
        <f>IF(C36&gt;0,('Hispanic &amp; Non-resident'!J32/'all race'!J32)*100,"NA")</f>
        <v>NA</v>
      </c>
    </row>
    <row r="37" spans="1:9">
      <c r="A37" s="23" t="s">
        <v>49</v>
      </c>
      <c r="B37" s="23"/>
      <c r="C37" s="68">
        <f>+'Total Other Doc'!J33</f>
        <v>0</v>
      </c>
      <c r="D37" s="52" t="str">
        <f>IF(C37&gt;0,(Public!J33/'Total Other Doc'!J33)*100,"NA")</f>
        <v>NA</v>
      </c>
      <c r="E37" s="52" t="str">
        <f>IF(C37&gt;0,(Gender!S33/'Total Other Doc'!J33)*100,"NA")</f>
        <v>NA</v>
      </c>
      <c r="F37" s="52" t="str">
        <f>IF(C37&gt;0,('Hispanic &amp; Non-resident'!S33/'Total Other Doc'!J33)*100,"NA")</f>
        <v>NA</v>
      </c>
      <c r="G37" s="76" t="str">
        <f>IF(C37&gt;0,(black!J33/'all race'!J33)*100,"NA")</f>
        <v>NA</v>
      </c>
      <c r="H37" s="52" t="str">
        <f>IF(C37&gt;0,(black!S33/black!J33)*100, "NA")</f>
        <v>NA</v>
      </c>
      <c r="I37" s="85" t="str">
        <f>IF(C37&gt;0,('Hispanic &amp; Non-resident'!J33/'all race'!J33)*100,"NA")</f>
        <v>NA</v>
      </c>
    </row>
    <row r="38" spans="1:9">
      <c r="A38" s="23" t="s">
        <v>53</v>
      </c>
      <c r="B38" s="23"/>
      <c r="C38" s="68">
        <f>+'Total Other Doc'!J34</f>
        <v>23</v>
      </c>
      <c r="D38" s="52">
        <f>IF(C38&gt;0,(Public!J34/'Total Other Doc'!J34)*100,"NA")</f>
        <v>0</v>
      </c>
      <c r="E38" s="52">
        <f>IF(C38&gt;0,(Gender!S34/'Total Other Doc'!J34)*100,"NA")</f>
        <v>39.130434782608695</v>
      </c>
      <c r="F38" s="52">
        <f>IF(C38&gt;0,('Hispanic &amp; Non-resident'!S34/'Total Other Doc'!J34)*100,"NA")</f>
        <v>8.695652173913043</v>
      </c>
      <c r="G38" s="76">
        <f>IF(C38&gt;0,(black!J34/'all race'!J34)*100,"NA")</f>
        <v>0</v>
      </c>
      <c r="H38" s="52" t="str">
        <f>IF(black!J34&gt;0,(black!S34/black!J34)*100, "NA")</f>
        <v>NA</v>
      </c>
      <c r="I38" s="85">
        <f>IF(C38&gt;0,('Hispanic &amp; Non-resident'!J34/'all race'!J34)*100,"NA")</f>
        <v>0</v>
      </c>
    </row>
    <row r="39" spans="1:9">
      <c r="A39" s="23" t="s">
        <v>57</v>
      </c>
      <c r="B39" s="23"/>
      <c r="C39" s="68">
        <f>+'Total Other Doc'!J35</f>
        <v>81</v>
      </c>
      <c r="D39" s="52">
        <f>IF(C39&gt;0,(Public!J35/'Total Other Doc'!J35)*100,"NA")</f>
        <v>0</v>
      </c>
      <c r="E39" s="52">
        <f>IF(C39&gt;0,(Gender!S35/'Total Other Doc'!J35)*100,"NA")</f>
        <v>98.76543209876543</v>
      </c>
      <c r="F39" s="52">
        <f>IF(C39&gt;0,('Hispanic &amp; Non-resident'!S35/'Total Other Doc'!J35)*100,"NA")</f>
        <v>0</v>
      </c>
      <c r="G39" s="76">
        <f>IF(C39&gt;0,(black!J35/'all race'!J35)*100,"NA")</f>
        <v>20.253164556962027</v>
      </c>
      <c r="H39" s="52">
        <f>IF(C39&gt;0,(black!S35/black!J35)*100, "NA")</f>
        <v>0</v>
      </c>
      <c r="I39" s="85">
        <f>IF(C39&gt;0,('Hispanic &amp; Non-resident'!J35/'all race'!J35)*100,"NA")</f>
        <v>10.126582278481013</v>
      </c>
    </row>
    <row r="40" spans="1:9">
      <c r="A40" s="23" t="s">
        <v>21</v>
      </c>
      <c r="B40" s="23"/>
      <c r="C40" s="68">
        <f>+'Total Other Doc'!J36</f>
        <v>142</v>
      </c>
      <c r="D40" s="52">
        <f>IF(C40&gt;0,(Public!J36/'Total Other Doc'!J36)*100,"NA")</f>
        <v>100</v>
      </c>
      <c r="E40" s="52">
        <f>IF(C40&gt;0,(Gender!S36/'Total Other Doc'!J36)*100,"NA")</f>
        <v>87.323943661971825</v>
      </c>
      <c r="F40" s="52">
        <f>IF(C40&gt;0,('Hispanic &amp; Non-resident'!S36/'Total Other Doc'!J36)*100,"NA")</f>
        <v>1.4084507042253522</v>
      </c>
      <c r="G40" s="76">
        <f>IF(C40&gt;0,(black!J36/'all race'!J36)*100,"NA")</f>
        <v>3.6231884057971016</v>
      </c>
      <c r="H40" s="52">
        <f>IF(C40&gt;0,(black!S36/black!J36)*100, "NA")</f>
        <v>0</v>
      </c>
      <c r="I40" s="85">
        <f>IF(C40&gt;0,('Hispanic &amp; Non-resident'!J36/'all race'!J36)*100,"NA")</f>
        <v>7.2463768115942031</v>
      </c>
    </row>
    <row r="41" spans="1:9">
      <c r="A41" s="24" t="s">
        <v>60</v>
      </c>
      <c r="B41" s="24"/>
      <c r="C41" s="69">
        <f>+'Total Other Doc'!J37</f>
        <v>0</v>
      </c>
      <c r="D41" s="104" t="str">
        <f>IF(C41&gt;0,(Public!J37/'Total Other Doc'!J37)*100,"NA")</f>
        <v>NA</v>
      </c>
      <c r="E41" s="104" t="str">
        <f>IF(C41&gt;0,(Gender!S37/'Total Other Doc'!J37)*100,"NA")</f>
        <v>NA</v>
      </c>
      <c r="F41" s="104" t="str">
        <f>IF(C41&gt;0,('Hispanic &amp; Non-resident'!S37/'Total Other Doc'!J37)*100,"NA")</f>
        <v>NA</v>
      </c>
      <c r="G41" s="81" t="str">
        <f>IF(C41&gt;0,(black!J37/'all race'!J37)*100,"NA")</f>
        <v>NA</v>
      </c>
      <c r="H41" s="53" t="str">
        <f>IF(C41&gt;0,(black!S37/black!J37)*100, "NA")</f>
        <v>NA</v>
      </c>
      <c r="I41" s="81" t="str">
        <f>IF(C41&gt;0,('Hispanic &amp; Non-resident'!J37/'all race'!J37)*100,"NA")</f>
        <v>NA</v>
      </c>
    </row>
    <row r="42" spans="1:9">
      <c r="A42" s="22" t="s">
        <v>75</v>
      </c>
      <c r="B42" s="22"/>
      <c r="C42" s="67">
        <f>+'Total Other Doc'!J38</f>
        <v>310</v>
      </c>
      <c r="D42" s="77">
        <f>IF(C42&gt;0,(Public!J38/'Total Other Doc'!J38)*100,"NA")</f>
        <v>19.35483870967742</v>
      </c>
      <c r="E42" s="77">
        <f>IF(C42&gt;0,(Gender!S38/'Total Other Doc'!J38)*100,"NA")</f>
        <v>57.741935483870968</v>
      </c>
      <c r="F42" s="77">
        <f>IF(C42&gt;0,('Hispanic &amp; Non-resident'!S38/'Total Other Doc'!J38)*100,"NA")</f>
        <v>7.419354838709677</v>
      </c>
      <c r="G42" s="80">
        <f>IF(C42&gt;0,(black!J38/'all race'!J38)*100,"NA")</f>
        <v>10.074626865671641</v>
      </c>
      <c r="H42" s="77">
        <f>IF(C42&gt;0,(black!S38/black!J38)*100, "NA")</f>
        <v>11.111111111111111</v>
      </c>
      <c r="I42" s="84">
        <f>IF(C42&gt;0,('Hispanic &amp; Non-resident'!J38/'all race'!J38)*100,"NA")</f>
        <v>3.7313432835820892</v>
      </c>
    </row>
    <row r="43" spans="1:9">
      <c r="A43" s="22" t="s">
        <v>73</v>
      </c>
      <c r="B43" s="22"/>
      <c r="C43" s="51">
        <f>+'Total Other Doc'!J39</f>
        <v>15.301085883514315</v>
      </c>
      <c r="D43" s="77"/>
      <c r="E43" s="77"/>
      <c r="F43" s="77"/>
      <c r="G43" s="80"/>
      <c r="H43" s="77"/>
      <c r="I43" s="84"/>
    </row>
    <row r="44" spans="1:9">
      <c r="A44" s="23" t="s">
        <v>36</v>
      </c>
      <c r="B44" s="23"/>
      <c r="C44" s="68">
        <f>+'Total Other Doc'!J40</f>
        <v>110</v>
      </c>
      <c r="D44" s="52">
        <f>IF(C44&gt;0,(Public!J40/'Total Other Doc'!J40)*100,"NA")</f>
        <v>25.454545454545453</v>
      </c>
      <c r="E44" s="52">
        <f>IF(C44&gt;0,(Gender!S40/'Total Other Doc'!J40)*100,"NA")</f>
        <v>60</v>
      </c>
      <c r="F44" s="52">
        <f>IF(C44&gt;0,('Hispanic &amp; Non-resident'!S40/'Total Other Doc'!J40)*100,"NA")</f>
        <v>12.727272727272727</v>
      </c>
      <c r="G44" s="76">
        <f>IF(C44&gt;0,(black!J40/'all race'!J40)*100,"NA")</f>
        <v>19.565217391304348</v>
      </c>
      <c r="H44" s="52">
        <f>IF(C44&gt;0,(black!S40/black!J40)*100, "NA")</f>
        <v>16.666666666666664</v>
      </c>
      <c r="I44" s="85">
        <f>IF(C44&gt;0,('Hispanic &amp; Non-resident'!J40/'all race'!J40)*100,"NA")</f>
        <v>8.695652173913043</v>
      </c>
    </row>
    <row r="45" spans="1:9">
      <c r="A45" s="23" t="s">
        <v>37</v>
      </c>
      <c r="B45" s="23"/>
      <c r="C45" s="68">
        <f>+'Total Other Doc'!J41</f>
        <v>2</v>
      </c>
      <c r="D45" s="52">
        <f>IF(C45&gt;0,(Public!J41/'Total Other Doc'!J41)*100,"NA")</f>
        <v>0</v>
      </c>
      <c r="E45" s="52">
        <f>IF(C45&gt;0,(Gender!S41/'Total Other Doc'!J41)*100,"NA")</f>
        <v>0</v>
      </c>
      <c r="F45" s="52">
        <f>IF(C45&gt;0,('Hispanic &amp; Non-resident'!S41/'Total Other Doc'!J41)*100,"NA")</f>
        <v>0</v>
      </c>
      <c r="G45" s="76">
        <f>IF(C45&gt;0,(black!J41/'all race'!J41)*100,"NA")</f>
        <v>0</v>
      </c>
      <c r="H45" s="52" t="str">
        <f>IF(black!J41&gt;0,(black!S41/black!J41)*100, "NA")</f>
        <v>NA</v>
      </c>
      <c r="I45" s="85">
        <f>IF(C45&gt;0,('Hispanic &amp; Non-resident'!J41/'all race'!J41)*100,"NA")</f>
        <v>0</v>
      </c>
    </row>
    <row r="46" spans="1:9">
      <c r="A46" s="23" t="s">
        <v>34</v>
      </c>
      <c r="B46" s="23"/>
      <c r="C46" s="68">
        <f>+'Total Other Doc'!J42</f>
        <v>18</v>
      </c>
      <c r="D46" s="52">
        <f>IF(C46&gt;0,(Public!J42/'Total Other Doc'!J42)*100,"NA")</f>
        <v>77.777777777777786</v>
      </c>
      <c r="E46" s="52">
        <f>IF(C46&gt;0,(Gender!S42/'Total Other Doc'!J42)*100,"NA")</f>
        <v>66.666666666666657</v>
      </c>
      <c r="F46" s="52">
        <f>IF(C46&gt;0,('Hispanic &amp; Non-resident'!S42/'Total Other Doc'!J42)*100,"NA")</f>
        <v>16.666666666666664</v>
      </c>
      <c r="G46" s="76">
        <f>IF(C46&gt;0,(black!J42/'all race'!J42)*100,"NA")</f>
        <v>0</v>
      </c>
      <c r="H46" s="52" t="str">
        <f>IF(G46&gt;0,(black!S42/black!J42)*100, "NA")</f>
        <v>NA</v>
      </c>
      <c r="I46" s="85">
        <f>IF(C46&gt;0,('Hispanic &amp; Non-resident'!J42/'all race'!J42)*100,"NA")</f>
        <v>0</v>
      </c>
    </row>
    <row r="47" spans="1:9">
      <c r="A47" s="23" t="s">
        <v>38</v>
      </c>
      <c r="B47" s="23"/>
      <c r="C47" s="68">
        <f>+'Total Other Doc'!J43</f>
        <v>18</v>
      </c>
      <c r="D47" s="52">
        <f>IF(C47&gt;0,(Public!J43/'Total Other Doc'!J43)*100,"NA")</f>
        <v>0</v>
      </c>
      <c r="E47" s="52">
        <f>IF(C47&gt;0,(Gender!S43/'Total Other Doc'!J43)*100,"NA")</f>
        <v>55.555555555555557</v>
      </c>
      <c r="F47" s="52">
        <f>IF(C47&gt;0,('Hispanic &amp; Non-resident'!S43/'Total Other Doc'!J43)*100,"NA")</f>
        <v>0</v>
      </c>
      <c r="G47" s="76">
        <f>IF(C47&gt;0,(black!J43/'all race'!J43)*100,"NA")</f>
        <v>17.647058823529413</v>
      </c>
      <c r="H47" s="52">
        <f>IF(C47&gt;0,(black!S43/black!J43)*100, "NA")</f>
        <v>0</v>
      </c>
      <c r="I47" s="85">
        <f>IF(C47&gt;0,('Hispanic &amp; Non-resident'!J43/'all race'!J43)*100,"NA")</f>
        <v>0</v>
      </c>
    </row>
    <row r="48" spans="1:9">
      <c r="A48" s="22" t="s">
        <v>41</v>
      </c>
      <c r="B48" s="22"/>
      <c r="C48" s="67">
        <f>+'Total Other Doc'!J44</f>
        <v>52</v>
      </c>
      <c r="D48" s="77">
        <f>IF(C48&gt;0,(Public!J44/'Total Other Doc'!J44)*100,"NA")</f>
        <v>0</v>
      </c>
      <c r="E48" s="77">
        <f>IF(C48&gt;0,(Gender!S44/'Total Other Doc'!J44)*100,"NA")</f>
        <v>61.53846153846154</v>
      </c>
      <c r="F48" s="77">
        <f>IF(C48&gt;0,('Hispanic &amp; Non-resident'!S44/'Total Other Doc'!J44)*100,"NA")</f>
        <v>3.8461538461538463</v>
      </c>
      <c r="G48" s="80">
        <f>IF(C48&gt;0,(black!J44/'all race'!J44)*100,"NA")</f>
        <v>8.5106382978723403</v>
      </c>
      <c r="H48" s="77">
        <f>IF(C48&gt;0,(black!S44/black!J44)*100, "NA")</f>
        <v>0</v>
      </c>
      <c r="I48" s="84">
        <f>IF(C48&gt;0,('Hispanic &amp; Non-resident'!J44/'all race'!J44)*100,"NA")</f>
        <v>2.1276595744680851</v>
      </c>
    </row>
    <row r="49" spans="1:9">
      <c r="A49" s="22" t="s">
        <v>42</v>
      </c>
      <c r="B49" s="22"/>
      <c r="C49" s="67">
        <f>+'Total Other Doc'!J45</f>
        <v>29</v>
      </c>
      <c r="D49" s="77">
        <f>IF(C49&gt;0,(Public!J45/'Total Other Doc'!J45)*100,"NA")</f>
        <v>0</v>
      </c>
      <c r="E49" s="77">
        <f>IF(C49&gt;0,(Gender!S45/'Total Other Doc'!J45)*100,"NA")</f>
        <v>68.965517241379317</v>
      </c>
      <c r="F49" s="77">
        <f>IF(C49&gt;0,('Hispanic &amp; Non-resident'!S45/'Total Other Doc'!J45)*100,"NA")</f>
        <v>0</v>
      </c>
      <c r="G49" s="80">
        <f>IF(C49&gt;0,(black!J45/'all race'!J45)*100,"NA")</f>
        <v>0</v>
      </c>
      <c r="H49" s="77" t="str">
        <f>IF(black!J45&gt;0,(black!S45/black!J45)*100, "NA")</f>
        <v>NA</v>
      </c>
      <c r="I49" s="84">
        <f>IF(C49&gt;0,('Hispanic &amp; Non-resident'!J45/'all race'!J45)*100,"NA")</f>
        <v>0</v>
      </c>
    </row>
    <row r="50" spans="1:9">
      <c r="A50" s="22" t="s">
        <v>43</v>
      </c>
      <c r="B50" s="22"/>
      <c r="C50" s="67">
        <f>+'Total Other Doc'!J46</f>
        <v>21</v>
      </c>
      <c r="D50" s="77">
        <f>IF(C50&gt;0,(Public!J46/'Total Other Doc'!J46)*100,"NA")</f>
        <v>0</v>
      </c>
      <c r="E50" s="77">
        <f>IF(C50&gt;0,(Gender!S46/'Total Other Doc'!J46)*100,"NA")</f>
        <v>19.047619047619047</v>
      </c>
      <c r="F50" s="77">
        <f>IF(C50&gt;0,('Hispanic &amp; Non-resident'!S46/'Total Other Doc'!J46)*100,"NA")</f>
        <v>14.285714285714285</v>
      </c>
      <c r="G50" s="80">
        <f>IF(C50&gt;0,(black!J46/'all race'!J46)*100,"NA")</f>
        <v>0</v>
      </c>
      <c r="H50" s="77" t="str">
        <f>IF(G50&gt;0,(black!S46/black!J46)*100, "NA")</f>
        <v>NA</v>
      </c>
      <c r="I50" s="84">
        <f>IF(C50&gt;0,('Hispanic &amp; Non-resident'!J46/'all race'!J46)*100,"NA")</f>
        <v>5.5555555555555554</v>
      </c>
    </row>
    <row r="51" spans="1:9">
      <c r="A51" s="22" t="s">
        <v>46</v>
      </c>
      <c r="B51" s="22"/>
      <c r="C51" s="67">
        <f>+'Total Other Doc'!J47</f>
        <v>0</v>
      </c>
      <c r="D51" s="77" t="str">
        <f>IF(C51&gt;0,(Public!J47/'Total Other Doc'!J47)*100,"NA")</f>
        <v>NA</v>
      </c>
      <c r="E51" s="77" t="str">
        <f>IF(C51&gt;0,(Gender!S47/'Total Other Doc'!J47)*100,"NA")</f>
        <v>NA</v>
      </c>
      <c r="F51" s="77" t="str">
        <f>IF(C51&gt;0,('Hispanic &amp; Non-resident'!S47/'Total Other Doc'!J47)*100,"NA")</f>
        <v>NA</v>
      </c>
      <c r="G51" s="80" t="str">
        <f>IF(C51&gt;0,(black!J47/'all race'!J47)*100,"NA")</f>
        <v>NA</v>
      </c>
      <c r="H51" s="77" t="str">
        <f>IF(C51&gt;0,(black!S47/black!J47)*100, "NA")</f>
        <v>NA</v>
      </c>
      <c r="I51" s="84" t="str">
        <f>IF(C51&gt;0,('Hispanic &amp; Non-resident'!J47/'all race'!J47)*100,"NA")</f>
        <v>NA</v>
      </c>
    </row>
    <row r="52" spans="1:9">
      <c r="A52" s="23" t="s">
        <v>45</v>
      </c>
      <c r="B52" s="23"/>
      <c r="C52" s="68">
        <f>+'Total Other Doc'!J48</f>
        <v>35</v>
      </c>
      <c r="D52" s="52">
        <f>IF(C52&gt;0,(Public!J48/'Total Other Doc'!J48)*100,"NA")</f>
        <v>0</v>
      </c>
      <c r="E52" s="52">
        <f>IF(C52&gt;0,(Gender!S48/'Total Other Doc'!J48)*100,"NA")</f>
        <v>51.428571428571423</v>
      </c>
      <c r="F52" s="52">
        <f>IF(C52&gt;0,('Hispanic &amp; Non-resident'!S48/'Total Other Doc'!J48)*100,"NA")</f>
        <v>0</v>
      </c>
      <c r="G52" s="76">
        <f>IF(C52&gt;0,(black!J48/'all race'!J48)*100,"NA")</f>
        <v>0</v>
      </c>
      <c r="H52" s="52" t="str">
        <f>IF(G52&gt;0,(black!S48/black!J48)*100, "NA")</f>
        <v>NA</v>
      </c>
      <c r="I52" s="85">
        <f>IF(C52&gt;0,('Hispanic &amp; Non-resident'!J48/'all race'!J48)*100,"NA")</f>
        <v>0</v>
      </c>
    </row>
    <row r="53" spans="1:9">
      <c r="A53" s="23" t="s">
        <v>52</v>
      </c>
      <c r="B53" s="23"/>
      <c r="C53" s="68">
        <f>+'Total Other Doc'!J49</f>
        <v>25</v>
      </c>
      <c r="D53" s="52">
        <f>IF(C53&gt;0,(Public!J49/'Total Other Doc'!J49)*100,"NA")</f>
        <v>72</v>
      </c>
      <c r="E53" s="52">
        <f>IF(C53&gt;0,(Gender!S49/'Total Other Doc'!J49)*100,"NA")</f>
        <v>68</v>
      </c>
      <c r="F53" s="52">
        <f>IF(C53&gt;0,('Hispanic &amp; Non-resident'!S49/'Total Other Doc'!J49)*100,"NA")</f>
        <v>4</v>
      </c>
      <c r="G53" s="76">
        <f>IF(C53&gt;0,(black!J49/'all race'!J49)*100,"NA")</f>
        <v>9.5238095238095237</v>
      </c>
      <c r="H53" s="52">
        <f>IF(C53&gt;0,(black!S49/black!J49)*100, "NA")</f>
        <v>0</v>
      </c>
      <c r="I53" s="85">
        <f>IF(C53&gt;0,('Hispanic &amp; Non-resident'!J49/'all race'!J49)*100,"NA")</f>
        <v>0</v>
      </c>
    </row>
    <row r="54" spans="1:9">
      <c r="A54" s="23" t="s">
        <v>56</v>
      </c>
      <c r="B54" s="23"/>
      <c r="C54" s="68">
        <f>+'Total Other Doc'!J50</f>
        <v>0</v>
      </c>
      <c r="D54" s="52" t="str">
        <f>IF(C54&gt;0,(Public!J50/'Total Other Doc'!J50)*100,"NA")</f>
        <v>NA</v>
      </c>
      <c r="E54" s="52" t="str">
        <f>IF(C54&gt;0,(Gender!S50/'Total Other Doc'!J50)*100,"NA")</f>
        <v>NA</v>
      </c>
      <c r="F54" s="52" t="str">
        <f>IF(C54&gt;0,('Hispanic &amp; Non-resident'!S50/'Total Other Doc'!J50)*100,"NA")</f>
        <v>NA</v>
      </c>
      <c r="G54" s="76" t="str">
        <f>IF(C54&gt;0,(black!J50/'all race'!J50)*100,"NA")</f>
        <v>NA</v>
      </c>
      <c r="H54" s="52" t="str">
        <f>IF(C54&gt;0,(black!S50/black!J50)*100, "NA")</f>
        <v>NA</v>
      </c>
      <c r="I54" s="85" t="str">
        <f>IF(C54&gt;0,('Hispanic &amp; Non-resident'!J50/'all race'!J50)*100,"NA")</f>
        <v>NA</v>
      </c>
    </row>
    <row r="55" spans="1:9">
      <c r="A55" s="23" t="s">
        <v>59</v>
      </c>
      <c r="B55" s="23"/>
      <c r="C55" s="68">
        <f>+'Total Other Doc'!J51</f>
        <v>0</v>
      </c>
      <c r="D55" s="52" t="str">
        <f>IF(C55&gt;0,(Public!J51/'Total Other Doc'!J51)*100,"NA")</f>
        <v>NA</v>
      </c>
      <c r="E55" s="52" t="str">
        <f>IF(C55&gt;0,(Gender!S51/'Total Other Doc'!J51)*100,"NA")</f>
        <v>NA</v>
      </c>
      <c r="F55" s="52" t="str">
        <f>IF(C55&gt;0,('Hispanic &amp; Non-resident'!S51/'Total Other Doc'!J51)*100,"NA")</f>
        <v>NA</v>
      </c>
      <c r="G55" s="76" t="str">
        <f>IF(C55&gt;0,(black!J51/'all race'!J51)*100,"NA")</f>
        <v>NA</v>
      </c>
      <c r="H55" s="52" t="str">
        <f>IF(C55&gt;0,(black!S51/black!J51)*100, "NA")</f>
        <v>NA</v>
      </c>
      <c r="I55" s="85" t="str">
        <f>IF(C55&gt;0,('Hispanic &amp; Non-resident'!J51/'all race'!J51)*100,"NA")</f>
        <v>NA</v>
      </c>
    </row>
    <row r="56" spans="1:9">
      <c r="A56" s="25" t="s">
        <v>76</v>
      </c>
      <c r="B56" s="25"/>
      <c r="C56" s="70">
        <f>+'Total Other Doc'!J52</f>
        <v>571</v>
      </c>
      <c r="D56" s="86">
        <f>IF(C56&gt;0,(Public!J52/'Total Other Doc'!J52)*100,"NA")</f>
        <v>13.660245183887914</v>
      </c>
      <c r="E56" s="133">
        <f>IF(C56&gt;0,(Gender!S52/'Total Other Doc'!J52)*100,"NA")</f>
        <v>56.042031523642734</v>
      </c>
      <c r="F56" s="135">
        <f>IF(C56&gt;0,('Hispanic &amp; Non-resident'!S52/'Total Other Doc'!J52)*100,"NA")</f>
        <v>6.1295971978984243</v>
      </c>
      <c r="G56" s="86">
        <f>IF(C56&gt;0,(black!J52/'all race'!J52)*100,"NA")</f>
        <v>16.274089935760173</v>
      </c>
      <c r="H56" s="78">
        <f>IF(C56&gt;0,(black!S52/black!J52)*100, "NA")</f>
        <v>0</v>
      </c>
      <c r="I56" s="86">
        <f>IF(C56&gt;0,('Hispanic &amp; Non-resident'!J52/'all race'!J52)*100,"NA")</f>
        <v>3.8543897216274088</v>
      </c>
    </row>
    <row r="57" spans="1:9">
      <c r="A57" s="22" t="s">
        <v>73</v>
      </c>
      <c r="B57" s="22"/>
      <c r="C57" s="51">
        <f>+'Total Other Doc'!J53</f>
        <v>28.183613030602174</v>
      </c>
      <c r="D57" s="84"/>
      <c r="E57" s="133">
        <f>IF(C57&gt;0,(Gender!S53/'Total Other Doc'!J53)*100,"NA")</f>
        <v>94.538847516153339</v>
      </c>
      <c r="F57" s="133">
        <f>IF(C57&gt;0,('Hispanic &amp; Non-resident'!S53/'Total Other Doc'!J53)*100,"NA")</f>
        <v>108.93477125387901</v>
      </c>
      <c r="G57" s="84">
        <f>IF(C57&gt;0,(black!J53/'all race'!J53)*100,"NA")</f>
        <v>105.66103576810215</v>
      </c>
      <c r="H57" s="77">
        <f>IF(C57&gt;0,(black!S53/black!J53)*100, "NA")</f>
        <v>0</v>
      </c>
      <c r="I57" s="84">
        <f>IF(C57&gt;0,('Hispanic &amp; Non-resident'!J53/'all race'!J53)*100,"NA")</f>
        <v>46.921841541755882</v>
      </c>
    </row>
    <row r="58" spans="1:9">
      <c r="A58" s="23" t="s">
        <v>31</v>
      </c>
      <c r="B58" s="23"/>
      <c r="C58" s="68">
        <f>+'Total Other Doc'!J54</f>
        <v>0</v>
      </c>
      <c r="D58" s="85" t="str">
        <f>IF(C58&gt;0,(Public!J54/'Total Other Doc'!J56)*100,"NA")</f>
        <v>NA</v>
      </c>
      <c r="E58" s="134" t="str">
        <f>IF(C58&gt;0,(Gender!S54/'Total Other Doc'!J54)*100,"NA")</f>
        <v>NA</v>
      </c>
      <c r="F58" s="134" t="str">
        <f>IF(C58&gt;0,('Hispanic &amp; Non-resident'!S54/'Total Other Doc'!J54)*100,"NA")</f>
        <v>NA</v>
      </c>
      <c r="G58" s="85" t="str">
        <f>IF(C58&gt;0,(black!J54/'all race'!J54)*100,"NA")</f>
        <v>NA</v>
      </c>
      <c r="H58" s="52" t="str">
        <f>IF(C58&gt;0,(black!S54/black!J54)*100, "NA")</f>
        <v>NA</v>
      </c>
      <c r="I58" s="85" t="str">
        <f>IF(C58&gt;0,('Hispanic &amp; Non-resident'!J54/'all race'!J54)*100,"NA")</f>
        <v>NA</v>
      </c>
    </row>
    <row r="59" spans="1:9">
      <c r="A59" s="23" t="s">
        <v>40</v>
      </c>
      <c r="B59" s="23"/>
      <c r="C59" s="68">
        <f>+'Total Other Doc'!J55</f>
        <v>0</v>
      </c>
      <c r="D59" s="85" t="str">
        <f>IF(C59&gt;0,(Public!J55/'Total Other Doc'!J57)*100,"NA")</f>
        <v>NA</v>
      </c>
      <c r="E59" s="134" t="str">
        <f>IF(C59&gt;0,(Gender!S55/'Total Other Doc'!J55)*100,"NA")</f>
        <v>NA</v>
      </c>
      <c r="F59" s="134" t="str">
        <f>IF(C59&gt;0,('Hispanic &amp; Non-resident'!S55/'Total Other Doc'!J55)*100,"NA")</f>
        <v>NA</v>
      </c>
      <c r="G59" s="85" t="str">
        <f>IF(C59&gt;0,(black!J55/'all race'!J55)*100,"NA")</f>
        <v>NA</v>
      </c>
      <c r="H59" s="52" t="str">
        <f>IF(C59&gt;0,(black!S55/black!J55)*100, "NA")</f>
        <v>NA</v>
      </c>
      <c r="I59" s="85" t="str">
        <f>IF(C59&gt;0,('Hispanic &amp; Non-resident'!J55/'all race'!J55)*100,"NA")</f>
        <v>NA</v>
      </c>
    </row>
    <row r="60" spans="1:9">
      <c r="A60" s="23" t="s">
        <v>39</v>
      </c>
      <c r="B60" s="23"/>
      <c r="C60" s="68">
        <f>+'Total Other Doc'!J56</f>
        <v>273</v>
      </c>
      <c r="D60" s="85">
        <f>IF(C60&gt;0,(Public!J56/'Total Other Doc'!J58)*100,"NA")</f>
        <v>0</v>
      </c>
      <c r="E60" s="134">
        <f>IF(C60&gt;0,(Gender!S56/'Total Other Doc'!J56)*100,"NA")</f>
        <v>53.479853479853482</v>
      </c>
      <c r="F60" s="134">
        <f>IF(C60&gt;0,('Hispanic &amp; Non-resident'!S56/'Total Other Doc'!J56)*100,"NA")</f>
        <v>3.6630036630036633</v>
      </c>
      <c r="G60" s="85">
        <f>IF(C60&gt;0,(black!J56/'all race'!J56)*100,"NA")</f>
        <v>14.903846153846153</v>
      </c>
      <c r="H60" s="52">
        <f>IF(C60&gt;0,(black!S56/black!J56)*100, "NA")</f>
        <v>0</v>
      </c>
      <c r="I60" s="85">
        <f>IF(C60&gt;0,('Hispanic &amp; Non-resident'!J56/'all race'!J56)*100,"NA")</f>
        <v>3.8461538461538463</v>
      </c>
    </row>
    <row r="61" spans="1:9">
      <c r="A61" s="23" t="s">
        <v>47</v>
      </c>
      <c r="B61" s="23"/>
      <c r="C61" s="68">
        <f>+'Total Other Doc'!J57</f>
        <v>0</v>
      </c>
      <c r="D61" s="85" t="str">
        <f>IF(C61&gt;0,(Public!J57/'Total Other Doc'!J59)*100,"NA")</f>
        <v>NA</v>
      </c>
      <c r="E61" s="134" t="str">
        <f>IF(C61&gt;0,(Gender!S57/'Total Other Doc'!J57)*100,"NA")</f>
        <v>NA</v>
      </c>
      <c r="F61" s="134" t="str">
        <f>IF(C61&gt;0,('Hispanic &amp; Non-resident'!S57/'Total Other Doc'!J57)*100,"NA")</f>
        <v>NA</v>
      </c>
      <c r="G61" s="85" t="str">
        <f>IF(C61&gt;0,(black!J57/'all race'!J57)*100,"NA")</f>
        <v>NA</v>
      </c>
      <c r="H61" s="52" t="str">
        <f>IF(C61&gt;0,(black!S57/black!J57)*100, "NA")</f>
        <v>NA</v>
      </c>
      <c r="I61" s="85" t="str">
        <f>IF(C61&gt;0,('Hispanic &amp; Non-resident'!J57/'all race'!J57)*100,"NA")</f>
        <v>NA</v>
      </c>
    </row>
    <row r="62" spans="1:9">
      <c r="A62" s="22" t="s">
        <v>48</v>
      </c>
      <c r="B62" s="22"/>
      <c r="C62" s="51">
        <f>+'Total Other Doc'!J58</f>
        <v>15</v>
      </c>
      <c r="D62" s="84">
        <f>IF(C62&gt;0,(Public!J58/'Total Other Doc'!J58)*100,"NA")</f>
        <v>0</v>
      </c>
      <c r="E62" s="133">
        <f>IF(C62&gt;0,(Gender!S58/'Total Other Doc'!J58)*100,"NA")</f>
        <v>46.666666666666664</v>
      </c>
      <c r="F62" s="133">
        <f>IF(C62&gt;0,('Hispanic &amp; Non-resident'!S58/'Total Other Doc'!J58)*100,"NA")</f>
        <v>0</v>
      </c>
      <c r="G62" s="84">
        <f>IF(C62&gt;0,(black!J58/'all race'!J58)*100,"NA")</f>
        <v>16.666666666666664</v>
      </c>
      <c r="H62" s="77">
        <f>IF(C62&gt;0,(black!S58/black!J58)*100, "NA")</f>
        <v>0</v>
      </c>
      <c r="I62" s="84">
        <f>IF(C62&gt;0,('Hispanic &amp; Non-resident'!J58/'all race'!J58)*100,"NA")</f>
        <v>8.3333333333333321</v>
      </c>
    </row>
    <row r="63" spans="1:9">
      <c r="A63" s="22" t="s">
        <v>51</v>
      </c>
      <c r="B63" s="22"/>
      <c r="C63" s="51">
        <f>+'Total Other Doc'!J59</f>
        <v>74</v>
      </c>
      <c r="D63" s="84">
        <f>IF(C63&gt;0,(Public!J59/'Total Other Doc'!J59)*100,"NA")</f>
        <v>0</v>
      </c>
      <c r="E63" s="133">
        <f>IF(C63&gt;0,(Gender!S59/'Total Other Doc'!J59)*100,"NA")</f>
        <v>59.45945945945946</v>
      </c>
      <c r="F63" s="133">
        <f>IF(C63&gt;0,('Hispanic &amp; Non-resident'!S59/'Total Other Doc'!J59)*100,"NA")</f>
        <v>16.216216216216218</v>
      </c>
      <c r="G63" s="84">
        <f>IF(C63&gt;0,(black!J59/'all race'!J59)*100,"NA")</f>
        <v>19.672131147540984</v>
      </c>
      <c r="H63" s="77">
        <f>IF(C63&gt;0,(black!S59/black!J59)*100, "NA")</f>
        <v>0</v>
      </c>
      <c r="I63" s="84">
        <f>IF(C63&gt;0,('Hispanic &amp; Non-resident'!J59/'all race'!J59)*100,"NA")</f>
        <v>14.754098360655737</v>
      </c>
    </row>
    <row r="64" spans="1:9">
      <c r="A64" s="22" t="s">
        <v>54</v>
      </c>
      <c r="B64" s="22"/>
      <c r="C64" s="51">
        <f>+'Total Other Doc'!J60</f>
        <v>169</v>
      </c>
      <c r="D64" s="84">
        <f>IF(C64&gt;0,(Public!J60/'Total Other Doc'!J60)*100,"NA")</f>
        <v>22.485207100591715</v>
      </c>
      <c r="E64" s="133">
        <f>IF(C64&gt;0,(Gender!S60/'Total Other Doc'!J60)*100,"NA")</f>
        <v>56.213017751479285</v>
      </c>
      <c r="F64" s="133">
        <f>IF(C64&gt;0,('Hispanic &amp; Non-resident'!S60/'Total Other Doc'!J60)*100,"NA")</f>
        <v>7.6923076923076925</v>
      </c>
      <c r="G64" s="84">
        <f>IF(C64&gt;0,(black!J60/'all race'!J60)*100,"NA")</f>
        <v>20.134228187919462</v>
      </c>
      <c r="H64" s="77">
        <f>IF(C64&gt;0,(black!S60/black!J60)*100, "NA")</f>
        <v>0</v>
      </c>
      <c r="I64" s="84">
        <f>IF(C64&gt;0,('Hispanic &amp; Non-resident'!J60/'all race'!J60)*100,"NA")</f>
        <v>0</v>
      </c>
    </row>
    <row r="65" spans="1:16">
      <c r="A65" s="22" t="s">
        <v>55</v>
      </c>
      <c r="B65" s="22"/>
      <c r="C65" s="51">
        <f>+'Total Other Doc'!J61</f>
        <v>40</v>
      </c>
      <c r="D65" s="84">
        <f>IF(C65&gt;0,(Public!J61/'Total Other Doc'!J61)*100,"NA")</f>
        <v>100</v>
      </c>
      <c r="E65" s="133">
        <f>IF(C65&gt;0,(Gender!S61/'Total Other Doc'!J61)*100,"NA")</f>
        <v>70</v>
      </c>
      <c r="F65" s="133">
        <f>IF(C65&gt;0,('Hispanic &amp; Non-resident'!S61/'Total Other Doc'!J61)*100,"NA")</f>
        <v>0</v>
      </c>
      <c r="G65" s="84">
        <f>IF(C65&gt;0,(black!J61/'all race'!J61)*100,"NA")</f>
        <v>2.7027027027027026</v>
      </c>
      <c r="H65" s="77">
        <f>IF(C65&gt;0,(black!S61/black!J61)*100, "NA")</f>
        <v>0</v>
      </c>
      <c r="I65" s="84">
        <f>IF(C65&gt;0,('Hispanic &amp; Non-resident'!J61/'all race'!J61)*100,"NA")</f>
        <v>0</v>
      </c>
    </row>
    <row r="66" spans="1:16">
      <c r="A66" s="20" t="s">
        <v>58</v>
      </c>
      <c r="B66" s="20"/>
      <c r="C66" s="51">
        <f>+'Total Other Doc'!J62</f>
        <v>0</v>
      </c>
      <c r="D66" s="79" t="str">
        <f>IF(C66&gt;0,(Public!J62/'Total Other Doc'!J62)*100,"NA")</f>
        <v>NA</v>
      </c>
      <c r="E66" s="133" t="str">
        <f>IF(C66&gt;0,(Gender!S62/'Total Other Doc'!J62)*100,"NA")</f>
        <v>NA</v>
      </c>
      <c r="F66" s="133" t="str">
        <f>IF(C66&gt;0,('Hispanic &amp; Non-resident'!S62/'Total Other Doc'!J62)*100,"NA")</f>
        <v>NA</v>
      </c>
      <c r="G66" s="84" t="str">
        <f>IF(C66&gt;0,(black!J62/'all race'!J62)*100,"NA")</f>
        <v>NA</v>
      </c>
      <c r="H66" s="77" t="str">
        <f>IF(C66&gt;0,(black!S62/black!J62)*100, "NA")</f>
        <v>NA</v>
      </c>
      <c r="I66" s="84" t="str">
        <f>IF(C66&gt;0,('Hispanic &amp; Non-resident'!J62/'all race'!J62)*100,"NA")</f>
        <v>NA</v>
      </c>
    </row>
    <row r="67" spans="1:16">
      <c r="A67" s="26" t="s">
        <v>32</v>
      </c>
      <c r="B67" s="26"/>
      <c r="C67" s="139">
        <f>+'Total Other Doc'!J63</f>
        <v>0</v>
      </c>
      <c r="D67" s="104" t="str">
        <f>IF(C67&gt;0,(Public!J63/'Total Other Doc'!J63)*100,"NA")</f>
        <v>NA</v>
      </c>
      <c r="E67" s="136" t="str">
        <f>IF(C67&gt;0,(Gender!S63/'Total Other Doc'!J63)*100,"NA")</f>
        <v>NA</v>
      </c>
      <c r="F67" s="137" t="str">
        <f>IF(C67&gt;0,('Hispanic &amp; Non-resident'!S63/'Total Other Doc'!J63)*100,"NA")</f>
        <v>NA</v>
      </c>
      <c r="G67" s="83" t="str">
        <f>IF(C67&gt;0,(black!J63/'all race'!J63)*100,"NA")</f>
        <v>NA</v>
      </c>
      <c r="H67" s="137" t="str">
        <f>IF(C67&gt;0,(black!S63/black!J63)*100, "NA")</f>
        <v>NA</v>
      </c>
      <c r="I67" s="138" t="str">
        <f>IF(C67&gt;0,('Hispanic &amp; Non-resident'!J63/'all race'!J63)*100,"NA")</f>
        <v>NA</v>
      </c>
    </row>
    <row r="68" spans="1:16" ht="16.5" customHeight="1">
      <c r="A68" s="88" t="s">
        <v>137</v>
      </c>
      <c r="H68" s="1"/>
    </row>
    <row r="69" spans="1:16" ht="33" customHeight="1">
      <c r="A69" s="143" t="s">
        <v>138</v>
      </c>
      <c r="B69" s="143"/>
      <c r="C69" s="143"/>
      <c r="D69" s="143"/>
      <c r="E69" s="143"/>
      <c r="F69" s="143"/>
      <c r="G69" s="143"/>
      <c r="H69" s="143"/>
      <c r="I69" s="143"/>
      <c r="J69" s="89"/>
      <c r="K69" s="89"/>
      <c r="L69" s="89"/>
      <c r="M69" s="89"/>
      <c r="N69" s="89"/>
    </row>
    <row r="70" spans="1:16" ht="18.75" customHeight="1">
      <c r="A70" s="142" t="s">
        <v>133</v>
      </c>
      <c r="B70" s="142"/>
      <c r="C70" s="142"/>
      <c r="D70" s="142"/>
      <c r="E70" s="142"/>
      <c r="F70" s="142"/>
      <c r="G70" s="142"/>
      <c r="H70" s="142"/>
      <c r="I70" s="142"/>
      <c r="J70" s="90"/>
      <c r="K70" s="90"/>
      <c r="L70" s="90"/>
      <c r="M70" s="90"/>
      <c r="N70" s="90"/>
      <c r="O70" s="73"/>
      <c r="P70" s="73"/>
    </row>
    <row r="71" spans="1:16" ht="51.75" customHeight="1">
      <c r="A71" s="142" t="s">
        <v>132</v>
      </c>
      <c r="B71" s="142"/>
      <c r="C71" s="142"/>
      <c r="D71" s="142"/>
      <c r="E71" s="142"/>
      <c r="F71" s="142"/>
      <c r="G71" s="142"/>
      <c r="H71" s="142"/>
      <c r="I71" s="142"/>
      <c r="J71" s="90"/>
      <c r="K71" s="90"/>
      <c r="L71" s="90"/>
      <c r="M71" s="90"/>
      <c r="N71" s="90"/>
      <c r="O71" s="73"/>
      <c r="P71" s="73"/>
    </row>
    <row r="72" spans="1:16" s="74" customFormat="1" ht="18.75" customHeight="1">
      <c r="A72" s="140" t="s">
        <v>128</v>
      </c>
      <c r="B72" s="141"/>
      <c r="C72" s="141"/>
      <c r="D72" s="141"/>
      <c r="E72" s="141"/>
      <c r="F72" s="141"/>
      <c r="G72" s="141"/>
      <c r="H72" s="141"/>
      <c r="I72" s="141"/>
      <c r="J72" s="124"/>
      <c r="K72" s="124"/>
      <c r="L72" s="124"/>
      <c r="M72" s="124"/>
      <c r="N72" s="124"/>
    </row>
    <row r="73" spans="1:16" ht="12.75" customHeight="1">
      <c r="A73" s="2"/>
      <c r="C73" s="3"/>
      <c r="I73" s="123" t="s">
        <v>136</v>
      </c>
    </row>
    <row r="74" spans="1:16" ht="12.75" customHeight="1">
      <c r="C74" s="3"/>
      <c r="I74" s="55"/>
    </row>
  </sheetData>
  <mergeCells count="4">
    <mergeCell ref="A72:I72"/>
    <mergeCell ref="A70:I70"/>
    <mergeCell ref="A69:I69"/>
    <mergeCell ref="A71:I71"/>
  </mergeCells>
  <printOptions horizontalCentered="1"/>
  <pageMargins left="0.5" right="0.5" top="0.5" bottom="0.5" header="0.5" footer="0.5"/>
  <pageSetup scale="73" orientation="portrait" verticalDpi="300" r:id="rId1"/>
  <headerFooter alignWithMargins="0">
    <oddFooter>&amp;L&amp;"Arial,Regular"&amp;8SREB Fact Book&amp;R&amp;"Arial,Regular"&amp;8&amp;D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J103"/>
  <sheetViews>
    <sheetView zoomScale="118" zoomScaleNormal="118" workbookViewId="0">
      <pane xSplit="1" ySplit="4" topLeftCell="B5" activePane="bottomRight" state="frozen"/>
      <selection pane="topRight" activeCell="B1" sqref="B1"/>
      <selection pane="bottomLeft" activeCell="A5" sqref="A5"/>
      <selection pane="bottomRight" activeCell="J55" sqref="J55"/>
    </sheetView>
  </sheetViews>
  <sheetFormatPr defaultRowHeight="12.75"/>
  <cols>
    <col min="1" max="1" width="19.28515625" style="1" customWidth="1"/>
    <col min="2" max="3" width="11.140625" style="1" customWidth="1"/>
    <col min="4" max="16384" width="9.140625" style="1"/>
  </cols>
  <sheetData>
    <row r="1" spans="1:10">
      <c r="A1" s="8" t="s">
        <v>101</v>
      </c>
    </row>
    <row r="2" spans="1:10">
      <c r="D2" s="114"/>
      <c r="E2" s="114"/>
    </row>
    <row r="3" spans="1:10" s="47" customFormat="1">
      <c r="A3" s="40"/>
      <c r="B3" s="40" t="s">
        <v>71</v>
      </c>
      <c r="C3" s="40" t="s">
        <v>122</v>
      </c>
      <c r="D3" s="131" t="s">
        <v>123</v>
      </c>
      <c r="E3" s="131" t="s">
        <v>124</v>
      </c>
      <c r="F3" s="131" t="s">
        <v>127</v>
      </c>
      <c r="G3" s="131" t="s">
        <v>129</v>
      </c>
      <c r="H3" s="131" t="s">
        <v>130</v>
      </c>
      <c r="I3" s="120" t="s">
        <v>134</v>
      </c>
      <c r="J3" s="120" t="s">
        <v>135</v>
      </c>
    </row>
    <row r="4" spans="1:10">
      <c r="A4" s="28" t="s">
        <v>72</v>
      </c>
      <c r="B4" s="59">
        <f t="shared" ref="B4:C4" si="0">B5+B23+B38+B52+B63</f>
        <v>887</v>
      </c>
      <c r="C4" s="59">
        <f t="shared" si="0"/>
        <v>1691</v>
      </c>
      <c r="D4" s="59">
        <f t="shared" ref="D4:E4" si="1">D5+D23+D38+D52+D63</f>
        <v>1282</v>
      </c>
      <c r="E4" s="59">
        <f t="shared" si="1"/>
        <v>1339</v>
      </c>
      <c r="F4" s="59">
        <f t="shared" ref="F4:H4" si="2">F5+F23+F38+F52+F63</f>
        <v>1371</v>
      </c>
      <c r="G4" s="59">
        <f t="shared" si="2"/>
        <v>0</v>
      </c>
      <c r="H4" s="59">
        <f t="shared" si="2"/>
        <v>1784</v>
      </c>
      <c r="I4" s="59">
        <f t="shared" ref="I4:J4" si="3">I5+I23+I38+I52+I63</f>
        <v>1965</v>
      </c>
      <c r="J4" s="59">
        <f t="shared" si="3"/>
        <v>2026</v>
      </c>
    </row>
    <row r="5" spans="1:10">
      <c r="A5" s="30" t="s">
        <v>20</v>
      </c>
      <c r="B5" s="60">
        <f t="shared" ref="B5:C5" si="4">SUM(B7:B22)</f>
        <v>146</v>
      </c>
      <c r="C5" s="60">
        <f t="shared" si="4"/>
        <v>299</v>
      </c>
      <c r="D5" s="60">
        <f t="shared" ref="D5:E5" si="5">SUM(D7:D22)</f>
        <v>263</v>
      </c>
      <c r="E5" s="60">
        <f t="shared" si="5"/>
        <v>385</v>
      </c>
      <c r="F5" s="60">
        <f t="shared" ref="F5:H5" si="6">SUM(F7:F22)</f>
        <v>217</v>
      </c>
      <c r="G5" s="60">
        <f t="shared" si="6"/>
        <v>0</v>
      </c>
      <c r="H5" s="60">
        <f t="shared" si="6"/>
        <v>301</v>
      </c>
      <c r="I5" s="60">
        <f t="shared" ref="I5:J5" si="7">SUM(I7:I22)</f>
        <v>366</v>
      </c>
      <c r="J5" s="60">
        <f t="shared" si="7"/>
        <v>386</v>
      </c>
    </row>
    <row r="6" spans="1:10" s="15" customFormat="1">
      <c r="A6" s="32" t="s">
        <v>80</v>
      </c>
      <c r="B6" s="61">
        <f t="shared" ref="B6:C6" si="8">(B5/B4)*100</f>
        <v>16.459977452085685</v>
      </c>
      <c r="C6" s="61">
        <f t="shared" si="8"/>
        <v>17.681845062093434</v>
      </c>
      <c r="D6" s="61">
        <f t="shared" ref="D6:E6" si="9">(D5/D4)*100</f>
        <v>20.514820592823714</v>
      </c>
      <c r="E6" s="61">
        <f t="shared" si="9"/>
        <v>28.752800597460791</v>
      </c>
      <c r="F6" s="61">
        <f t="shared" ref="F6:H6" si="10">(F5/F4)*100</f>
        <v>15.827862873814732</v>
      </c>
      <c r="G6" s="61" t="e">
        <f t="shared" si="10"/>
        <v>#DIV/0!</v>
      </c>
      <c r="H6" s="61">
        <f t="shared" si="10"/>
        <v>16.872197309417039</v>
      </c>
      <c r="I6" s="61">
        <f t="shared" ref="I6:J6" si="11">(I5/I4)*100</f>
        <v>18.625954198473281</v>
      </c>
      <c r="J6" s="61">
        <f t="shared" si="11"/>
        <v>19.052319842053304</v>
      </c>
    </row>
    <row r="7" spans="1:10">
      <c r="A7" s="30" t="s">
        <v>2</v>
      </c>
      <c r="B7" s="63">
        <v>0</v>
      </c>
      <c r="C7" s="63">
        <v>10</v>
      </c>
      <c r="D7" s="1">
        <v>11</v>
      </c>
      <c r="E7" s="1">
        <v>13</v>
      </c>
      <c r="F7" s="1">
        <v>15</v>
      </c>
      <c r="H7" s="1">
        <v>30</v>
      </c>
      <c r="I7" s="1">
        <v>32</v>
      </c>
      <c r="J7" s="1">
        <v>30</v>
      </c>
    </row>
    <row r="8" spans="1:10">
      <c r="A8" s="30" t="s">
        <v>3</v>
      </c>
      <c r="B8" s="63">
        <v>0</v>
      </c>
      <c r="C8" s="63">
        <v>0</v>
      </c>
    </row>
    <row r="9" spans="1:10">
      <c r="A9" s="30" t="s">
        <v>19</v>
      </c>
      <c r="B9" s="63">
        <v>0</v>
      </c>
      <c r="C9" s="63">
        <v>0</v>
      </c>
    </row>
    <row r="10" spans="1:10">
      <c r="A10" s="30" t="s">
        <v>4</v>
      </c>
      <c r="B10" s="63">
        <v>59</v>
      </c>
      <c r="C10" s="63">
        <v>46</v>
      </c>
      <c r="D10" s="1">
        <v>43</v>
      </c>
      <c r="E10" s="1">
        <v>188</v>
      </c>
      <c r="F10" s="1">
        <v>49</v>
      </c>
      <c r="H10" s="1">
        <v>26</v>
      </c>
      <c r="I10" s="1">
        <v>49</v>
      </c>
      <c r="J10" s="1">
        <v>18</v>
      </c>
    </row>
    <row r="11" spans="1:10">
      <c r="A11" s="30" t="s">
        <v>5</v>
      </c>
      <c r="B11" s="63">
        <v>41</v>
      </c>
      <c r="C11" s="63">
        <v>8</v>
      </c>
      <c r="D11" s="1">
        <v>12</v>
      </c>
      <c r="E11" s="1">
        <v>16</v>
      </c>
      <c r="F11" s="1">
        <v>11</v>
      </c>
      <c r="H11" s="1">
        <v>10</v>
      </c>
      <c r="I11" s="1">
        <v>12</v>
      </c>
      <c r="J11" s="1">
        <v>22</v>
      </c>
    </row>
    <row r="12" spans="1:10">
      <c r="A12" s="30" t="s">
        <v>6</v>
      </c>
      <c r="B12" s="63">
        <v>0</v>
      </c>
      <c r="C12" s="63">
        <v>0</v>
      </c>
      <c r="D12" s="1">
        <v>5</v>
      </c>
      <c r="E12" s="1">
        <v>20</v>
      </c>
      <c r="F12" s="1">
        <v>30</v>
      </c>
      <c r="H12" s="1">
        <v>29</v>
      </c>
      <c r="I12" s="1">
        <v>40</v>
      </c>
      <c r="J12" s="1">
        <v>69</v>
      </c>
    </row>
    <row r="13" spans="1:10">
      <c r="A13" s="30" t="s">
        <v>7</v>
      </c>
      <c r="B13" s="63">
        <v>0</v>
      </c>
      <c r="C13" s="63">
        <v>0</v>
      </c>
    </row>
    <row r="14" spans="1:10">
      <c r="A14" s="30" t="s">
        <v>8</v>
      </c>
      <c r="B14" s="63">
        <v>30</v>
      </c>
      <c r="C14" s="63">
        <v>0</v>
      </c>
      <c r="D14" s="1">
        <v>1</v>
      </c>
      <c r="E14" s="1">
        <v>2</v>
      </c>
      <c r="F14" s="1">
        <v>3</v>
      </c>
      <c r="H14" s="1">
        <v>9</v>
      </c>
      <c r="I14" s="1">
        <v>7</v>
      </c>
      <c r="J14" s="1">
        <v>2</v>
      </c>
    </row>
    <row r="15" spans="1:10">
      <c r="A15" s="30" t="s">
        <v>9</v>
      </c>
      <c r="B15" s="63">
        <v>0</v>
      </c>
      <c r="C15" s="63">
        <v>0</v>
      </c>
      <c r="H15" s="1">
        <v>0</v>
      </c>
      <c r="I15" s="1">
        <v>0</v>
      </c>
      <c r="J15" s="1">
        <v>0</v>
      </c>
    </row>
    <row r="16" spans="1:10">
      <c r="A16" s="30" t="s">
        <v>10</v>
      </c>
      <c r="B16" s="63">
        <v>8</v>
      </c>
      <c r="C16" s="63">
        <v>63</v>
      </c>
      <c r="D16" s="1">
        <v>67</v>
      </c>
      <c r="E16" s="1">
        <v>37</v>
      </c>
      <c r="F16" s="1">
        <v>13</v>
      </c>
      <c r="H16" s="1">
        <v>57</v>
      </c>
      <c r="I16" s="1">
        <v>52</v>
      </c>
      <c r="J16" s="1">
        <v>70</v>
      </c>
    </row>
    <row r="17" spans="1:10">
      <c r="A17" s="30" t="s">
        <v>11</v>
      </c>
      <c r="B17" s="63">
        <v>0</v>
      </c>
      <c r="C17" s="63">
        <v>0</v>
      </c>
    </row>
    <row r="18" spans="1:10">
      <c r="A18" s="30" t="s">
        <v>12</v>
      </c>
      <c r="B18" s="63">
        <v>0</v>
      </c>
      <c r="C18" s="63">
        <v>0</v>
      </c>
      <c r="H18" s="1">
        <v>0</v>
      </c>
      <c r="I18" s="1">
        <v>0</v>
      </c>
      <c r="J18" s="1">
        <v>4</v>
      </c>
    </row>
    <row r="19" spans="1:10">
      <c r="A19" s="30" t="s">
        <v>13</v>
      </c>
      <c r="B19" s="63">
        <v>3</v>
      </c>
      <c r="C19" s="63">
        <v>17</v>
      </c>
      <c r="D19" s="1">
        <v>19</v>
      </c>
      <c r="E19" s="1">
        <v>11</v>
      </c>
      <c r="F19" s="1">
        <v>8</v>
      </c>
      <c r="H19" s="1">
        <v>12</v>
      </c>
      <c r="I19" s="1">
        <v>20</v>
      </c>
      <c r="J19" s="1">
        <v>18</v>
      </c>
    </row>
    <row r="20" spans="1:10">
      <c r="A20" s="30" t="s">
        <v>14</v>
      </c>
      <c r="B20" s="63">
        <v>5</v>
      </c>
      <c r="C20" s="63">
        <v>40</v>
      </c>
      <c r="D20" s="1">
        <v>69</v>
      </c>
      <c r="E20" s="1">
        <v>39</v>
      </c>
      <c r="F20" s="1">
        <v>41</v>
      </c>
      <c r="H20" s="1">
        <v>41</v>
      </c>
      <c r="I20" s="1">
        <v>57</v>
      </c>
      <c r="J20" s="1">
        <v>61</v>
      </c>
    </row>
    <row r="21" spans="1:10">
      <c r="A21" s="30" t="s">
        <v>15</v>
      </c>
      <c r="B21" s="63">
        <v>0</v>
      </c>
      <c r="C21" s="63">
        <v>115</v>
      </c>
      <c r="D21" s="1">
        <v>36</v>
      </c>
      <c r="E21" s="1">
        <v>59</v>
      </c>
      <c r="F21" s="1">
        <v>47</v>
      </c>
      <c r="H21" s="1">
        <v>87</v>
      </c>
      <c r="I21" s="1">
        <v>97</v>
      </c>
      <c r="J21" s="1">
        <v>92</v>
      </c>
    </row>
    <row r="22" spans="1:10">
      <c r="A22" s="35" t="s">
        <v>16</v>
      </c>
      <c r="B22" s="63">
        <v>0</v>
      </c>
      <c r="C22" s="63">
        <v>0</v>
      </c>
    </row>
    <row r="23" spans="1:10">
      <c r="A23" s="30" t="s">
        <v>74</v>
      </c>
      <c r="B23" s="62">
        <f t="shared" ref="B23:C23" si="12">SUM(B25:B37)</f>
        <v>112</v>
      </c>
      <c r="C23" s="62">
        <f t="shared" si="12"/>
        <v>315</v>
      </c>
      <c r="D23" s="62">
        <f t="shared" ref="D23:E23" si="13">SUM(D25:D37)</f>
        <v>216</v>
      </c>
      <c r="E23" s="62">
        <f t="shared" si="13"/>
        <v>166</v>
      </c>
      <c r="F23" s="62">
        <f t="shared" ref="F23:H23" si="14">SUM(F25:F37)</f>
        <v>325</v>
      </c>
      <c r="G23" s="62">
        <f t="shared" si="14"/>
        <v>0</v>
      </c>
      <c r="H23" s="62">
        <f t="shared" si="14"/>
        <v>510</v>
      </c>
      <c r="I23" s="62">
        <f t="shared" ref="I23:J23" si="15">SUM(I25:I37)</f>
        <v>737</v>
      </c>
      <c r="J23" s="62">
        <f t="shared" si="15"/>
        <v>759</v>
      </c>
    </row>
    <row r="24" spans="1:10">
      <c r="A24" s="32" t="s">
        <v>80</v>
      </c>
      <c r="B24" s="61">
        <f t="shared" ref="B24:C24" si="16">(B23/B4)*100</f>
        <v>12.62683201803833</v>
      </c>
      <c r="C24" s="61">
        <f t="shared" si="16"/>
        <v>18.628030751034892</v>
      </c>
      <c r="D24" s="61">
        <f t="shared" ref="D24:E24" si="17">(D23/D4)*100</f>
        <v>16.848673946957877</v>
      </c>
      <c r="E24" s="61">
        <f t="shared" si="17"/>
        <v>12.397311426437641</v>
      </c>
      <c r="F24" s="61">
        <f t="shared" ref="F24:H24" si="18">(F23/F4)*100</f>
        <v>23.705324580598102</v>
      </c>
      <c r="G24" s="61" t="e">
        <f t="shared" si="18"/>
        <v>#DIV/0!</v>
      </c>
      <c r="H24" s="61">
        <f t="shared" si="18"/>
        <v>28.587443946188341</v>
      </c>
      <c r="I24" s="61">
        <f t="shared" ref="I24:J24" si="19">(I23/I4)*100</f>
        <v>37.506361323155218</v>
      </c>
      <c r="J24" s="61">
        <f t="shared" si="19"/>
        <v>37.462981243830207</v>
      </c>
    </row>
    <row r="25" spans="1:10">
      <c r="A25" s="30" t="s">
        <v>27</v>
      </c>
      <c r="B25" s="63">
        <v>0</v>
      </c>
      <c r="C25" s="63">
        <v>0</v>
      </c>
      <c r="E25" s="1">
        <v>0</v>
      </c>
      <c r="F25" s="1">
        <v>0</v>
      </c>
      <c r="H25" s="1">
        <v>0</v>
      </c>
    </row>
    <row r="26" spans="1:10">
      <c r="A26" s="30" t="s">
        <v>28</v>
      </c>
      <c r="B26" s="63">
        <v>0</v>
      </c>
      <c r="C26" s="63">
        <v>0</v>
      </c>
      <c r="D26" s="1">
        <v>1</v>
      </c>
      <c r="E26" s="1">
        <v>1</v>
      </c>
      <c r="F26" s="1">
        <v>0</v>
      </c>
      <c r="H26" s="1">
        <v>0</v>
      </c>
      <c r="I26" s="1">
        <v>1</v>
      </c>
    </row>
    <row r="27" spans="1:10">
      <c r="A27" s="30" t="s">
        <v>29</v>
      </c>
      <c r="B27" s="63">
        <v>75</v>
      </c>
      <c r="C27" s="63">
        <v>224</v>
      </c>
      <c r="D27" s="1">
        <v>138</v>
      </c>
      <c r="E27" s="1">
        <v>111</v>
      </c>
      <c r="F27" s="1">
        <v>143</v>
      </c>
      <c r="H27" s="1">
        <v>141</v>
      </c>
      <c r="I27" s="1">
        <v>330</v>
      </c>
      <c r="J27" s="1">
        <v>376</v>
      </c>
    </row>
    <row r="28" spans="1:10">
      <c r="A28" s="30" t="s">
        <v>30</v>
      </c>
      <c r="B28" s="63">
        <v>0</v>
      </c>
      <c r="C28" s="63">
        <v>45</v>
      </c>
      <c r="D28" s="1">
        <v>27</v>
      </c>
      <c r="E28" s="1">
        <v>30</v>
      </c>
      <c r="F28" s="1">
        <v>63</v>
      </c>
      <c r="H28" s="1">
        <v>119</v>
      </c>
      <c r="I28" s="1">
        <v>111</v>
      </c>
      <c r="J28" s="1">
        <v>137</v>
      </c>
    </row>
    <row r="29" spans="1:10">
      <c r="A29" s="30" t="s">
        <v>33</v>
      </c>
      <c r="B29" s="63">
        <v>0</v>
      </c>
      <c r="C29" s="63">
        <v>0</v>
      </c>
    </row>
    <row r="30" spans="1:10">
      <c r="A30" s="30" t="s">
        <v>35</v>
      </c>
      <c r="B30" s="63">
        <v>0</v>
      </c>
      <c r="C30" s="63">
        <v>0</v>
      </c>
      <c r="F30" s="1">
        <v>9</v>
      </c>
      <c r="H30" s="1">
        <v>21</v>
      </c>
    </row>
    <row r="31" spans="1:10">
      <c r="A31" s="30" t="s">
        <v>44</v>
      </c>
      <c r="B31" s="63">
        <v>0</v>
      </c>
      <c r="C31" s="63">
        <v>0</v>
      </c>
    </row>
    <row r="32" spans="1:10">
      <c r="A32" s="30" t="s">
        <v>50</v>
      </c>
      <c r="B32" s="63">
        <v>0</v>
      </c>
      <c r="C32" s="63">
        <v>0</v>
      </c>
    </row>
    <row r="33" spans="1:10">
      <c r="A33" s="30" t="s">
        <v>49</v>
      </c>
      <c r="B33" s="63">
        <v>0</v>
      </c>
      <c r="C33" s="63">
        <v>0</v>
      </c>
    </row>
    <row r="34" spans="1:10">
      <c r="A34" s="30" t="s">
        <v>53</v>
      </c>
      <c r="B34" s="63">
        <v>0</v>
      </c>
      <c r="C34" s="63">
        <v>10</v>
      </c>
      <c r="D34" s="1">
        <v>15</v>
      </c>
      <c r="E34" s="1">
        <v>9</v>
      </c>
      <c r="F34" s="1">
        <v>20</v>
      </c>
      <c r="H34" s="1">
        <v>13</v>
      </c>
      <c r="I34" s="1">
        <v>18</v>
      </c>
      <c r="J34" s="1">
        <v>23</v>
      </c>
    </row>
    <row r="35" spans="1:10">
      <c r="A35" s="30" t="s">
        <v>57</v>
      </c>
      <c r="B35" s="63">
        <v>0</v>
      </c>
      <c r="C35" s="63">
        <v>0</v>
      </c>
      <c r="E35" s="1">
        <v>15</v>
      </c>
      <c r="F35" s="1">
        <v>90</v>
      </c>
      <c r="H35" s="1">
        <v>62</v>
      </c>
      <c r="I35" s="1">
        <v>106</v>
      </c>
      <c r="J35" s="1">
        <v>81</v>
      </c>
    </row>
    <row r="36" spans="1:10">
      <c r="A36" s="30" t="s">
        <v>21</v>
      </c>
      <c r="B36" s="63">
        <v>37</v>
      </c>
      <c r="C36" s="63">
        <v>36</v>
      </c>
      <c r="D36" s="1">
        <v>35</v>
      </c>
      <c r="H36" s="1">
        <v>154</v>
      </c>
      <c r="I36" s="1">
        <v>171</v>
      </c>
      <c r="J36" s="1">
        <v>142</v>
      </c>
    </row>
    <row r="37" spans="1:10">
      <c r="A37" s="35" t="s">
        <v>60</v>
      </c>
      <c r="B37" s="63">
        <v>0</v>
      </c>
      <c r="C37" s="63">
        <v>0</v>
      </c>
    </row>
    <row r="38" spans="1:10">
      <c r="A38" s="30" t="s">
        <v>75</v>
      </c>
      <c r="B38" s="62">
        <f t="shared" ref="B38:C38" si="20">SUM(B40:B51)</f>
        <v>28</v>
      </c>
      <c r="C38" s="62">
        <f t="shared" si="20"/>
        <v>232</v>
      </c>
      <c r="D38" s="62">
        <f t="shared" ref="D38:E38" si="21">SUM(D40:D51)</f>
        <v>269</v>
      </c>
      <c r="E38" s="62">
        <f t="shared" si="21"/>
        <v>267</v>
      </c>
      <c r="F38" s="62">
        <f t="shared" ref="F38:H38" si="22">SUM(F40:F51)</f>
        <v>358</v>
      </c>
      <c r="G38" s="62">
        <f t="shared" si="22"/>
        <v>0</v>
      </c>
      <c r="H38" s="62">
        <f t="shared" si="22"/>
        <v>325</v>
      </c>
      <c r="I38" s="62">
        <f t="shared" ref="I38:J38" si="23">SUM(I40:I51)</f>
        <v>316</v>
      </c>
      <c r="J38" s="62">
        <f t="shared" si="23"/>
        <v>310</v>
      </c>
    </row>
    <row r="39" spans="1:10">
      <c r="A39" s="32" t="s">
        <v>80</v>
      </c>
      <c r="B39" s="61">
        <f t="shared" ref="B39:C39" si="24">(B38/B4)*100</f>
        <v>3.1567080045095826</v>
      </c>
      <c r="C39" s="61">
        <f t="shared" si="24"/>
        <v>13.719692489651095</v>
      </c>
      <c r="D39" s="61">
        <f t="shared" ref="D39:E39" si="25">(D38/D4)*100</f>
        <v>20.982839313572544</v>
      </c>
      <c r="E39" s="61">
        <f t="shared" si="25"/>
        <v>19.940253920836444</v>
      </c>
      <c r="F39" s="61">
        <f t="shared" ref="F39:H39" si="26">(F38/F4)*100</f>
        <v>26.112326768781912</v>
      </c>
      <c r="G39" s="61" t="e">
        <f t="shared" si="26"/>
        <v>#DIV/0!</v>
      </c>
      <c r="H39" s="61">
        <f t="shared" si="26"/>
        <v>18.217488789237667</v>
      </c>
      <c r="I39" s="61">
        <f t="shared" ref="I39:J39" si="27">(I38/I4)*100</f>
        <v>16.081424936386767</v>
      </c>
      <c r="J39" s="61">
        <f t="shared" si="27"/>
        <v>15.301085883514315</v>
      </c>
    </row>
    <row r="40" spans="1:10">
      <c r="A40" s="30" t="s">
        <v>36</v>
      </c>
      <c r="B40" s="63">
        <v>4</v>
      </c>
      <c r="C40" s="63">
        <v>74</v>
      </c>
      <c r="D40" s="1">
        <v>87</v>
      </c>
      <c r="E40" s="1">
        <v>71</v>
      </c>
      <c r="F40" s="1">
        <v>104</v>
      </c>
      <c r="H40" s="1">
        <v>113</v>
      </c>
      <c r="I40" s="1">
        <v>112</v>
      </c>
      <c r="J40" s="1">
        <v>110</v>
      </c>
    </row>
    <row r="41" spans="1:10">
      <c r="A41" s="30" t="s">
        <v>37</v>
      </c>
      <c r="B41" s="63">
        <v>0</v>
      </c>
      <c r="C41" s="63">
        <v>20</v>
      </c>
      <c r="D41" s="1">
        <v>33</v>
      </c>
      <c r="E41" s="1">
        <v>45</v>
      </c>
      <c r="F41" s="1">
        <v>42</v>
      </c>
      <c r="H41" s="1">
        <v>5</v>
      </c>
      <c r="I41" s="1">
        <v>3</v>
      </c>
      <c r="J41" s="1">
        <v>2</v>
      </c>
    </row>
    <row r="42" spans="1:10">
      <c r="A42" s="30" t="s">
        <v>34</v>
      </c>
      <c r="B42" s="63">
        <v>0</v>
      </c>
      <c r="C42" s="63">
        <v>20</v>
      </c>
      <c r="D42" s="1">
        <v>13</v>
      </c>
      <c r="E42" s="1">
        <v>12</v>
      </c>
      <c r="F42" s="1">
        <v>30</v>
      </c>
      <c r="H42" s="1">
        <v>25</v>
      </c>
      <c r="I42" s="1">
        <v>23</v>
      </c>
      <c r="J42" s="1">
        <v>18</v>
      </c>
    </row>
    <row r="43" spans="1:10">
      <c r="A43" s="30" t="s">
        <v>38</v>
      </c>
      <c r="B43" s="63">
        <v>0</v>
      </c>
      <c r="C43" s="63">
        <v>0</v>
      </c>
      <c r="F43" s="1">
        <v>0</v>
      </c>
      <c r="H43" s="1">
        <v>7</v>
      </c>
      <c r="I43" s="1">
        <v>16</v>
      </c>
      <c r="J43" s="1">
        <v>18</v>
      </c>
    </row>
    <row r="44" spans="1:10">
      <c r="A44" s="30" t="s">
        <v>41</v>
      </c>
      <c r="B44" s="63">
        <v>0</v>
      </c>
      <c r="C44" s="63">
        <v>41</v>
      </c>
      <c r="D44" s="1">
        <v>38</v>
      </c>
      <c r="E44" s="1">
        <v>40</v>
      </c>
      <c r="F44" s="1">
        <v>50</v>
      </c>
      <c r="H44" s="1">
        <v>44</v>
      </c>
      <c r="I44" s="1">
        <v>54</v>
      </c>
      <c r="J44" s="1">
        <v>52</v>
      </c>
    </row>
    <row r="45" spans="1:10">
      <c r="A45" s="30" t="s">
        <v>42</v>
      </c>
      <c r="B45" s="63">
        <v>20</v>
      </c>
      <c r="C45" s="63">
        <v>45</v>
      </c>
      <c r="D45" s="1">
        <v>41</v>
      </c>
      <c r="E45" s="1">
        <v>57</v>
      </c>
      <c r="F45" s="1">
        <v>31</v>
      </c>
      <c r="H45" s="1">
        <v>31</v>
      </c>
      <c r="I45" s="1">
        <v>31</v>
      </c>
      <c r="J45" s="1">
        <v>29</v>
      </c>
    </row>
    <row r="46" spans="1:10">
      <c r="A46" s="30" t="s">
        <v>43</v>
      </c>
      <c r="B46" s="63">
        <v>0</v>
      </c>
      <c r="C46" s="63">
        <v>32</v>
      </c>
      <c r="D46" s="1">
        <v>53</v>
      </c>
      <c r="E46" s="1">
        <v>10</v>
      </c>
      <c r="F46" s="1">
        <v>9</v>
      </c>
      <c r="H46" s="1">
        <v>19</v>
      </c>
      <c r="I46" s="1">
        <v>14</v>
      </c>
      <c r="J46" s="1">
        <v>21</v>
      </c>
    </row>
    <row r="47" spans="1:10">
      <c r="A47" s="30" t="s">
        <v>46</v>
      </c>
      <c r="B47" s="63">
        <v>0</v>
      </c>
      <c r="C47" s="63">
        <v>0</v>
      </c>
      <c r="F47" s="1">
        <v>49</v>
      </c>
      <c r="H47" s="1">
        <v>0</v>
      </c>
      <c r="I47" s="1">
        <v>0</v>
      </c>
      <c r="J47" s="1">
        <v>0</v>
      </c>
    </row>
    <row r="48" spans="1:10">
      <c r="A48" s="30" t="s">
        <v>45</v>
      </c>
      <c r="B48" s="63">
        <v>0</v>
      </c>
      <c r="C48" s="63">
        <v>0</v>
      </c>
      <c r="H48" s="1">
        <v>0</v>
      </c>
      <c r="I48" s="1">
        <v>35</v>
      </c>
      <c r="J48" s="1">
        <v>35</v>
      </c>
    </row>
    <row r="49" spans="1:10">
      <c r="A49" s="30" t="s">
        <v>52</v>
      </c>
      <c r="B49" s="63">
        <v>0</v>
      </c>
      <c r="C49" s="63">
        <v>0</v>
      </c>
      <c r="D49" s="1">
        <v>4</v>
      </c>
      <c r="E49" s="1">
        <v>32</v>
      </c>
      <c r="F49" s="1">
        <v>43</v>
      </c>
      <c r="H49" s="1">
        <v>81</v>
      </c>
      <c r="I49" s="1">
        <v>28</v>
      </c>
      <c r="J49" s="1">
        <v>25</v>
      </c>
    </row>
    <row r="50" spans="1:10">
      <c r="A50" s="30" t="s">
        <v>56</v>
      </c>
      <c r="B50" s="63">
        <v>0</v>
      </c>
      <c r="C50" s="63">
        <v>0</v>
      </c>
      <c r="E50" s="1">
        <v>0</v>
      </c>
      <c r="F50" s="1">
        <v>0</v>
      </c>
      <c r="H50" s="1">
        <v>0</v>
      </c>
    </row>
    <row r="51" spans="1:10">
      <c r="A51" s="35" t="s">
        <v>59</v>
      </c>
      <c r="B51" s="63">
        <v>4</v>
      </c>
      <c r="C51" s="63">
        <v>0</v>
      </c>
    </row>
    <row r="52" spans="1:10">
      <c r="A52" s="30" t="s">
        <v>76</v>
      </c>
      <c r="B52" s="62">
        <f t="shared" ref="B52:C52" si="28">SUM(B54:B62)</f>
        <v>601</v>
      </c>
      <c r="C52" s="62">
        <f t="shared" si="28"/>
        <v>831</v>
      </c>
      <c r="D52" s="62">
        <f t="shared" ref="D52:E52" si="29">SUM(D54:D62)</f>
        <v>519</v>
      </c>
      <c r="E52" s="62">
        <f t="shared" si="29"/>
        <v>513</v>
      </c>
      <c r="F52" s="62">
        <f t="shared" ref="F52:G52" si="30">SUM(F54:F62)</f>
        <v>457</v>
      </c>
      <c r="G52" s="62">
        <f t="shared" si="30"/>
        <v>0</v>
      </c>
      <c r="H52" s="62">
        <f>SUM(H56:H62)</f>
        <v>646</v>
      </c>
      <c r="I52" s="62">
        <f t="shared" ref="I52:J52" si="31">SUM(I54:I62)</f>
        <v>546</v>
      </c>
      <c r="J52" s="62">
        <f t="shared" si="31"/>
        <v>571</v>
      </c>
    </row>
    <row r="53" spans="1:10">
      <c r="A53" s="32" t="s">
        <v>80</v>
      </c>
      <c r="B53" s="61">
        <f t="shared" ref="B53:C53" si="32">(B52/B4)*100</f>
        <v>67.756482525366408</v>
      </c>
      <c r="C53" s="61">
        <f t="shared" si="32"/>
        <v>49.14251921939681</v>
      </c>
      <c r="D53" s="61">
        <f t="shared" ref="D53:E53" si="33">(D52/D4)*100</f>
        <v>40.483619344773793</v>
      </c>
      <c r="E53" s="61">
        <f t="shared" si="33"/>
        <v>38.312173263629575</v>
      </c>
      <c r="F53" s="61">
        <f t="shared" ref="F53:H53" si="34">(F52/F4)*100</f>
        <v>33.333333333333329</v>
      </c>
      <c r="G53" s="61" t="e">
        <f t="shared" si="34"/>
        <v>#DIV/0!</v>
      </c>
      <c r="H53" s="61">
        <f t="shared" si="34"/>
        <v>36.210762331838566</v>
      </c>
      <c r="I53" s="61">
        <f t="shared" ref="I53:J53" si="35">(I52/I4)*100</f>
        <v>27.78625954198473</v>
      </c>
      <c r="J53" s="61">
        <f t="shared" si="35"/>
        <v>28.183613030602174</v>
      </c>
    </row>
    <row r="54" spans="1:10">
      <c r="A54" s="30" t="s">
        <v>31</v>
      </c>
      <c r="B54" s="63">
        <v>0</v>
      </c>
      <c r="C54" s="63">
        <v>0</v>
      </c>
      <c r="D54" s="1">
        <v>10</v>
      </c>
    </row>
    <row r="55" spans="1:10">
      <c r="A55" s="30" t="s">
        <v>40</v>
      </c>
      <c r="B55" s="63">
        <v>0</v>
      </c>
      <c r="C55" s="63">
        <v>9</v>
      </c>
      <c r="E55" s="1">
        <v>0</v>
      </c>
    </row>
    <row r="56" spans="1:10">
      <c r="A56" s="30" t="s">
        <v>39</v>
      </c>
      <c r="B56" s="63">
        <v>75</v>
      </c>
      <c r="C56" s="63">
        <v>229</v>
      </c>
      <c r="D56" s="1">
        <v>221</v>
      </c>
      <c r="E56" s="1">
        <v>249</v>
      </c>
      <c r="F56" s="1">
        <v>259</v>
      </c>
      <c r="H56" s="1">
        <v>407</v>
      </c>
      <c r="I56" s="1">
        <v>293</v>
      </c>
      <c r="J56" s="1">
        <v>273</v>
      </c>
    </row>
    <row r="57" spans="1:10">
      <c r="A57" s="30" t="s">
        <v>47</v>
      </c>
      <c r="B57" s="63">
        <v>0</v>
      </c>
      <c r="C57" s="63">
        <v>25</v>
      </c>
      <c r="D57" s="1">
        <v>22</v>
      </c>
      <c r="E57" s="1">
        <v>41</v>
      </c>
      <c r="F57" s="1">
        <v>30</v>
      </c>
      <c r="H57" s="1">
        <v>44</v>
      </c>
      <c r="I57" s="1">
        <v>19</v>
      </c>
      <c r="J57" s="1">
        <v>0</v>
      </c>
    </row>
    <row r="58" spans="1:10">
      <c r="A58" s="30" t="s">
        <v>48</v>
      </c>
      <c r="B58" s="63">
        <v>0</v>
      </c>
      <c r="C58" s="63">
        <v>0</v>
      </c>
      <c r="I58" s="1">
        <v>16</v>
      </c>
      <c r="J58" s="1">
        <v>15</v>
      </c>
    </row>
    <row r="59" spans="1:10">
      <c r="A59" s="30" t="s">
        <v>51</v>
      </c>
      <c r="B59" s="63">
        <v>8</v>
      </c>
      <c r="C59" s="63">
        <v>84</v>
      </c>
      <c r="D59" s="1">
        <v>131</v>
      </c>
      <c r="E59" s="1">
        <v>125</v>
      </c>
      <c r="F59" s="1">
        <v>116</v>
      </c>
      <c r="H59" s="1">
        <v>74</v>
      </c>
      <c r="I59" s="1">
        <v>67</v>
      </c>
      <c r="J59" s="1">
        <v>74</v>
      </c>
    </row>
    <row r="60" spans="1:10">
      <c r="A60" s="30" t="s">
        <v>54</v>
      </c>
      <c r="B60" s="63">
        <v>518</v>
      </c>
      <c r="C60" s="63">
        <v>423</v>
      </c>
      <c r="D60" s="1">
        <v>104</v>
      </c>
      <c r="E60" s="1">
        <v>98</v>
      </c>
      <c r="F60" s="1">
        <v>52</v>
      </c>
      <c r="H60" s="1">
        <v>121</v>
      </c>
      <c r="I60" s="1">
        <v>151</v>
      </c>
      <c r="J60" s="1">
        <v>169</v>
      </c>
    </row>
    <row r="61" spans="1:10">
      <c r="A61" s="30" t="s">
        <v>55</v>
      </c>
      <c r="B61" s="63">
        <v>0</v>
      </c>
      <c r="C61" s="63">
        <v>58</v>
      </c>
      <c r="D61" s="1">
        <v>26</v>
      </c>
      <c r="E61" s="1">
        <v>0</v>
      </c>
      <c r="J61" s="1">
        <v>40</v>
      </c>
    </row>
    <row r="62" spans="1:10">
      <c r="A62" s="35" t="s">
        <v>58</v>
      </c>
      <c r="B62" s="63">
        <v>0</v>
      </c>
      <c r="C62" s="63">
        <v>3</v>
      </c>
      <c r="D62" s="1">
        <v>5</v>
      </c>
      <c r="E62" s="114"/>
    </row>
    <row r="63" spans="1:10">
      <c r="A63" s="37" t="s">
        <v>32</v>
      </c>
      <c r="B63" s="64">
        <v>0</v>
      </c>
      <c r="C63" s="64">
        <v>14</v>
      </c>
      <c r="D63" s="64">
        <v>15</v>
      </c>
      <c r="E63" s="114">
        <v>8</v>
      </c>
      <c r="F63" s="19">
        <v>14</v>
      </c>
      <c r="G63" s="19"/>
      <c r="H63" s="19">
        <v>2</v>
      </c>
      <c r="I63" s="19"/>
      <c r="J63" s="19"/>
    </row>
    <row r="65" spans="1:3">
      <c r="B65" s="2" t="s">
        <v>22</v>
      </c>
      <c r="C65" s="2"/>
    </row>
    <row r="66" spans="1:3">
      <c r="A66" s="4" t="s">
        <v>68</v>
      </c>
      <c r="B66" s="1" t="s">
        <v>62</v>
      </c>
    </row>
    <row r="67" spans="1:3">
      <c r="A67" s="1" t="s">
        <v>69</v>
      </c>
      <c r="B67" s="1" t="s">
        <v>63</v>
      </c>
    </row>
    <row r="68" spans="1:3">
      <c r="A68" s="1" t="s">
        <v>70</v>
      </c>
      <c r="B68" s="1" t="s">
        <v>64</v>
      </c>
    </row>
    <row r="69" spans="1:3">
      <c r="B69" s="1" t="s">
        <v>17</v>
      </c>
    </row>
    <row r="70" spans="1:3">
      <c r="B70" s="1" t="s">
        <v>65</v>
      </c>
    </row>
    <row r="71" spans="1:3">
      <c r="B71" s="1" t="s">
        <v>77</v>
      </c>
    </row>
    <row r="72" spans="1:3">
      <c r="B72" s="1" t="s">
        <v>81</v>
      </c>
    </row>
    <row r="73" spans="1:3">
      <c r="B73" s="1" t="s">
        <v>82</v>
      </c>
    </row>
    <row r="74" spans="1:3">
      <c r="B74" s="1" t="s">
        <v>83</v>
      </c>
    </row>
    <row r="75" spans="1:3">
      <c r="B75" s="1" t="s">
        <v>66</v>
      </c>
    </row>
    <row r="77" spans="1:3">
      <c r="B77" s="1" t="s">
        <v>84</v>
      </c>
    </row>
    <row r="78" spans="1:3">
      <c r="B78" s="1" t="s">
        <v>85</v>
      </c>
    </row>
    <row r="79" spans="1:3">
      <c r="B79" s="1" t="s">
        <v>86</v>
      </c>
    </row>
    <row r="80" spans="1:3">
      <c r="B80" s="1" t="s">
        <v>92</v>
      </c>
    </row>
    <row r="81" spans="2:3">
      <c r="B81" s="1" t="s">
        <v>93</v>
      </c>
    </row>
    <row r="82" spans="2:3">
      <c r="B82" s="1" t="s">
        <v>94</v>
      </c>
    </row>
    <row r="83" spans="2:3">
      <c r="B83" s="1" t="s">
        <v>115</v>
      </c>
    </row>
    <row r="84" spans="2:3">
      <c r="B84" s="1" t="s">
        <v>95</v>
      </c>
    </row>
    <row r="85" spans="2:3">
      <c r="B85" s="1" t="s">
        <v>96</v>
      </c>
    </row>
    <row r="86" spans="2:3">
      <c r="B86" s="1" t="s">
        <v>97</v>
      </c>
    </row>
    <row r="87" spans="2:3">
      <c r="B87" s="1" t="s">
        <v>98</v>
      </c>
    </row>
    <row r="88" spans="2:3">
      <c r="B88" s="1" t="s">
        <v>99</v>
      </c>
    </row>
    <row r="89" spans="2:3">
      <c r="B89" s="1" t="s">
        <v>87</v>
      </c>
    </row>
    <row r="90" spans="2:3">
      <c r="B90" s="1" t="s">
        <v>88</v>
      </c>
    </row>
    <row r="91" spans="2:3">
      <c r="B91" s="1" t="s">
        <v>89</v>
      </c>
    </row>
    <row r="92" spans="2:3">
      <c r="B92" s="1" t="s">
        <v>90</v>
      </c>
    </row>
    <row r="93" spans="2:3">
      <c r="B93" s="1" t="s">
        <v>91</v>
      </c>
    </row>
    <row r="94" spans="2:3">
      <c r="B94" s="48" t="s">
        <v>100</v>
      </c>
      <c r="C94" s="48"/>
    </row>
    <row r="96" spans="2:3">
      <c r="B96" s="58" t="s">
        <v>119</v>
      </c>
      <c r="C96" s="58"/>
    </row>
    <row r="97" spans="2:2">
      <c r="B97" s="1" t="s">
        <v>116</v>
      </c>
    </row>
    <row r="98" spans="2:2">
      <c r="B98" s="1" t="s">
        <v>117</v>
      </c>
    </row>
    <row r="99" spans="2:2">
      <c r="B99" s="1" t="s">
        <v>118</v>
      </c>
    </row>
    <row r="100" spans="2:2">
      <c r="B100" s="1" t="s">
        <v>111</v>
      </c>
    </row>
    <row r="101" spans="2:2">
      <c r="B101" s="1" t="s">
        <v>112</v>
      </c>
    </row>
    <row r="102" spans="2:2">
      <c r="B102" s="1" t="s">
        <v>113</v>
      </c>
    </row>
    <row r="103" spans="2:2">
      <c r="B103" s="1" t="s">
        <v>114</v>
      </c>
    </row>
  </sheetData>
  <phoneticPr fontId="0" type="noConversion"/>
  <hyperlinks>
    <hyperlink ref="B75" r:id="rId1" display="www.nces.ed.gov" xr:uid="{00000000-0004-0000-0100-000000000000}"/>
  </hyperlinks>
  <pageMargins left="0.75" right="0.75" top="1" bottom="1" header="0.5" footer="0.5"/>
  <pageSetup orientation="portrait" r:id="rId2"/>
  <headerFooter alignWithMargins="0"/>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J103"/>
  <sheetViews>
    <sheetView zoomScale="112" zoomScaleNormal="112" workbookViewId="0">
      <selection activeCell="I15" sqref="I15"/>
    </sheetView>
  </sheetViews>
  <sheetFormatPr defaultRowHeight="12.75"/>
  <cols>
    <col min="1" max="1" width="19.28515625" customWidth="1"/>
    <col min="2" max="2" width="10.5703125" style="1" customWidth="1"/>
    <col min="3" max="3" width="9" style="1" customWidth="1"/>
    <col min="9" max="10" width="9.140625" style="1"/>
  </cols>
  <sheetData>
    <row r="1" spans="1:10">
      <c r="A1" s="8" t="s">
        <v>102</v>
      </c>
    </row>
    <row r="3" spans="1:10" s="42" customFormat="1">
      <c r="B3" s="47" t="s">
        <v>71</v>
      </c>
      <c r="C3" s="47" t="s">
        <v>122</v>
      </c>
      <c r="D3" s="47" t="s">
        <v>123</v>
      </c>
      <c r="E3" s="42" t="s">
        <v>124</v>
      </c>
      <c r="F3" s="42" t="s">
        <v>127</v>
      </c>
      <c r="G3" s="42" t="s">
        <v>129</v>
      </c>
      <c r="H3" s="42" t="s">
        <v>130</v>
      </c>
      <c r="I3" s="120" t="s">
        <v>134</v>
      </c>
      <c r="J3" s="120" t="s">
        <v>135</v>
      </c>
    </row>
    <row r="4" spans="1:10">
      <c r="A4" s="28" t="s">
        <v>72</v>
      </c>
      <c r="B4" s="29">
        <f t="shared" ref="B4:C4" si="0">B5+B23+B38+B52+B63</f>
        <v>81</v>
      </c>
      <c r="C4" s="29">
        <f t="shared" si="0"/>
        <v>111</v>
      </c>
      <c r="D4" s="29">
        <f t="shared" ref="D4:E4" si="1">D5+D23+D38+D52+D63</f>
        <v>141</v>
      </c>
      <c r="E4" s="29">
        <f t="shared" si="1"/>
        <v>154</v>
      </c>
      <c r="F4" s="29">
        <f t="shared" ref="F4:J4" si="2">F5+F23+F38+F52+F63</f>
        <v>174</v>
      </c>
      <c r="G4" s="29">
        <f t="shared" si="2"/>
        <v>0</v>
      </c>
      <c r="H4" s="29">
        <f t="shared" si="2"/>
        <v>317</v>
      </c>
      <c r="I4" s="59">
        <f t="shared" si="2"/>
        <v>580</v>
      </c>
      <c r="J4" s="59">
        <f t="shared" si="2"/>
        <v>622</v>
      </c>
    </row>
    <row r="5" spans="1:10">
      <c r="A5" s="30" t="s">
        <v>20</v>
      </c>
      <c r="B5" s="31">
        <f t="shared" ref="B5:C5" si="3">SUM(B7:B22)</f>
        <v>30</v>
      </c>
      <c r="C5" s="31">
        <f t="shared" si="3"/>
        <v>31</v>
      </c>
      <c r="D5" s="31">
        <f t="shared" ref="D5:E5" si="4">SUM(D7:D22)</f>
        <v>43</v>
      </c>
      <c r="E5" s="31">
        <f t="shared" si="4"/>
        <v>85</v>
      </c>
      <c r="F5" s="31">
        <f t="shared" ref="F5:J5" si="5">SUM(F7:F22)</f>
        <v>46</v>
      </c>
      <c r="G5" s="31">
        <f t="shared" si="5"/>
        <v>0</v>
      </c>
      <c r="H5" s="31">
        <f t="shared" si="5"/>
        <v>93</v>
      </c>
      <c r="I5" s="60">
        <f t="shared" si="5"/>
        <v>179</v>
      </c>
      <c r="J5" s="60">
        <f t="shared" si="5"/>
        <v>142</v>
      </c>
    </row>
    <row r="6" spans="1:10">
      <c r="A6" s="32" t="s">
        <v>80</v>
      </c>
      <c r="B6" s="33">
        <f t="shared" ref="B6:C6" si="6">(B5/B4)*100</f>
        <v>37.037037037037038</v>
      </c>
      <c r="C6" s="33">
        <f t="shared" si="6"/>
        <v>27.927927927927925</v>
      </c>
      <c r="D6" s="33">
        <f t="shared" ref="D6:E6" si="7">(D5/D4)*100</f>
        <v>30.49645390070922</v>
      </c>
      <c r="E6" s="33">
        <f t="shared" si="7"/>
        <v>55.194805194805198</v>
      </c>
      <c r="F6" s="33">
        <f t="shared" ref="F6:J6" si="8">(F5/F4)*100</f>
        <v>26.436781609195403</v>
      </c>
      <c r="G6" s="33" t="e">
        <f t="shared" si="8"/>
        <v>#DIV/0!</v>
      </c>
      <c r="H6" s="33">
        <f t="shared" si="8"/>
        <v>29.337539432176658</v>
      </c>
      <c r="I6" s="61">
        <f t="shared" si="8"/>
        <v>30.862068965517242</v>
      </c>
      <c r="J6" s="61">
        <f t="shared" si="8"/>
        <v>22.829581993569132</v>
      </c>
    </row>
    <row r="7" spans="1:10">
      <c r="A7" s="30" t="s">
        <v>2</v>
      </c>
      <c r="B7" s="63">
        <v>0</v>
      </c>
      <c r="C7" s="63">
        <v>0</v>
      </c>
      <c r="D7" s="63"/>
      <c r="F7">
        <v>8</v>
      </c>
      <c r="H7">
        <v>6</v>
      </c>
      <c r="I7" s="1">
        <v>11</v>
      </c>
      <c r="J7" s="1">
        <v>6</v>
      </c>
    </row>
    <row r="8" spans="1:10">
      <c r="A8" s="30" t="s">
        <v>3</v>
      </c>
      <c r="B8" s="63">
        <v>0</v>
      </c>
      <c r="C8" s="63">
        <v>0</v>
      </c>
      <c r="D8" s="63"/>
    </row>
    <row r="9" spans="1:10">
      <c r="A9" s="30" t="s">
        <v>19</v>
      </c>
      <c r="B9" s="63">
        <v>0</v>
      </c>
      <c r="C9" s="63">
        <v>0</v>
      </c>
      <c r="D9" s="63"/>
    </row>
    <row r="10" spans="1:10">
      <c r="A10" s="30" t="s">
        <v>4</v>
      </c>
      <c r="B10" s="63">
        <v>0</v>
      </c>
      <c r="C10" s="63">
        <v>0</v>
      </c>
      <c r="D10" s="63"/>
      <c r="E10">
        <v>25</v>
      </c>
      <c r="F10">
        <v>0</v>
      </c>
      <c r="H10">
        <v>24</v>
      </c>
      <c r="I10" s="1">
        <v>49</v>
      </c>
    </row>
    <row r="11" spans="1:10">
      <c r="A11" s="30" t="s">
        <v>5</v>
      </c>
      <c r="B11" s="63">
        <v>0</v>
      </c>
      <c r="C11" s="63">
        <v>0</v>
      </c>
      <c r="D11" s="63"/>
    </row>
    <row r="12" spans="1:10">
      <c r="A12" s="30" t="s">
        <v>6</v>
      </c>
      <c r="B12" s="63">
        <v>0</v>
      </c>
      <c r="C12" s="63">
        <v>0</v>
      </c>
      <c r="D12" s="63">
        <v>5</v>
      </c>
      <c r="E12">
        <v>20</v>
      </c>
      <c r="F12">
        <v>30</v>
      </c>
      <c r="H12">
        <v>29</v>
      </c>
      <c r="I12" s="1">
        <v>40</v>
      </c>
      <c r="J12" s="1">
        <v>69</v>
      </c>
    </row>
    <row r="13" spans="1:10">
      <c r="A13" s="30" t="s">
        <v>7</v>
      </c>
      <c r="B13" s="63">
        <v>0</v>
      </c>
      <c r="C13" s="63">
        <v>0</v>
      </c>
      <c r="D13" s="63"/>
    </row>
    <row r="14" spans="1:10">
      <c r="A14" s="30" t="s">
        <v>8</v>
      </c>
      <c r="B14" s="63">
        <v>30</v>
      </c>
      <c r="C14" s="63">
        <v>0</v>
      </c>
      <c r="D14" s="63"/>
    </row>
    <row r="15" spans="1:10">
      <c r="A15" s="30" t="s">
        <v>9</v>
      </c>
      <c r="B15" s="63">
        <v>0</v>
      </c>
      <c r="C15" s="63">
        <v>0</v>
      </c>
      <c r="D15" s="63"/>
    </row>
    <row r="16" spans="1:10">
      <c r="A16" s="30" t="s">
        <v>10</v>
      </c>
      <c r="B16" s="63">
        <v>0</v>
      </c>
      <c r="C16" s="63">
        <v>0</v>
      </c>
      <c r="D16" s="63"/>
    </row>
    <row r="17" spans="1:10">
      <c r="A17" s="30" t="s">
        <v>11</v>
      </c>
      <c r="B17" s="63">
        <v>0</v>
      </c>
      <c r="C17" s="63">
        <v>0</v>
      </c>
      <c r="D17" s="63"/>
    </row>
    <row r="18" spans="1:10">
      <c r="A18" s="30" t="s">
        <v>12</v>
      </c>
      <c r="B18" s="63">
        <v>0</v>
      </c>
      <c r="C18" s="63">
        <v>0</v>
      </c>
      <c r="D18" s="63"/>
    </row>
    <row r="19" spans="1:10">
      <c r="A19" s="30" t="s">
        <v>13</v>
      </c>
      <c r="B19" s="63">
        <v>0</v>
      </c>
      <c r="C19" s="63">
        <v>0</v>
      </c>
      <c r="D19" s="63"/>
    </row>
    <row r="20" spans="1:10">
      <c r="A20" s="30" t="s">
        <v>14</v>
      </c>
      <c r="B20" s="63">
        <v>0</v>
      </c>
      <c r="C20" s="63">
        <v>31</v>
      </c>
      <c r="D20" s="63">
        <v>38</v>
      </c>
      <c r="E20">
        <v>35</v>
      </c>
      <c r="I20" s="1">
        <v>35</v>
      </c>
      <c r="J20" s="1">
        <v>34</v>
      </c>
    </row>
    <row r="21" spans="1:10">
      <c r="A21" s="30" t="s">
        <v>15</v>
      </c>
      <c r="B21" s="63">
        <v>0</v>
      </c>
      <c r="C21" s="63">
        <v>0</v>
      </c>
      <c r="D21" s="63"/>
      <c r="E21">
        <v>5</v>
      </c>
      <c r="F21">
        <v>8</v>
      </c>
      <c r="H21">
        <v>34</v>
      </c>
      <c r="I21" s="1">
        <v>44</v>
      </c>
      <c r="J21" s="1">
        <v>33</v>
      </c>
    </row>
    <row r="22" spans="1:10">
      <c r="A22" s="35" t="s">
        <v>16</v>
      </c>
      <c r="B22" s="63">
        <v>0</v>
      </c>
      <c r="C22" s="63">
        <v>0</v>
      </c>
      <c r="D22" s="63"/>
      <c r="E22" s="94"/>
    </row>
    <row r="23" spans="1:10">
      <c r="A23" s="30" t="s">
        <v>74</v>
      </c>
      <c r="B23" s="31">
        <f t="shared" ref="B23:C23" si="9">SUM(B25:B37)</f>
        <v>37</v>
      </c>
      <c r="C23" s="31">
        <f t="shared" si="9"/>
        <v>36</v>
      </c>
      <c r="D23" s="31">
        <f t="shared" ref="D23:E23" si="10">SUM(D25:D37)</f>
        <v>35</v>
      </c>
      <c r="E23" s="31">
        <f t="shared" si="10"/>
        <v>0</v>
      </c>
      <c r="F23" s="31">
        <f t="shared" ref="F23:J23" si="11">SUM(F25:F37)</f>
        <v>0</v>
      </c>
      <c r="G23" s="31">
        <f t="shared" si="11"/>
        <v>0</v>
      </c>
      <c r="H23" s="31">
        <f t="shared" si="11"/>
        <v>154</v>
      </c>
      <c r="I23" s="62">
        <f t="shared" si="11"/>
        <v>345</v>
      </c>
      <c r="J23" s="62">
        <f t="shared" si="11"/>
        <v>342</v>
      </c>
    </row>
    <row r="24" spans="1:10">
      <c r="A24" s="32" t="s">
        <v>80</v>
      </c>
      <c r="B24" s="33">
        <f t="shared" ref="B24:C24" si="12">(B23/B4)*100</f>
        <v>45.679012345679013</v>
      </c>
      <c r="C24" s="33">
        <f t="shared" si="12"/>
        <v>32.432432432432435</v>
      </c>
      <c r="D24" s="33">
        <f t="shared" ref="D24:E24" si="13">(D23/D4)*100</f>
        <v>24.822695035460992</v>
      </c>
      <c r="E24" s="33">
        <f t="shared" si="13"/>
        <v>0</v>
      </c>
      <c r="F24" s="33">
        <f t="shared" ref="F24:J24" si="14">(F23/F4)*100</f>
        <v>0</v>
      </c>
      <c r="G24" s="33" t="e">
        <f t="shared" si="14"/>
        <v>#DIV/0!</v>
      </c>
      <c r="H24" s="33">
        <f t="shared" si="14"/>
        <v>48.580441640378545</v>
      </c>
      <c r="I24" s="61">
        <f t="shared" si="14"/>
        <v>59.482758620689658</v>
      </c>
      <c r="J24" s="61">
        <f t="shared" si="14"/>
        <v>54.983922829581985</v>
      </c>
    </row>
    <row r="25" spans="1:10">
      <c r="A25" s="30" t="s">
        <v>27</v>
      </c>
      <c r="B25" s="63">
        <v>0</v>
      </c>
      <c r="C25" s="63">
        <v>0</v>
      </c>
      <c r="D25" s="63"/>
    </row>
    <row r="26" spans="1:10">
      <c r="A26" s="30" t="s">
        <v>28</v>
      </c>
      <c r="B26" s="63">
        <v>0</v>
      </c>
      <c r="C26" s="63">
        <v>0</v>
      </c>
      <c r="D26" s="63"/>
    </row>
    <row r="27" spans="1:10">
      <c r="A27" s="30" t="s">
        <v>29</v>
      </c>
      <c r="B27" s="63">
        <v>0</v>
      </c>
      <c r="C27" s="63">
        <v>0</v>
      </c>
      <c r="D27" s="63"/>
      <c r="I27" s="1">
        <v>174</v>
      </c>
      <c r="J27" s="1">
        <v>200</v>
      </c>
    </row>
    <row r="28" spans="1:10">
      <c r="A28" s="30" t="s">
        <v>30</v>
      </c>
      <c r="B28" s="63">
        <v>0</v>
      </c>
      <c r="C28" s="63">
        <v>0</v>
      </c>
      <c r="D28" s="63"/>
    </row>
    <row r="29" spans="1:10">
      <c r="A29" s="30" t="s">
        <v>33</v>
      </c>
      <c r="B29" s="63">
        <v>0</v>
      </c>
      <c r="C29" s="63">
        <v>0</v>
      </c>
      <c r="D29" s="63"/>
    </row>
    <row r="30" spans="1:10">
      <c r="A30" s="30" t="s">
        <v>35</v>
      </c>
      <c r="B30" s="63">
        <v>0</v>
      </c>
      <c r="C30" s="63">
        <v>0</v>
      </c>
      <c r="D30" s="63"/>
    </row>
    <row r="31" spans="1:10">
      <c r="A31" s="30" t="s">
        <v>44</v>
      </c>
      <c r="B31" s="63">
        <v>0</v>
      </c>
      <c r="C31" s="63">
        <v>0</v>
      </c>
      <c r="D31" s="63"/>
    </row>
    <row r="32" spans="1:10">
      <c r="A32" s="30" t="s">
        <v>50</v>
      </c>
      <c r="B32" s="63">
        <v>0</v>
      </c>
      <c r="C32" s="63">
        <v>0</v>
      </c>
      <c r="D32" s="63"/>
    </row>
    <row r="33" spans="1:10">
      <c r="A33" s="30" t="s">
        <v>49</v>
      </c>
      <c r="B33" s="63">
        <v>0</v>
      </c>
      <c r="C33" s="63">
        <v>0</v>
      </c>
      <c r="D33" s="63"/>
    </row>
    <row r="34" spans="1:10">
      <c r="A34" s="30" t="s">
        <v>53</v>
      </c>
      <c r="B34" s="63">
        <v>0</v>
      </c>
      <c r="C34" s="63">
        <v>0</v>
      </c>
      <c r="D34" s="63"/>
    </row>
    <row r="35" spans="1:10">
      <c r="A35" s="30" t="s">
        <v>57</v>
      </c>
      <c r="B35" s="63">
        <v>0</v>
      </c>
      <c r="C35" s="63">
        <v>0</v>
      </c>
      <c r="D35" s="63"/>
    </row>
    <row r="36" spans="1:10">
      <c r="A36" s="30" t="s">
        <v>21</v>
      </c>
      <c r="B36" s="63">
        <v>37</v>
      </c>
      <c r="C36" s="63">
        <v>36</v>
      </c>
      <c r="D36" s="63">
        <v>35</v>
      </c>
      <c r="H36">
        <v>154</v>
      </c>
      <c r="I36" s="1">
        <v>171</v>
      </c>
      <c r="J36" s="1">
        <v>142</v>
      </c>
    </row>
    <row r="37" spans="1:10">
      <c r="A37" s="35" t="s">
        <v>60</v>
      </c>
      <c r="B37" s="63">
        <v>0</v>
      </c>
      <c r="C37" s="63">
        <v>0</v>
      </c>
      <c r="D37" s="63"/>
      <c r="E37" s="94"/>
    </row>
    <row r="38" spans="1:10">
      <c r="A38" s="30" t="s">
        <v>75</v>
      </c>
      <c r="B38" s="31">
        <f t="shared" ref="B38:C38" si="15">SUM(B40:B51)</f>
        <v>14</v>
      </c>
      <c r="C38" s="31">
        <f t="shared" si="15"/>
        <v>44</v>
      </c>
      <c r="D38" s="31">
        <f t="shared" ref="D38:E38" si="16">SUM(D40:D51)</f>
        <v>50</v>
      </c>
      <c r="E38" s="31">
        <f t="shared" si="16"/>
        <v>52</v>
      </c>
      <c r="F38" s="31">
        <f t="shared" ref="F38:J38" si="17">SUM(F40:F51)</f>
        <v>128</v>
      </c>
      <c r="G38" s="31">
        <f t="shared" si="17"/>
        <v>0</v>
      </c>
      <c r="H38" s="31">
        <f t="shared" si="17"/>
        <v>70</v>
      </c>
      <c r="I38" s="62">
        <f t="shared" si="17"/>
        <v>56</v>
      </c>
      <c r="J38" s="62">
        <f t="shared" si="17"/>
        <v>60</v>
      </c>
    </row>
    <row r="39" spans="1:10">
      <c r="A39" s="32" t="s">
        <v>80</v>
      </c>
      <c r="B39" s="33">
        <f t="shared" ref="B39:C39" si="18">(B38/B4)*100</f>
        <v>17.283950617283949</v>
      </c>
      <c r="C39" s="33">
        <f t="shared" si="18"/>
        <v>39.63963963963964</v>
      </c>
      <c r="D39" s="33">
        <f t="shared" ref="D39:E39" si="19">(D38/D4)*100</f>
        <v>35.460992907801419</v>
      </c>
      <c r="E39" s="33">
        <f t="shared" si="19"/>
        <v>33.766233766233768</v>
      </c>
      <c r="F39" s="33">
        <f t="shared" ref="F39:J39" si="20">(F38/F4)*100</f>
        <v>73.563218390804593</v>
      </c>
      <c r="G39" s="33" t="e">
        <f t="shared" si="20"/>
        <v>#DIV/0!</v>
      </c>
      <c r="H39" s="33">
        <f t="shared" si="20"/>
        <v>22.082018927444793</v>
      </c>
      <c r="I39" s="61">
        <f t="shared" si="20"/>
        <v>9.6551724137931032</v>
      </c>
      <c r="J39" s="61">
        <f t="shared" si="20"/>
        <v>9.6463022508038581</v>
      </c>
    </row>
    <row r="40" spans="1:10">
      <c r="A40" s="30" t="s">
        <v>36</v>
      </c>
      <c r="B40" s="63">
        <v>0</v>
      </c>
      <c r="C40" s="63">
        <v>2</v>
      </c>
      <c r="D40" s="63">
        <v>10</v>
      </c>
      <c r="E40">
        <v>6</v>
      </c>
      <c r="F40">
        <v>15</v>
      </c>
      <c r="H40">
        <v>27</v>
      </c>
      <c r="I40" s="1">
        <v>16</v>
      </c>
      <c r="J40" s="1">
        <v>28</v>
      </c>
    </row>
    <row r="41" spans="1:10">
      <c r="A41" s="30" t="s">
        <v>37</v>
      </c>
      <c r="B41" s="63">
        <v>0</v>
      </c>
      <c r="C41" s="63">
        <v>7</v>
      </c>
      <c r="D41" s="63">
        <v>15</v>
      </c>
      <c r="E41">
        <v>14</v>
      </c>
      <c r="F41">
        <v>18</v>
      </c>
    </row>
    <row r="42" spans="1:10">
      <c r="A42" s="30" t="s">
        <v>34</v>
      </c>
      <c r="B42" s="63">
        <v>0</v>
      </c>
      <c r="C42" s="63">
        <v>20</v>
      </c>
      <c r="D42" s="63">
        <v>13</v>
      </c>
      <c r="E42">
        <v>12</v>
      </c>
      <c r="F42">
        <v>30</v>
      </c>
      <c r="H42">
        <v>14</v>
      </c>
      <c r="I42" s="1">
        <v>14</v>
      </c>
      <c r="J42" s="1">
        <v>14</v>
      </c>
    </row>
    <row r="43" spans="1:10">
      <c r="A43" s="30" t="s">
        <v>38</v>
      </c>
      <c r="B43" s="63">
        <v>0</v>
      </c>
      <c r="C43" s="63">
        <v>0</v>
      </c>
      <c r="D43" s="63"/>
    </row>
    <row r="44" spans="1:10">
      <c r="A44" s="30" t="s">
        <v>41</v>
      </c>
      <c r="B44" s="63">
        <v>0</v>
      </c>
      <c r="C44" s="63">
        <v>0</v>
      </c>
      <c r="D44" s="63"/>
    </row>
    <row r="45" spans="1:10">
      <c r="A45" s="30" t="s">
        <v>42</v>
      </c>
      <c r="B45" s="63">
        <v>14</v>
      </c>
      <c r="C45" s="63">
        <v>15</v>
      </c>
      <c r="D45" s="63">
        <v>12</v>
      </c>
      <c r="E45">
        <v>20</v>
      </c>
      <c r="F45">
        <v>0</v>
      </c>
      <c r="H45">
        <v>0</v>
      </c>
    </row>
    <row r="46" spans="1:10">
      <c r="A46" s="30" t="s">
        <v>43</v>
      </c>
      <c r="B46" s="63">
        <v>0</v>
      </c>
      <c r="C46" s="63">
        <v>0</v>
      </c>
      <c r="D46" s="63"/>
    </row>
    <row r="47" spans="1:10">
      <c r="A47" s="30" t="s">
        <v>46</v>
      </c>
      <c r="B47" s="63">
        <v>0</v>
      </c>
      <c r="C47" s="63">
        <v>0</v>
      </c>
      <c r="D47" s="63"/>
      <c r="F47">
        <v>49</v>
      </c>
      <c r="H47">
        <v>0</v>
      </c>
    </row>
    <row r="48" spans="1:10">
      <c r="A48" s="30" t="s">
        <v>45</v>
      </c>
      <c r="B48" s="63">
        <v>0</v>
      </c>
      <c r="C48" s="63">
        <v>0</v>
      </c>
      <c r="D48" s="63"/>
    </row>
    <row r="49" spans="1:10">
      <c r="A49" s="30" t="s">
        <v>52</v>
      </c>
      <c r="B49" s="63">
        <v>0</v>
      </c>
      <c r="C49" s="63">
        <v>0</v>
      </c>
      <c r="D49" s="63"/>
      <c r="F49">
        <v>16</v>
      </c>
      <c r="H49">
        <v>29</v>
      </c>
      <c r="I49" s="1">
        <v>26</v>
      </c>
      <c r="J49" s="1">
        <v>18</v>
      </c>
    </row>
    <row r="50" spans="1:10">
      <c r="A50" s="30" t="s">
        <v>56</v>
      </c>
      <c r="B50" s="63">
        <v>0</v>
      </c>
      <c r="C50" s="63">
        <v>0</v>
      </c>
      <c r="D50" s="63"/>
    </row>
    <row r="51" spans="1:10">
      <c r="A51" s="35" t="s">
        <v>59</v>
      </c>
      <c r="B51" s="63">
        <v>0</v>
      </c>
      <c r="C51" s="63">
        <v>0</v>
      </c>
      <c r="D51" s="63"/>
      <c r="E51" s="94"/>
    </row>
    <row r="52" spans="1:10">
      <c r="A52" s="30" t="s">
        <v>76</v>
      </c>
      <c r="B52" s="31">
        <f t="shared" ref="B52:C52" si="21">SUM(B54:B62)</f>
        <v>0</v>
      </c>
      <c r="C52" s="31">
        <f t="shared" si="21"/>
        <v>0</v>
      </c>
      <c r="D52" s="31">
        <f t="shared" ref="D52:E52" si="22">SUM(D54:D62)</f>
        <v>13</v>
      </c>
      <c r="E52" s="31">
        <f t="shared" si="22"/>
        <v>17</v>
      </c>
      <c r="F52" s="31">
        <f t="shared" ref="F52:J52" si="23">SUM(F54:F62)</f>
        <v>0</v>
      </c>
      <c r="G52" s="31">
        <f t="shared" si="23"/>
        <v>0</v>
      </c>
      <c r="H52" s="31">
        <f t="shared" si="23"/>
        <v>0</v>
      </c>
      <c r="I52" s="62">
        <f t="shared" si="23"/>
        <v>0</v>
      </c>
      <c r="J52" s="62">
        <f t="shared" si="23"/>
        <v>78</v>
      </c>
    </row>
    <row r="53" spans="1:10">
      <c r="A53" s="32" t="s">
        <v>80</v>
      </c>
      <c r="B53" s="33">
        <f t="shared" ref="B53:C53" si="24">(B52/B4)*100</f>
        <v>0</v>
      </c>
      <c r="C53" s="33">
        <f t="shared" si="24"/>
        <v>0</v>
      </c>
      <c r="D53" s="33">
        <f t="shared" ref="D53:E53" si="25">(D52/D4)*100</f>
        <v>9.2198581560283674</v>
      </c>
      <c r="E53" s="33">
        <f t="shared" si="25"/>
        <v>11.038961038961039</v>
      </c>
      <c r="F53" s="33">
        <f t="shared" ref="F53:J53" si="26">(F52/F4)*100</f>
        <v>0</v>
      </c>
      <c r="G53" s="33" t="e">
        <f t="shared" si="26"/>
        <v>#DIV/0!</v>
      </c>
      <c r="H53" s="33">
        <f t="shared" si="26"/>
        <v>0</v>
      </c>
      <c r="I53" s="61">
        <f t="shared" si="26"/>
        <v>0</v>
      </c>
      <c r="J53" s="61">
        <f t="shared" si="26"/>
        <v>12.540192926045016</v>
      </c>
    </row>
    <row r="54" spans="1:10">
      <c r="A54" s="30" t="s">
        <v>31</v>
      </c>
      <c r="B54" s="63">
        <v>0</v>
      </c>
      <c r="C54" s="63">
        <v>0</v>
      </c>
      <c r="D54" s="63"/>
    </row>
    <row r="55" spans="1:10">
      <c r="A55" s="30" t="s">
        <v>40</v>
      </c>
      <c r="B55" s="63">
        <v>0</v>
      </c>
      <c r="C55" s="63">
        <v>0</v>
      </c>
      <c r="D55" s="63"/>
    </row>
    <row r="56" spans="1:10">
      <c r="A56" s="30" t="s">
        <v>39</v>
      </c>
      <c r="B56" s="63">
        <v>0</v>
      </c>
      <c r="C56" s="63">
        <v>0</v>
      </c>
      <c r="D56" s="63"/>
    </row>
    <row r="57" spans="1:10">
      <c r="A57" s="30" t="s">
        <v>47</v>
      </c>
      <c r="B57" s="63">
        <v>0</v>
      </c>
      <c r="C57" s="63">
        <v>0</v>
      </c>
      <c r="D57" s="63"/>
    </row>
    <row r="58" spans="1:10">
      <c r="A58" s="30" t="s">
        <v>48</v>
      </c>
      <c r="B58" s="63">
        <v>0</v>
      </c>
      <c r="C58" s="63">
        <v>0</v>
      </c>
      <c r="D58" s="63"/>
    </row>
    <row r="59" spans="1:10">
      <c r="A59" s="30" t="s">
        <v>51</v>
      </c>
      <c r="B59" s="63">
        <v>0</v>
      </c>
      <c r="C59" s="63">
        <v>0</v>
      </c>
      <c r="D59" s="63">
        <v>13</v>
      </c>
      <c r="E59">
        <v>17</v>
      </c>
    </row>
    <row r="60" spans="1:10">
      <c r="A60" s="30" t="s">
        <v>54</v>
      </c>
      <c r="B60" s="63">
        <v>0</v>
      </c>
      <c r="C60" s="63">
        <v>0</v>
      </c>
      <c r="D60" s="63"/>
      <c r="J60" s="1">
        <v>38</v>
      </c>
    </row>
    <row r="61" spans="1:10">
      <c r="A61" s="30" t="s">
        <v>55</v>
      </c>
      <c r="B61" s="63">
        <v>0</v>
      </c>
      <c r="C61" s="63">
        <v>0</v>
      </c>
      <c r="D61" s="63"/>
      <c r="J61" s="1">
        <v>40</v>
      </c>
    </row>
    <row r="62" spans="1:10">
      <c r="A62" s="35" t="s">
        <v>58</v>
      </c>
      <c r="B62" s="63">
        <v>0</v>
      </c>
      <c r="C62" s="63">
        <v>0</v>
      </c>
      <c r="D62" s="63"/>
      <c r="E62" s="94"/>
    </row>
    <row r="63" spans="1:10">
      <c r="A63" s="37" t="s">
        <v>32</v>
      </c>
      <c r="B63" s="64">
        <v>0</v>
      </c>
      <c r="C63" s="64">
        <v>0</v>
      </c>
      <c r="D63" s="64"/>
      <c r="E63" s="95"/>
      <c r="F63" s="95"/>
      <c r="G63" s="95"/>
      <c r="H63" s="95"/>
      <c r="I63" s="19"/>
      <c r="J63" s="19"/>
    </row>
    <row r="65" spans="2:8">
      <c r="B65" s="2" t="s">
        <v>22</v>
      </c>
      <c r="C65" s="2"/>
      <c r="E65" s="2" t="s">
        <v>22</v>
      </c>
      <c r="F65" s="2"/>
      <c r="G65" s="2"/>
      <c r="H65" s="2"/>
    </row>
    <row r="66" spans="2:8">
      <c r="B66" s="1" t="s">
        <v>62</v>
      </c>
      <c r="E66" s="1" t="s">
        <v>62</v>
      </c>
      <c r="F66" s="1"/>
      <c r="G66" s="1"/>
      <c r="H66" s="1"/>
    </row>
    <row r="67" spans="2:8">
      <c r="B67" s="1" t="s">
        <v>63</v>
      </c>
      <c r="E67" s="1" t="s">
        <v>63</v>
      </c>
      <c r="F67" s="1"/>
      <c r="G67" s="1"/>
      <c r="H67" s="1"/>
    </row>
    <row r="68" spans="2:8">
      <c r="B68" s="1" t="s">
        <v>64</v>
      </c>
      <c r="E68" s="1" t="s">
        <v>64</v>
      </c>
      <c r="F68" s="1"/>
      <c r="G68" s="1"/>
      <c r="H68" s="1"/>
    </row>
    <row r="69" spans="2:8">
      <c r="B69" s="1" t="s">
        <v>17</v>
      </c>
      <c r="E69" s="1" t="s">
        <v>17</v>
      </c>
      <c r="F69" s="1"/>
      <c r="G69" s="1"/>
      <c r="H69" s="1"/>
    </row>
    <row r="70" spans="2:8">
      <c r="B70" s="1" t="s">
        <v>65</v>
      </c>
      <c r="E70" s="1" t="s">
        <v>65</v>
      </c>
      <c r="F70" s="1"/>
      <c r="G70" s="1"/>
      <c r="H70" s="1"/>
    </row>
    <row r="71" spans="2:8">
      <c r="B71" s="1" t="s">
        <v>77</v>
      </c>
      <c r="E71" s="1" t="s">
        <v>77</v>
      </c>
      <c r="F71" s="1"/>
      <c r="G71" s="1"/>
      <c r="H71" s="1"/>
    </row>
    <row r="72" spans="2:8">
      <c r="B72" s="1" t="s">
        <v>81</v>
      </c>
      <c r="E72" s="1" t="s">
        <v>81</v>
      </c>
      <c r="F72" s="1"/>
      <c r="G72" s="1"/>
      <c r="H72" s="1"/>
    </row>
    <row r="73" spans="2:8">
      <c r="B73" s="1" t="s">
        <v>82</v>
      </c>
      <c r="E73" s="1" t="s">
        <v>82</v>
      </c>
      <c r="F73" s="1"/>
      <c r="G73" s="1"/>
      <c r="H73" s="1"/>
    </row>
    <row r="74" spans="2:8">
      <c r="B74" s="1" t="s">
        <v>83</v>
      </c>
      <c r="E74" s="1" t="s">
        <v>126</v>
      </c>
      <c r="F74" s="1"/>
      <c r="G74" s="1"/>
      <c r="H74" s="1"/>
    </row>
    <row r="75" spans="2:8">
      <c r="B75" s="1" t="s">
        <v>66</v>
      </c>
      <c r="E75" s="1" t="s">
        <v>66</v>
      </c>
      <c r="F75" s="1"/>
      <c r="G75" s="1"/>
      <c r="H75" s="1"/>
    </row>
    <row r="77" spans="2:8">
      <c r="B77" s="1" t="s">
        <v>84</v>
      </c>
    </row>
    <row r="78" spans="2:8">
      <c r="B78" s="1" t="s">
        <v>85</v>
      </c>
    </row>
    <row r="79" spans="2:8">
      <c r="B79" s="1" t="s">
        <v>86</v>
      </c>
    </row>
    <row r="80" spans="2:8">
      <c r="B80" s="1" t="s">
        <v>92</v>
      </c>
    </row>
    <row r="81" spans="2:3">
      <c r="B81" s="1" t="s">
        <v>93</v>
      </c>
    </row>
    <row r="82" spans="2:3">
      <c r="B82" s="1" t="s">
        <v>94</v>
      </c>
    </row>
    <row r="83" spans="2:3">
      <c r="B83" s="1" t="s">
        <v>115</v>
      </c>
    </row>
    <row r="84" spans="2:3">
      <c r="B84" s="1" t="s">
        <v>95</v>
      </c>
    </row>
    <row r="85" spans="2:3">
      <c r="B85" s="1" t="s">
        <v>96</v>
      </c>
    </row>
    <row r="86" spans="2:3">
      <c r="B86" s="1" t="s">
        <v>97</v>
      </c>
    </row>
    <row r="87" spans="2:3">
      <c r="B87" s="1" t="s">
        <v>98</v>
      </c>
    </row>
    <row r="88" spans="2:3">
      <c r="B88" s="1" t="s">
        <v>99</v>
      </c>
    </row>
    <row r="89" spans="2:3">
      <c r="B89" s="1" t="s">
        <v>87</v>
      </c>
    </row>
    <row r="90" spans="2:3">
      <c r="B90" s="1" t="s">
        <v>88</v>
      </c>
    </row>
    <row r="91" spans="2:3">
      <c r="B91" s="1" t="s">
        <v>89</v>
      </c>
    </row>
    <row r="92" spans="2:3">
      <c r="B92" s="1" t="s">
        <v>90</v>
      </c>
    </row>
    <row r="93" spans="2:3">
      <c r="B93" s="1" t="s">
        <v>91</v>
      </c>
    </row>
    <row r="94" spans="2:3">
      <c r="B94" s="48" t="s">
        <v>100</v>
      </c>
      <c r="C94" s="48"/>
    </row>
    <row r="96" spans="2:3">
      <c r="B96" s="58" t="s">
        <v>119</v>
      </c>
      <c r="C96" s="58"/>
    </row>
    <row r="97" spans="2:2">
      <c r="B97" s="1" t="s">
        <v>116</v>
      </c>
    </row>
    <row r="98" spans="2:2">
      <c r="B98" s="1" t="s">
        <v>117</v>
      </c>
    </row>
    <row r="99" spans="2:2">
      <c r="B99" s="1" t="s">
        <v>118</v>
      </c>
    </row>
    <row r="100" spans="2:2">
      <c r="B100" s="1" t="s">
        <v>111</v>
      </c>
    </row>
    <row r="101" spans="2:2">
      <c r="B101" s="1" t="s">
        <v>112</v>
      </c>
    </row>
    <row r="102" spans="2:2">
      <c r="B102" s="1" t="s">
        <v>113</v>
      </c>
    </row>
    <row r="103" spans="2:2">
      <c r="B103" s="1" t="s">
        <v>114</v>
      </c>
    </row>
  </sheetData>
  <phoneticPr fontId="0" type="noConversion"/>
  <hyperlinks>
    <hyperlink ref="B75" r:id="rId1" display="www.nces.ed.gov" xr:uid="{00000000-0004-0000-0200-000000000000}"/>
    <hyperlink ref="E75" r:id="rId2" display="www.nces.ed.gov" xr:uid="{00000000-0004-0000-0200-000001000000}"/>
  </hyperlinks>
  <pageMargins left="0.75" right="0.75" top="1" bottom="1" header="0.5" footer="0.5"/>
  <pageSetup orientation="portrait" r:id="rId3"/>
  <headerFooter alignWithMargins="0"/>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S103"/>
  <sheetViews>
    <sheetView topLeftCell="A19" zoomScale="80" zoomScaleNormal="80" workbookViewId="0">
      <selection activeCell="S56" sqref="S56"/>
    </sheetView>
  </sheetViews>
  <sheetFormatPr defaultColWidth="9.7109375" defaultRowHeight="12.75"/>
  <cols>
    <col min="1" max="1" width="21.42578125" style="1" customWidth="1"/>
    <col min="2" max="2" width="9.85546875" style="1" customWidth="1"/>
    <col min="3" max="8" width="10.140625" style="1" customWidth="1"/>
    <col min="9" max="10" width="9.140625" style="1"/>
    <col min="11" max="12" width="10.140625" style="1" customWidth="1"/>
    <col min="13" max="16384" width="9.7109375" style="1"/>
  </cols>
  <sheetData>
    <row r="1" spans="1:19">
      <c r="A1" s="9" t="s">
        <v>103</v>
      </c>
    </row>
    <row r="2" spans="1:19">
      <c r="B2" s="93" t="s">
        <v>0</v>
      </c>
      <c r="C2" s="91" t="s">
        <v>0</v>
      </c>
      <c r="D2" s="91" t="s">
        <v>0</v>
      </c>
      <c r="E2" s="91" t="s">
        <v>0</v>
      </c>
      <c r="F2" s="91" t="s">
        <v>0</v>
      </c>
      <c r="G2" s="91" t="s">
        <v>0</v>
      </c>
      <c r="H2" s="91" t="s">
        <v>0</v>
      </c>
      <c r="I2" s="91" t="s">
        <v>0</v>
      </c>
      <c r="J2" s="91" t="s">
        <v>0</v>
      </c>
      <c r="K2" s="93" t="s">
        <v>1</v>
      </c>
      <c r="L2" s="91" t="s">
        <v>1</v>
      </c>
      <c r="M2" s="91" t="s">
        <v>1</v>
      </c>
      <c r="N2" s="4" t="s">
        <v>1</v>
      </c>
      <c r="O2" s="4" t="s">
        <v>1</v>
      </c>
      <c r="P2" s="4" t="s">
        <v>1</v>
      </c>
      <c r="Q2" s="4" t="s">
        <v>1</v>
      </c>
      <c r="R2" s="4" t="s">
        <v>1</v>
      </c>
      <c r="S2" s="4" t="s">
        <v>1</v>
      </c>
    </row>
    <row r="3" spans="1:19" s="43" customFormat="1">
      <c r="B3" s="109" t="s">
        <v>71</v>
      </c>
      <c r="C3" s="40" t="s">
        <v>122</v>
      </c>
      <c r="D3" s="131" t="s">
        <v>123</v>
      </c>
      <c r="E3" s="40" t="s">
        <v>124</v>
      </c>
      <c r="F3" s="40" t="s">
        <v>127</v>
      </c>
      <c r="G3" s="40" t="s">
        <v>129</v>
      </c>
      <c r="H3" s="40" t="s">
        <v>130</v>
      </c>
      <c r="I3" s="120" t="s">
        <v>134</v>
      </c>
      <c r="J3" s="120" t="s">
        <v>135</v>
      </c>
      <c r="K3" s="92" t="s">
        <v>71</v>
      </c>
      <c r="L3" s="40" t="s">
        <v>122</v>
      </c>
      <c r="M3" s="40" t="s">
        <v>123</v>
      </c>
      <c r="N3" s="43" t="s">
        <v>124</v>
      </c>
      <c r="O3" s="43" t="s">
        <v>127</v>
      </c>
      <c r="P3" s="43" t="s">
        <v>129</v>
      </c>
      <c r="Q3" s="43" t="s">
        <v>130</v>
      </c>
      <c r="R3" s="120" t="s">
        <v>134</v>
      </c>
      <c r="S3" s="120" t="s">
        <v>135</v>
      </c>
    </row>
    <row r="4" spans="1:19">
      <c r="A4" s="28" t="s">
        <v>72</v>
      </c>
      <c r="B4" s="108">
        <f t="shared" ref="B4:C4" si="0">B5+B23+B38+B52+B63</f>
        <v>141</v>
      </c>
      <c r="C4" s="29">
        <f t="shared" si="0"/>
        <v>690</v>
      </c>
      <c r="D4" s="29">
        <f t="shared" ref="D4:E4" si="1">D5+D23+D38+D52+D63</f>
        <v>598</v>
      </c>
      <c r="E4" s="29">
        <f t="shared" si="1"/>
        <v>547</v>
      </c>
      <c r="F4" s="29">
        <f t="shared" ref="F4:J4" si="2">F5+F23+F38+F52+F63</f>
        <v>584</v>
      </c>
      <c r="G4" s="29">
        <f t="shared" si="2"/>
        <v>0</v>
      </c>
      <c r="H4" s="29">
        <f t="shared" si="2"/>
        <v>757</v>
      </c>
      <c r="I4" s="59">
        <f t="shared" si="2"/>
        <v>787</v>
      </c>
      <c r="J4" s="59">
        <f t="shared" si="2"/>
        <v>825</v>
      </c>
      <c r="K4" s="108">
        <f t="shared" ref="K4:L4" si="3">K5+K23+K38+K52+K63</f>
        <v>56</v>
      </c>
      <c r="L4" s="29">
        <f t="shared" si="3"/>
        <v>1001</v>
      </c>
      <c r="M4" s="29">
        <f t="shared" ref="M4:N4" si="4">M5+M23+M38+M52+M63</f>
        <v>684</v>
      </c>
      <c r="N4" s="29">
        <f t="shared" si="4"/>
        <v>792</v>
      </c>
      <c r="O4" s="29">
        <f t="shared" ref="O4:S4" si="5">O5+O23+O38+O52+O63</f>
        <v>787</v>
      </c>
      <c r="P4" s="29">
        <f t="shared" si="5"/>
        <v>0</v>
      </c>
      <c r="Q4" s="29">
        <f t="shared" si="5"/>
        <v>1027</v>
      </c>
      <c r="R4" s="59">
        <f t="shared" si="5"/>
        <v>1178</v>
      </c>
      <c r="S4" s="59">
        <f t="shared" si="5"/>
        <v>1201</v>
      </c>
    </row>
    <row r="5" spans="1:19">
      <c r="A5" s="30" t="s">
        <v>20</v>
      </c>
      <c r="B5" s="105">
        <f t="shared" ref="B5:C5" si="6">SUM(B7:B22)</f>
        <v>28</v>
      </c>
      <c r="C5" s="31">
        <f t="shared" si="6"/>
        <v>171</v>
      </c>
      <c r="D5" s="119">
        <f t="shared" ref="D5:E5" si="7">SUM(D7:D22)</f>
        <v>130</v>
      </c>
      <c r="E5" s="107">
        <f t="shared" si="7"/>
        <v>161</v>
      </c>
      <c r="F5" s="107">
        <f t="shared" ref="F5:J5" si="8">SUM(F7:F22)</f>
        <v>96</v>
      </c>
      <c r="G5" s="107">
        <f t="shared" si="8"/>
        <v>0</v>
      </c>
      <c r="H5" s="107">
        <f t="shared" si="8"/>
        <v>151</v>
      </c>
      <c r="I5" s="60">
        <f t="shared" si="8"/>
        <v>150</v>
      </c>
      <c r="J5" s="60">
        <f t="shared" si="8"/>
        <v>180</v>
      </c>
      <c r="K5" s="105">
        <f t="shared" ref="K5:L5" si="9">SUM(K7:K22)</f>
        <v>29</v>
      </c>
      <c r="L5" s="31">
        <f t="shared" si="9"/>
        <v>128</v>
      </c>
      <c r="M5" s="31">
        <f t="shared" ref="M5:N5" si="10">SUM(M7:M22)</f>
        <v>133</v>
      </c>
      <c r="N5" s="31">
        <f t="shared" si="10"/>
        <v>224</v>
      </c>
      <c r="O5" s="31">
        <f t="shared" ref="O5:S5" si="11">SUM(O7:O22)</f>
        <v>121</v>
      </c>
      <c r="P5" s="31">
        <f t="shared" si="11"/>
        <v>0</v>
      </c>
      <c r="Q5" s="31">
        <f t="shared" si="11"/>
        <v>150</v>
      </c>
      <c r="R5" s="60">
        <f t="shared" si="11"/>
        <v>216</v>
      </c>
      <c r="S5" s="60">
        <f t="shared" si="11"/>
        <v>206</v>
      </c>
    </row>
    <row r="6" spans="1:19" s="15" customFormat="1">
      <c r="A6" s="32" t="s">
        <v>80</v>
      </c>
      <c r="B6" s="106">
        <f t="shared" ref="B6:C6" si="12">(B5/B4)*100</f>
        <v>19.858156028368796</v>
      </c>
      <c r="C6" s="33">
        <f t="shared" si="12"/>
        <v>24.782608695652176</v>
      </c>
      <c r="D6" s="33">
        <f t="shared" ref="D6:E6" si="13">(D5/D4)*100</f>
        <v>21.739130434782609</v>
      </c>
      <c r="E6" s="33">
        <f t="shared" si="13"/>
        <v>29.433272394881172</v>
      </c>
      <c r="F6" s="33">
        <f t="shared" ref="F6:J6" si="14">(F5/F4)*100</f>
        <v>16.43835616438356</v>
      </c>
      <c r="G6" s="33" t="e">
        <f t="shared" si="14"/>
        <v>#DIV/0!</v>
      </c>
      <c r="H6" s="33">
        <f t="shared" si="14"/>
        <v>19.947159841479525</v>
      </c>
      <c r="I6" s="61">
        <f t="shared" si="14"/>
        <v>19.05972045743329</v>
      </c>
      <c r="J6" s="61">
        <f t="shared" si="14"/>
        <v>21.818181818181817</v>
      </c>
      <c r="K6" s="106">
        <f t="shared" ref="K6:L6" si="15">(K5/K4)*100</f>
        <v>51.785714285714292</v>
      </c>
      <c r="L6" s="33">
        <f t="shared" si="15"/>
        <v>12.787212787212788</v>
      </c>
      <c r="M6" s="33">
        <f t="shared" ref="M6:N6" si="16">(M5/M4)*100</f>
        <v>19.444444444444446</v>
      </c>
      <c r="N6" s="33">
        <f t="shared" si="16"/>
        <v>28.28282828282828</v>
      </c>
      <c r="O6" s="33">
        <f t="shared" ref="O6:S6" si="17">(O5/O4)*100</f>
        <v>15.374841168996186</v>
      </c>
      <c r="P6" s="33" t="e">
        <f t="shared" si="17"/>
        <v>#DIV/0!</v>
      </c>
      <c r="Q6" s="33">
        <f t="shared" si="17"/>
        <v>14.605647517039921</v>
      </c>
      <c r="R6" s="61">
        <f t="shared" si="17"/>
        <v>18.336162988115451</v>
      </c>
      <c r="S6" s="61">
        <f t="shared" si="17"/>
        <v>17.152373022481264</v>
      </c>
    </row>
    <row r="7" spans="1:19">
      <c r="A7" s="30" t="s">
        <v>2</v>
      </c>
      <c r="B7" s="44">
        <v>0</v>
      </c>
      <c r="C7" s="34">
        <v>7</v>
      </c>
      <c r="D7" s="34">
        <v>9</v>
      </c>
      <c r="E7" s="34">
        <v>9</v>
      </c>
      <c r="F7" s="34">
        <v>9</v>
      </c>
      <c r="G7" s="34"/>
      <c r="H7" s="34">
        <v>20</v>
      </c>
      <c r="I7" s="1">
        <v>21</v>
      </c>
      <c r="J7" s="1">
        <v>16</v>
      </c>
      <c r="K7" s="44">
        <v>0</v>
      </c>
      <c r="L7" s="34">
        <v>3</v>
      </c>
      <c r="M7" s="1">
        <v>2</v>
      </c>
      <c r="N7" s="1">
        <v>4</v>
      </c>
      <c r="O7" s="1">
        <v>6</v>
      </c>
      <c r="Q7" s="1">
        <v>10</v>
      </c>
      <c r="R7" s="1">
        <v>11</v>
      </c>
      <c r="S7" s="1">
        <v>14</v>
      </c>
    </row>
    <row r="8" spans="1:19">
      <c r="A8" s="30" t="s">
        <v>3</v>
      </c>
      <c r="B8" s="44">
        <v>0</v>
      </c>
      <c r="C8" s="34">
        <v>0</v>
      </c>
      <c r="D8" s="34"/>
      <c r="E8" s="34"/>
      <c r="F8" s="34"/>
      <c r="G8" s="34"/>
      <c r="H8" s="34"/>
      <c r="K8" s="44">
        <v>0</v>
      </c>
      <c r="L8" s="34">
        <v>0</v>
      </c>
    </row>
    <row r="9" spans="1:19">
      <c r="A9" s="30" t="s">
        <v>19</v>
      </c>
      <c r="B9" s="44">
        <v>0</v>
      </c>
      <c r="C9" s="34">
        <v>0</v>
      </c>
      <c r="D9" s="34"/>
      <c r="E9" s="34"/>
      <c r="F9" s="34"/>
      <c r="G9" s="34"/>
      <c r="H9" s="34"/>
      <c r="K9" s="44">
        <v>0</v>
      </c>
      <c r="L9" s="34">
        <v>0</v>
      </c>
    </row>
    <row r="10" spans="1:19">
      <c r="A10" s="30" t="s">
        <v>4</v>
      </c>
      <c r="B10" s="44">
        <v>0</v>
      </c>
      <c r="C10" s="34">
        <v>17</v>
      </c>
      <c r="D10" s="34">
        <v>17</v>
      </c>
      <c r="E10" s="34">
        <v>77</v>
      </c>
      <c r="F10" s="34">
        <v>18</v>
      </c>
      <c r="G10" s="34"/>
      <c r="H10" s="34">
        <v>5</v>
      </c>
      <c r="I10" s="1">
        <v>9</v>
      </c>
      <c r="J10" s="1">
        <v>6</v>
      </c>
      <c r="K10" s="44">
        <v>0</v>
      </c>
      <c r="L10" s="34">
        <v>29</v>
      </c>
      <c r="M10" s="1">
        <v>26</v>
      </c>
      <c r="N10" s="1">
        <v>111</v>
      </c>
      <c r="O10" s="1">
        <v>31</v>
      </c>
      <c r="Q10" s="1">
        <v>21</v>
      </c>
      <c r="R10" s="1">
        <v>40</v>
      </c>
      <c r="S10" s="1">
        <v>12</v>
      </c>
    </row>
    <row r="11" spans="1:19">
      <c r="A11" s="30" t="s">
        <v>5</v>
      </c>
      <c r="B11" s="44">
        <v>17</v>
      </c>
      <c r="C11" s="34">
        <v>5</v>
      </c>
      <c r="D11" s="34">
        <v>10</v>
      </c>
      <c r="E11" s="34">
        <v>8</v>
      </c>
      <c r="F11" s="34">
        <v>7</v>
      </c>
      <c r="G11" s="34"/>
      <c r="H11" s="34">
        <v>5</v>
      </c>
      <c r="I11" s="1">
        <v>5</v>
      </c>
      <c r="J11" s="1">
        <v>11</v>
      </c>
      <c r="K11" s="44">
        <v>24</v>
      </c>
      <c r="L11" s="34">
        <v>3</v>
      </c>
      <c r="M11" s="1">
        <v>2</v>
      </c>
      <c r="N11" s="1">
        <v>8</v>
      </c>
      <c r="O11" s="1">
        <v>4</v>
      </c>
      <c r="Q11" s="1">
        <v>5</v>
      </c>
      <c r="R11" s="1">
        <v>7</v>
      </c>
      <c r="S11" s="1">
        <v>11</v>
      </c>
    </row>
    <row r="12" spans="1:19">
      <c r="A12" s="30" t="s">
        <v>6</v>
      </c>
      <c r="B12" s="44">
        <v>0</v>
      </c>
      <c r="C12" s="34">
        <v>0</v>
      </c>
      <c r="D12" s="34">
        <v>3</v>
      </c>
      <c r="E12" s="34">
        <v>12</v>
      </c>
      <c r="F12" s="34">
        <v>17</v>
      </c>
      <c r="G12" s="34"/>
      <c r="H12" s="34">
        <v>15</v>
      </c>
      <c r="I12" s="1">
        <v>12</v>
      </c>
      <c r="J12" s="1">
        <v>23</v>
      </c>
      <c r="K12" s="44">
        <v>0</v>
      </c>
      <c r="L12" s="34">
        <v>0</v>
      </c>
      <c r="M12" s="1">
        <v>2</v>
      </c>
      <c r="N12" s="1">
        <v>8</v>
      </c>
      <c r="O12" s="1">
        <v>13</v>
      </c>
      <c r="Q12" s="1">
        <v>14</v>
      </c>
      <c r="R12" s="1">
        <v>28</v>
      </c>
      <c r="S12" s="1">
        <v>46</v>
      </c>
    </row>
    <row r="13" spans="1:19">
      <c r="A13" s="30" t="s">
        <v>7</v>
      </c>
      <c r="B13" s="44">
        <v>0</v>
      </c>
      <c r="C13" s="34">
        <v>0</v>
      </c>
      <c r="D13" s="34"/>
      <c r="E13" s="34"/>
      <c r="F13" s="34"/>
      <c r="G13" s="34"/>
      <c r="H13" s="34"/>
      <c r="K13" s="44">
        <v>0</v>
      </c>
      <c r="L13" s="34">
        <v>0</v>
      </c>
    </row>
    <row r="14" spans="1:19">
      <c r="A14" s="30" t="s">
        <v>8</v>
      </c>
      <c r="B14" s="44">
        <v>0</v>
      </c>
      <c r="C14" s="34">
        <v>0</v>
      </c>
      <c r="D14" s="34">
        <v>1</v>
      </c>
      <c r="E14" s="34">
        <v>0</v>
      </c>
      <c r="F14" s="34">
        <v>3</v>
      </c>
      <c r="G14" s="34"/>
      <c r="H14" s="34">
        <v>6</v>
      </c>
      <c r="I14" s="1">
        <v>6</v>
      </c>
      <c r="J14" s="1">
        <v>1</v>
      </c>
      <c r="K14" s="44">
        <v>0</v>
      </c>
      <c r="L14" s="34">
        <v>0</v>
      </c>
      <c r="N14" s="1">
        <v>2</v>
      </c>
      <c r="O14" s="1">
        <v>0</v>
      </c>
      <c r="Q14" s="1">
        <v>3</v>
      </c>
      <c r="R14" s="1">
        <v>1</v>
      </c>
      <c r="S14" s="1">
        <v>1</v>
      </c>
    </row>
    <row r="15" spans="1:19">
      <c r="A15" s="30" t="s">
        <v>9</v>
      </c>
      <c r="B15" s="44">
        <v>0</v>
      </c>
      <c r="C15" s="34">
        <v>0</v>
      </c>
      <c r="D15" s="34"/>
      <c r="E15" s="34"/>
      <c r="F15" s="34"/>
      <c r="G15" s="34"/>
      <c r="H15" s="34">
        <v>0</v>
      </c>
      <c r="I15" s="1">
        <v>0</v>
      </c>
      <c r="J15" s="1">
        <v>0</v>
      </c>
      <c r="K15" s="44">
        <v>0</v>
      </c>
      <c r="L15" s="34">
        <v>0</v>
      </c>
      <c r="Q15" s="1">
        <v>0</v>
      </c>
      <c r="R15" s="1">
        <v>0</v>
      </c>
      <c r="S15" s="1">
        <v>0</v>
      </c>
    </row>
    <row r="16" spans="1:19">
      <c r="A16" s="30" t="s">
        <v>10</v>
      </c>
      <c r="B16" s="44">
        <v>4</v>
      </c>
      <c r="C16" s="34">
        <v>40</v>
      </c>
      <c r="D16" s="34">
        <v>46</v>
      </c>
      <c r="E16" s="34">
        <v>24</v>
      </c>
      <c r="F16" s="34">
        <v>8</v>
      </c>
      <c r="G16" s="34"/>
      <c r="H16" s="34">
        <v>51</v>
      </c>
      <c r="I16" s="1">
        <v>42</v>
      </c>
      <c r="J16" s="1">
        <v>54</v>
      </c>
      <c r="K16" s="44">
        <v>4</v>
      </c>
      <c r="L16" s="34">
        <v>23</v>
      </c>
      <c r="M16" s="1">
        <v>21</v>
      </c>
      <c r="N16" s="1">
        <v>13</v>
      </c>
      <c r="O16" s="1">
        <v>5</v>
      </c>
      <c r="Q16" s="1">
        <v>6</v>
      </c>
      <c r="R16" s="1">
        <v>10</v>
      </c>
      <c r="S16" s="1">
        <v>16</v>
      </c>
    </row>
    <row r="17" spans="1:19">
      <c r="A17" s="30" t="s">
        <v>11</v>
      </c>
      <c r="B17" s="44">
        <v>0</v>
      </c>
      <c r="C17" s="34">
        <v>0</v>
      </c>
      <c r="D17" s="34"/>
      <c r="E17" s="34"/>
      <c r="F17" s="34"/>
      <c r="G17" s="34"/>
      <c r="H17" s="34"/>
      <c r="K17" s="44">
        <v>0</v>
      </c>
      <c r="L17" s="34">
        <v>0</v>
      </c>
    </row>
    <row r="18" spans="1:19">
      <c r="A18" s="30" t="s">
        <v>12</v>
      </c>
      <c r="B18" s="44">
        <v>0</v>
      </c>
      <c r="C18" s="34">
        <v>0</v>
      </c>
      <c r="D18" s="34"/>
      <c r="E18" s="34"/>
      <c r="F18" s="34"/>
      <c r="G18" s="34"/>
      <c r="H18" s="34">
        <v>0</v>
      </c>
      <c r="I18" s="1">
        <v>0</v>
      </c>
      <c r="J18" s="1">
        <v>3</v>
      </c>
      <c r="K18" s="44">
        <v>0</v>
      </c>
      <c r="L18" s="34">
        <v>0</v>
      </c>
      <c r="Q18" s="1">
        <v>0</v>
      </c>
      <c r="R18" s="1">
        <v>0</v>
      </c>
      <c r="S18" s="1">
        <v>1</v>
      </c>
    </row>
    <row r="19" spans="1:19">
      <c r="A19" s="30" t="s">
        <v>13</v>
      </c>
      <c r="B19" s="44">
        <v>2</v>
      </c>
      <c r="C19" s="34">
        <v>12</v>
      </c>
      <c r="D19" s="34">
        <v>14</v>
      </c>
      <c r="E19" s="34">
        <v>10</v>
      </c>
      <c r="F19" s="34">
        <v>5</v>
      </c>
      <c r="G19" s="34"/>
      <c r="H19" s="34">
        <v>7</v>
      </c>
      <c r="I19" s="1">
        <v>14</v>
      </c>
      <c r="J19" s="1">
        <v>12</v>
      </c>
      <c r="K19" s="44">
        <v>1</v>
      </c>
      <c r="L19" s="34">
        <v>5</v>
      </c>
      <c r="M19" s="1">
        <v>5</v>
      </c>
      <c r="N19" s="1">
        <v>1</v>
      </c>
      <c r="O19" s="1">
        <v>3</v>
      </c>
      <c r="Q19" s="1">
        <v>5</v>
      </c>
      <c r="R19" s="1">
        <v>6</v>
      </c>
      <c r="S19" s="1">
        <v>6</v>
      </c>
    </row>
    <row r="20" spans="1:19">
      <c r="A20" s="30" t="s">
        <v>14</v>
      </c>
      <c r="B20" s="44">
        <v>5</v>
      </c>
      <c r="C20" s="34">
        <v>25</v>
      </c>
      <c r="D20" s="34">
        <v>22</v>
      </c>
      <c r="E20" s="34">
        <v>12</v>
      </c>
      <c r="F20" s="34">
        <v>12</v>
      </c>
      <c r="G20" s="34"/>
      <c r="H20" s="34">
        <v>13</v>
      </c>
      <c r="I20" s="1">
        <v>15</v>
      </c>
      <c r="J20" s="1">
        <v>16</v>
      </c>
      <c r="K20" s="44">
        <v>0</v>
      </c>
      <c r="L20" s="34">
        <v>15</v>
      </c>
      <c r="M20" s="1">
        <v>47</v>
      </c>
      <c r="N20" s="1">
        <v>27</v>
      </c>
      <c r="O20" s="1">
        <v>29</v>
      </c>
      <c r="Q20" s="1">
        <v>28</v>
      </c>
      <c r="R20" s="1">
        <v>42</v>
      </c>
      <c r="S20" s="1">
        <v>45</v>
      </c>
    </row>
    <row r="21" spans="1:19">
      <c r="A21" s="30" t="s">
        <v>15</v>
      </c>
      <c r="B21" s="44">
        <v>0</v>
      </c>
      <c r="C21" s="34">
        <v>65</v>
      </c>
      <c r="D21" s="34">
        <v>8</v>
      </c>
      <c r="E21" s="34">
        <v>9</v>
      </c>
      <c r="F21" s="34">
        <v>17</v>
      </c>
      <c r="G21" s="34"/>
      <c r="H21" s="34">
        <v>29</v>
      </c>
      <c r="I21" s="1">
        <v>26</v>
      </c>
      <c r="J21" s="1">
        <v>38</v>
      </c>
      <c r="K21" s="44">
        <v>0</v>
      </c>
      <c r="L21" s="34">
        <v>50</v>
      </c>
      <c r="M21" s="1">
        <v>28</v>
      </c>
      <c r="N21" s="1">
        <v>50</v>
      </c>
      <c r="O21" s="1">
        <v>30</v>
      </c>
      <c r="Q21" s="1">
        <v>58</v>
      </c>
      <c r="R21" s="1">
        <v>71</v>
      </c>
      <c r="S21" s="1">
        <v>54</v>
      </c>
    </row>
    <row r="22" spans="1:19" s="14" customFormat="1">
      <c r="A22" s="35" t="s">
        <v>16</v>
      </c>
      <c r="B22" s="45">
        <v>0</v>
      </c>
      <c r="C22" s="36">
        <v>0</v>
      </c>
      <c r="D22" s="36"/>
      <c r="E22" s="36"/>
      <c r="F22" s="36"/>
      <c r="G22" s="36"/>
      <c r="H22" s="36"/>
      <c r="I22" s="1"/>
      <c r="J22" s="1"/>
      <c r="K22" s="45">
        <v>0</v>
      </c>
      <c r="L22" s="36">
        <v>0</v>
      </c>
      <c r="R22" s="1"/>
      <c r="S22" s="1"/>
    </row>
    <row r="23" spans="1:19">
      <c r="A23" s="30" t="s">
        <v>74</v>
      </c>
      <c r="B23" s="105">
        <f t="shared" ref="B23:C23" si="18">SUM(B25:B37)</f>
        <v>9</v>
      </c>
      <c r="C23" s="31">
        <f t="shared" si="18"/>
        <v>154</v>
      </c>
      <c r="D23" s="119">
        <f t="shared" ref="D23:E23" si="19">SUM(D25:D37)</f>
        <v>112</v>
      </c>
      <c r="E23" s="107">
        <f t="shared" si="19"/>
        <v>85</v>
      </c>
      <c r="F23" s="107">
        <f t="shared" ref="F23:J23" si="20">SUM(F25:F37)</f>
        <v>157</v>
      </c>
      <c r="G23" s="107">
        <f t="shared" si="20"/>
        <v>0</v>
      </c>
      <c r="H23" s="107">
        <f t="shared" si="20"/>
        <v>232</v>
      </c>
      <c r="I23" s="62">
        <f t="shared" si="20"/>
        <v>267</v>
      </c>
      <c r="J23" s="62">
        <f t="shared" si="20"/>
        <v>263</v>
      </c>
      <c r="K23" s="105">
        <f t="shared" ref="K23:L23" si="21">SUM(K25:K37)</f>
        <v>1</v>
      </c>
      <c r="L23" s="31">
        <f t="shared" si="21"/>
        <v>161</v>
      </c>
      <c r="M23" s="31">
        <f t="shared" ref="M23:N23" si="22">SUM(M25:M37)</f>
        <v>104</v>
      </c>
      <c r="N23" s="31">
        <f t="shared" si="22"/>
        <v>81</v>
      </c>
      <c r="O23" s="31">
        <f t="shared" ref="O23:S23" si="23">SUM(O25:O37)</f>
        <v>168</v>
      </c>
      <c r="P23" s="31">
        <f t="shared" si="23"/>
        <v>0</v>
      </c>
      <c r="Q23" s="31">
        <f t="shared" si="23"/>
        <v>278</v>
      </c>
      <c r="R23" s="62">
        <f t="shared" si="23"/>
        <v>470</v>
      </c>
      <c r="S23" s="62">
        <f t="shared" si="23"/>
        <v>496</v>
      </c>
    </row>
    <row r="24" spans="1:19">
      <c r="A24" s="32" t="s">
        <v>80</v>
      </c>
      <c r="B24" s="106">
        <f t="shared" ref="B24:C24" si="24">(B23/B4)*100</f>
        <v>6.3829787234042552</v>
      </c>
      <c r="C24" s="33">
        <f t="shared" si="24"/>
        <v>22.318840579710145</v>
      </c>
      <c r="D24" s="33">
        <f t="shared" ref="D24:E24" si="25">(D23/D4)*100</f>
        <v>18.729096989966553</v>
      </c>
      <c r="E24" s="33">
        <f t="shared" si="25"/>
        <v>15.539305301645337</v>
      </c>
      <c r="F24" s="33">
        <f t="shared" ref="F24:J24" si="26">(F23/F4)*100</f>
        <v>26.88356164383562</v>
      </c>
      <c r="G24" s="33" t="e">
        <f t="shared" si="26"/>
        <v>#DIV/0!</v>
      </c>
      <c r="H24" s="33">
        <f t="shared" si="26"/>
        <v>30.647291941875825</v>
      </c>
      <c r="I24" s="61">
        <f t="shared" si="26"/>
        <v>33.926302414231259</v>
      </c>
      <c r="J24" s="61">
        <f t="shared" si="26"/>
        <v>31.878787878787879</v>
      </c>
      <c r="K24" s="106">
        <f t="shared" ref="K24:L24" si="27">(K23/K4)*100</f>
        <v>1.7857142857142856</v>
      </c>
      <c r="L24" s="33">
        <f t="shared" si="27"/>
        <v>16.083916083916083</v>
      </c>
      <c r="M24" s="33">
        <f t="shared" ref="M24:N24" si="28">(M23/M4)*100</f>
        <v>15.204678362573098</v>
      </c>
      <c r="N24" s="33">
        <f t="shared" si="28"/>
        <v>10.227272727272728</v>
      </c>
      <c r="O24" s="33">
        <f t="shared" ref="O24:S24" si="29">(O23/O4)*100</f>
        <v>21.346886912325285</v>
      </c>
      <c r="P24" s="33" t="e">
        <f t="shared" si="29"/>
        <v>#DIV/0!</v>
      </c>
      <c r="Q24" s="33">
        <f t="shared" si="29"/>
        <v>27.069133398247324</v>
      </c>
      <c r="R24" s="61">
        <f t="shared" si="29"/>
        <v>39.898132427843805</v>
      </c>
      <c r="S24" s="61">
        <f t="shared" si="29"/>
        <v>41.298917568692758</v>
      </c>
    </row>
    <row r="25" spans="1:19">
      <c r="A25" s="30" t="s">
        <v>27</v>
      </c>
      <c r="B25" s="44">
        <v>0</v>
      </c>
      <c r="C25" s="34">
        <v>0</v>
      </c>
      <c r="D25" s="34"/>
      <c r="E25" s="34">
        <v>0</v>
      </c>
      <c r="F25" s="34">
        <v>0</v>
      </c>
      <c r="G25" s="34"/>
      <c r="H25" s="34">
        <v>0</v>
      </c>
      <c r="K25" s="44">
        <v>0</v>
      </c>
      <c r="L25" s="34">
        <v>0</v>
      </c>
      <c r="N25" s="1">
        <v>0</v>
      </c>
      <c r="O25" s="1">
        <v>0</v>
      </c>
      <c r="Q25" s="1">
        <v>0</v>
      </c>
    </row>
    <row r="26" spans="1:19">
      <c r="A26" s="30" t="s">
        <v>28</v>
      </c>
      <c r="B26" s="44">
        <v>0</v>
      </c>
      <c r="C26" s="34">
        <v>0</v>
      </c>
      <c r="D26" s="34">
        <v>1</v>
      </c>
      <c r="E26" s="34">
        <v>1</v>
      </c>
      <c r="F26" s="34">
        <v>0</v>
      </c>
      <c r="G26" s="34"/>
      <c r="H26" s="34">
        <v>0</v>
      </c>
      <c r="I26" s="1">
        <v>1</v>
      </c>
      <c r="J26" s="1">
        <v>0</v>
      </c>
      <c r="K26" s="44">
        <v>0</v>
      </c>
      <c r="L26" s="34">
        <v>0</v>
      </c>
      <c r="N26" s="1">
        <v>0</v>
      </c>
      <c r="O26" s="1">
        <v>0</v>
      </c>
      <c r="Q26" s="1">
        <v>0</v>
      </c>
    </row>
    <row r="27" spans="1:19">
      <c r="A27" s="30" t="s">
        <v>29</v>
      </c>
      <c r="B27" s="44">
        <v>9</v>
      </c>
      <c r="C27" s="34">
        <v>107</v>
      </c>
      <c r="D27" s="34">
        <v>76</v>
      </c>
      <c r="E27" s="34">
        <v>52</v>
      </c>
      <c r="F27" s="34">
        <v>77</v>
      </c>
      <c r="G27" s="34"/>
      <c r="H27" s="34">
        <v>83</v>
      </c>
      <c r="I27" s="1">
        <v>125</v>
      </c>
      <c r="J27" s="1">
        <v>135</v>
      </c>
      <c r="K27" s="44">
        <v>1</v>
      </c>
      <c r="L27" s="34">
        <v>117</v>
      </c>
      <c r="M27" s="1">
        <v>62</v>
      </c>
      <c r="N27" s="1">
        <v>59</v>
      </c>
      <c r="O27" s="1">
        <v>66</v>
      </c>
      <c r="Q27" s="1">
        <v>58</v>
      </c>
      <c r="R27" s="1">
        <v>205</v>
      </c>
      <c r="S27" s="1">
        <v>241</v>
      </c>
    </row>
    <row r="28" spans="1:19">
      <c r="A28" s="30" t="s">
        <v>30</v>
      </c>
      <c r="B28" s="44">
        <v>0</v>
      </c>
      <c r="C28" s="34">
        <v>33</v>
      </c>
      <c r="D28" s="34">
        <v>17</v>
      </c>
      <c r="E28" s="34">
        <v>22</v>
      </c>
      <c r="F28" s="34">
        <v>52</v>
      </c>
      <c r="G28" s="34"/>
      <c r="H28" s="34">
        <v>85</v>
      </c>
      <c r="I28" s="1">
        <v>83</v>
      </c>
      <c r="J28" s="1">
        <v>95</v>
      </c>
      <c r="K28" s="44">
        <v>0</v>
      </c>
      <c r="L28" s="34">
        <v>12</v>
      </c>
      <c r="M28" s="1">
        <v>10</v>
      </c>
      <c r="N28" s="1">
        <v>8</v>
      </c>
      <c r="O28" s="1">
        <v>11</v>
      </c>
      <c r="Q28" s="1">
        <v>34</v>
      </c>
      <c r="R28" s="1">
        <v>28</v>
      </c>
      <c r="S28" s="1">
        <v>42</v>
      </c>
    </row>
    <row r="29" spans="1:19">
      <c r="A29" s="30" t="s">
        <v>33</v>
      </c>
      <c r="B29" s="44">
        <v>0</v>
      </c>
      <c r="C29" s="34">
        <v>0</v>
      </c>
      <c r="D29" s="34"/>
      <c r="E29" s="34"/>
      <c r="F29" s="34"/>
      <c r="G29" s="34"/>
      <c r="H29" s="34"/>
      <c r="K29" s="44">
        <v>0</v>
      </c>
      <c r="L29" s="34">
        <v>0</v>
      </c>
    </row>
    <row r="30" spans="1:19">
      <c r="A30" s="30" t="s">
        <v>35</v>
      </c>
      <c r="B30" s="44">
        <v>0</v>
      </c>
      <c r="C30" s="34">
        <v>0</v>
      </c>
      <c r="D30" s="34"/>
      <c r="E30" s="34"/>
      <c r="F30" s="34">
        <v>3</v>
      </c>
      <c r="G30" s="34"/>
      <c r="H30" s="34">
        <v>8</v>
      </c>
      <c r="K30" s="44">
        <v>0</v>
      </c>
      <c r="L30" s="34">
        <v>0</v>
      </c>
      <c r="O30" s="1">
        <v>6</v>
      </c>
      <c r="Q30" s="1">
        <v>13</v>
      </c>
    </row>
    <row r="31" spans="1:19" ht="13.5" customHeight="1">
      <c r="A31" s="30" t="s">
        <v>44</v>
      </c>
      <c r="B31" s="44">
        <v>0</v>
      </c>
      <c r="C31" s="34">
        <v>0</v>
      </c>
      <c r="D31" s="34"/>
      <c r="E31" s="34"/>
      <c r="F31" s="34"/>
      <c r="G31" s="34"/>
      <c r="H31" s="34"/>
      <c r="K31" s="44">
        <v>0</v>
      </c>
      <c r="L31" s="34">
        <v>0</v>
      </c>
    </row>
    <row r="32" spans="1:19" ht="13.5" customHeight="1">
      <c r="A32" s="30" t="s">
        <v>50</v>
      </c>
      <c r="B32" s="44">
        <v>0</v>
      </c>
      <c r="C32" s="34">
        <v>0</v>
      </c>
      <c r="D32" s="34"/>
      <c r="E32" s="34"/>
      <c r="F32" s="34"/>
      <c r="G32" s="34"/>
      <c r="H32" s="34"/>
      <c r="K32" s="44">
        <v>0</v>
      </c>
      <c r="L32" s="34">
        <v>0</v>
      </c>
    </row>
    <row r="33" spans="1:19" ht="13.5" customHeight="1">
      <c r="A33" s="30" t="s">
        <v>49</v>
      </c>
      <c r="B33" s="44">
        <v>0</v>
      </c>
      <c r="C33" s="34">
        <v>0</v>
      </c>
      <c r="D33" s="34"/>
      <c r="E33" s="34"/>
      <c r="F33" s="34"/>
      <c r="G33" s="34"/>
      <c r="H33" s="34"/>
      <c r="K33" s="44">
        <v>0</v>
      </c>
      <c r="L33" s="34">
        <v>0</v>
      </c>
    </row>
    <row r="34" spans="1:19" ht="13.5" customHeight="1">
      <c r="A34" s="30" t="s">
        <v>53</v>
      </c>
      <c r="B34" s="44">
        <v>0</v>
      </c>
      <c r="C34" s="34">
        <v>2</v>
      </c>
      <c r="D34" s="34">
        <v>3</v>
      </c>
      <c r="E34" s="34">
        <v>3</v>
      </c>
      <c r="F34" s="34">
        <v>10</v>
      </c>
      <c r="G34" s="34"/>
      <c r="H34" s="34">
        <v>6</v>
      </c>
      <c r="I34" s="1">
        <v>10</v>
      </c>
      <c r="J34" s="1">
        <v>14</v>
      </c>
      <c r="K34" s="44">
        <v>0</v>
      </c>
      <c r="L34" s="34">
        <v>8</v>
      </c>
      <c r="M34" s="1">
        <v>12</v>
      </c>
      <c r="N34" s="1">
        <v>6</v>
      </c>
      <c r="O34" s="1">
        <v>10</v>
      </c>
      <c r="Q34" s="1">
        <v>7</v>
      </c>
      <c r="R34" s="1">
        <v>8</v>
      </c>
      <c r="S34" s="1">
        <v>9</v>
      </c>
    </row>
    <row r="35" spans="1:19" ht="13.5" customHeight="1">
      <c r="A35" s="30" t="s">
        <v>57</v>
      </c>
      <c r="B35" s="44">
        <v>0</v>
      </c>
      <c r="C35" s="34">
        <v>0</v>
      </c>
      <c r="D35" s="34"/>
      <c r="E35" s="34">
        <v>7</v>
      </c>
      <c r="F35" s="34">
        <v>15</v>
      </c>
      <c r="G35" s="34"/>
      <c r="H35" s="34">
        <v>7</v>
      </c>
      <c r="I35" s="1">
        <v>11</v>
      </c>
      <c r="J35" s="1">
        <v>1</v>
      </c>
      <c r="K35" s="44">
        <v>0</v>
      </c>
      <c r="L35" s="34">
        <v>0</v>
      </c>
      <c r="N35" s="1">
        <v>8</v>
      </c>
      <c r="O35" s="1">
        <v>75</v>
      </c>
      <c r="Q35" s="1">
        <v>55</v>
      </c>
      <c r="R35" s="1">
        <v>95</v>
      </c>
      <c r="S35" s="1">
        <v>80</v>
      </c>
    </row>
    <row r="36" spans="1:19">
      <c r="A36" s="30" t="s">
        <v>21</v>
      </c>
      <c r="B36" s="44">
        <v>0</v>
      </c>
      <c r="C36" s="34">
        <v>12</v>
      </c>
      <c r="D36" s="34">
        <v>15</v>
      </c>
      <c r="E36" s="34"/>
      <c r="F36" s="34"/>
      <c r="G36" s="34"/>
      <c r="H36" s="34">
        <v>43</v>
      </c>
      <c r="I36" s="1">
        <v>37</v>
      </c>
      <c r="J36" s="1">
        <v>18</v>
      </c>
      <c r="K36" s="44">
        <v>0</v>
      </c>
      <c r="L36" s="34">
        <v>24</v>
      </c>
      <c r="M36" s="1">
        <v>20</v>
      </c>
      <c r="Q36" s="1">
        <v>111</v>
      </c>
      <c r="R36" s="1">
        <v>134</v>
      </c>
      <c r="S36" s="1">
        <v>124</v>
      </c>
    </row>
    <row r="37" spans="1:19">
      <c r="A37" s="35" t="s">
        <v>60</v>
      </c>
      <c r="B37" s="45">
        <v>0</v>
      </c>
      <c r="C37" s="36">
        <v>0</v>
      </c>
      <c r="D37" s="36"/>
      <c r="E37" s="36"/>
      <c r="F37" s="36"/>
      <c r="G37" s="36"/>
      <c r="H37" s="36"/>
      <c r="K37" s="45">
        <v>0</v>
      </c>
      <c r="L37" s="36">
        <v>0</v>
      </c>
      <c r="N37" s="118"/>
      <c r="O37" s="118"/>
      <c r="P37" s="118"/>
      <c r="Q37" s="118"/>
    </row>
    <row r="38" spans="1:19">
      <c r="A38" s="30" t="s">
        <v>75</v>
      </c>
      <c r="B38" s="105">
        <f t="shared" ref="B38:C38" si="30">SUM(B40:B51)</f>
        <v>7</v>
      </c>
      <c r="C38" s="31">
        <f t="shared" si="30"/>
        <v>111</v>
      </c>
      <c r="D38" s="119">
        <f t="shared" ref="D38:E38" si="31">SUM(D40:D51)</f>
        <v>119</v>
      </c>
      <c r="E38" s="107">
        <f t="shared" si="31"/>
        <v>108</v>
      </c>
      <c r="F38" s="107">
        <f t="shared" ref="F38:J38" si="32">SUM(F40:F51)</f>
        <v>153</v>
      </c>
      <c r="G38" s="107">
        <f t="shared" si="32"/>
        <v>0</v>
      </c>
      <c r="H38" s="107">
        <f t="shared" si="32"/>
        <v>130</v>
      </c>
      <c r="I38" s="62">
        <f t="shared" si="32"/>
        <v>136</v>
      </c>
      <c r="J38" s="62">
        <f t="shared" si="32"/>
        <v>131</v>
      </c>
      <c r="K38" s="105">
        <f t="shared" ref="K38:L38" si="33">SUM(K40:K51)</f>
        <v>3</v>
      </c>
      <c r="L38" s="31">
        <f t="shared" si="33"/>
        <v>121</v>
      </c>
      <c r="M38" s="31">
        <f t="shared" ref="M38:N38" si="34">SUM(M40:M51)</f>
        <v>150</v>
      </c>
      <c r="N38" s="31">
        <f t="shared" si="34"/>
        <v>159</v>
      </c>
      <c r="O38" s="31">
        <f t="shared" ref="O38:S38" si="35">SUM(O40:O51)</f>
        <v>205</v>
      </c>
      <c r="P38" s="31">
        <f t="shared" si="35"/>
        <v>0</v>
      </c>
      <c r="Q38" s="31">
        <f t="shared" si="35"/>
        <v>195</v>
      </c>
      <c r="R38" s="62">
        <f t="shared" si="35"/>
        <v>180</v>
      </c>
      <c r="S38" s="62">
        <f t="shared" si="35"/>
        <v>179</v>
      </c>
    </row>
    <row r="39" spans="1:19">
      <c r="A39" s="32" t="s">
        <v>80</v>
      </c>
      <c r="B39" s="106">
        <f t="shared" ref="B39:C39" si="36">(B38/B4)*100</f>
        <v>4.9645390070921991</v>
      </c>
      <c r="C39" s="33">
        <f t="shared" si="36"/>
        <v>16.086956521739129</v>
      </c>
      <c r="D39" s="33">
        <f t="shared" ref="D39:E39" si="37">(D38/D4)*100</f>
        <v>19.899665551839465</v>
      </c>
      <c r="E39" s="33">
        <f t="shared" si="37"/>
        <v>19.744058500914079</v>
      </c>
      <c r="F39" s="33">
        <f t="shared" ref="F39:J39" si="38">(F38/F4)*100</f>
        <v>26.198630136986299</v>
      </c>
      <c r="G39" s="33" t="e">
        <f t="shared" si="38"/>
        <v>#DIV/0!</v>
      </c>
      <c r="H39" s="33">
        <f t="shared" si="38"/>
        <v>17.173051519154559</v>
      </c>
      <c r="I39" s="61">
        <f t="shared" si="38"/>
        <v>17.280813214739517</v>
      </c>
      <c r="J39" s="61">
        <f t="shared" si="38"/>
        <v>15.878787878787879</v>
      </c>
      <c r="K39" s="106">
        <f t="shared" ref="K39:L39" si="39">(K38/K4)*100</f>
        <v>5.3571428571428568</v>
      </c>
      <c r="L39" s="33">
        <f t="shared" si="39"/>
        <v>12.087912087912088</v>
      </c>
      <c r="M39" s="33">
        <f t="shared" ref="M39:N39" si="40">(M38/M4)*100</f>
        <v>21.929824561403507</v>
      </c>
      <c r="N39" s="33">
        <f t="shared" si="40"/>
        <v>20.075757575757574</v>
      </c>
      <c r="O39" s="33">
        <f t="shared" ref="O39:S39" si="41">(O38/O4)*100</f>
        <v>26.048284625158828</v>
      </c>
      <c r="P39" s="33" t="e">
        <f t="shared" si="41"/>
        <v>#DIV/0!</v>
      </c>
      <c r="Q39" s="33">
        <f t="shared" si="41"/>
        <v>18.9873417721519</v>
      </c>
      <c r="R39" s="61">
        <f t="shared" si="41"/>
        <v>15.280135823429541</v>
      </c>
      <c r="S39" s="61">
        <f t="shared" si="41"/>
        <v>14.904246461282264</v>
      </c>
    </row>
    <row r="40" spans="1:19">
      <c r="A40" s="30" t="s">
        <v>36</v>
      </c>
      <c r="B40" s="44">
        <v>0</v>
      </c>
      <c r="C40" s="34">
        <v>49</v>
      </c>
      <c r="D40" s="34">
        <v>42</v>
      </c>
      <c r="E40" s="34">
        <v>35</v>
      </c>
      <c r="F40" s="34">
        <v>55</v>
      </c>
      <c r="G40" s="34"/>
      <c r="H40" s="34">
        <v>51</v>
      </c>
      <c r="I40" s="1">
        <v>54</v>
      </c>
      <c r="J40" s="1">
        <v>44</v>
      </c>
      <c r="K40" s="44">
        <v>0</v>
      </c>
      <c r="L40" s="34">
        <v>25</v>
      </c>
      <c r="M40" s="1">
        <v>45</v>
      </c>
      <c r="N40" s="1">
        <v>36</v>
      </c>
      <c r="O40" s="1">
        <v>49</v>
      </c>
      <c r="Q40" s="1">
        <v>62</v>
      </c>
      <c r="R40" s="1">
        <v>58</v>
      </c>
      <c r="S40" s="1">
        <v>66</v>
      </c>
    </row>
    <row r="41" spans="1:19">
      <c r="A41" s="30" t="s">
        <v>37</v>
      </c>
      <c r="B41" s="44">
        <v>0</v>
      </c>
      <c r="C41" s="34">
        <v>15</v>
      </c>
      <c r="D41" s="34">
        <v>17</v>
      </c>
      <c r="E41" s="34">
        <v>28</v>
      </c>
      <c r="F41" s="34">
        <v>22</v>
      </c>
      <c r="G41" s="34"/>
      <c r="H41" s="34">
        <v>5</v>
      </c>
      <c r="I41" s="1">
        <v>3</v>
      </c>
      <c r="J41" s="1">
        <v>2</v>
      </c>
      <c r="K41" s="44">
        <v>0</v>
      </c>
      <c r="L41" s="34">
        <v>5</v>
      </c>
      <c r="M41" s="1">
        <v>16</v>
      </c>
      <c r="N41" s="1">
        <v>17</v>
      </c>
      <c r="O41" s="1">
        <v>20</v>
      </c>
      <c r="Q41" s="1">
        <v>0</v>
      </c>
      <c r="R41" s="1">
        <v>0</v>
      </c>
      <c r="S41" s="1">
        <v>0</v>
      </c>
    </row>
    <row r="42" spans="1:19">
      <c r="A42" s="30" t="s">
        <v>34</v>
      </c>
      <c r="B42" s="44">
        <v>0</v>
      </c>
      <c r="C42" s="34">
        <v>7</v>
      </c>
      <c r="D42" s="34">
        <v>5</v>
      </c>
      <c r="E42" s="34">
        <v>4</v>
      </c>
      <c r="F42" s="34">
        <v>11</v>
      </c>
      <c r="G42" s="34"/>
      <c r="H42" s="34">
        <v>10</v>
      </c>
      <c r="I42" s="1">
        <v>8</v>
      </c>
      <c r="J42" s="1">
        <v>6</v>
      </c>
      <c r="K42" s="44">
        <v>0</v>
      </c>
      <c r="L42" s="34">
        <v>13</v>
      </c>
      <c r="M42" s="1">
        <v>8</v>
      </c>
      <c r="N42" s="1">
        <v>8</v>
      </c>
      <c r="O42" s="1">
        <v>19</v>
      </c>
      <c r="Q42" s="1">
        <v>15</v>
      </c>
      <c r="R42" s="1">
        <v>15</v>
      </c>
      <c r="S42" s="1">
        <v>12</v>
      </c>
    </row>
    <row r="43" spans="1:19">
      <c r="A43" s="30" t="s">
        <v>38</v>
      </c>
      <c r="B43" s="44">
        <v>0</v>
      </c>
      <c r="C43" s="34">
        <v>0</v>
      </c>
      <c r="D43" s="34"/>
      <c r="E43" s="34"/>
      <c r="F43" s="34">
        <v>0</v>
      </c>
      <c r="G43" s="34"/>
      <c r="H43" s="34">
        <v>2</v>
      </c>
      <c r="I43" s="1">
        <v>8</v>
      </c>
      <c r="J43" s="1">
        <v>8</v>
      </c>
      <c r="K43" s="44">
        <v>0</v>
      </c>
      <c r="L43" s="34">
        <v>0</v>
      </c>
      <c r="O43" s="1">
        <v>0</v>
      </c>
      <c r="Q43" s="1">
        <v>5</v>
      </c>
      <c r="R43" s="1">
        <v>8</v>
      </c>
      <c r="S43" s="1">
        <v>10</v>
      </c>
    </row>
    <row r="44" spans="1:19">
      <c r="A44" s="30" t="s">
        <v>41</v>
      </c>
      <c r="B44" s="44">
        <v>0</v>
      </c>
      <c r="C44" s="34">
        <v>19</v>
      </c>
      <c r="D44" s="34">
        <v>16</v>
      </c>
      <c r="E44" s="34">
        <v>12</v>
      </c>
      <c r="F44" s="34">
        <v>23</v>
      </c>
      <c r="G44" s="34"/>
      <c r="H44" s="34">
        <v>19</v>
      </c>
      <c r="I44" s="1">
        <v>22</v>
      </c>
      <c r="J44" s="1">
        <v>20</v>
      </c>
      <c r="K44" s="44">
        <v>0</v>
      </c>
      <c r="L44" s="34">
        <v>22</v>
      </c>
      <c r="M44" s="1">
        <v>22</v>
      </c>
      <c r="N44" s="1">
        <v>28</v>
      </c>
      <c r="O44" s="1">
        <v>27</v>
      </c>
      <c r="Q44" s="1">
        <v>25</v>
      </c>
      <c r="R44" s="1">
        <v>32</v>
      </c>
      <c r="S44" s="1">
        <v>32</v>
      </c>
    </row>
    <row r="45" spans="1:19">
      <c r="A45" s="30" t="s">
        <v>42</v>
      </c>
      <c r="B45" s="44">
        <v>3</v>
      </c>
      <c r="C45" s="34">
        <v>9</v>
      </c>
      <c r="D45" s="34">
        <v>9</v>
      </c>
      <c r="E45" s="34">
        <v>10</v>
      </c>
      <c r="F45" s="34">
        <v>8</v>
      </c>
      <c r="G45" s="34"/>
      <c r="H45" s="34">
        <v>9</v>
      </c>
      <c r="I45" s="1">
        <v>11</v>
      </c>
      <c r="J45" s="1">
        <v>9</v>
      </c>
      <c r="K45" s="44">
        <v>3</v>
      </c>
      <c r="L45" s="34">
        <v>36</v>
      </c>
      <c r="M45" s="1">
        <v>32</v>
      </c>
      <c r="N45" s="1">
        <v>47</v>
      </c>
      <c r="O45" s="1">
        <v>23</v>
      </c>
      <c r="Q45" s="1">
        <v>22</v>
      </c>
      <c r="R45" s="1">
        <v>20</v>
      </c>
      <c r="S45" s="1">
        <v>20</v>
      </c>
    </row>
    <row r="46" spans="1:19">
      <c r="A46" s="30" t="s">
        <v>43</v>
      </c>
      <c r="B46" s="44">
        <v>0</v>
      </c>
      <c r="C46" s="34">
        <v>12</v>
      </c>
      <c r="D46" s="34">
        <v>26</v>
      </c>
      <c r="E46" s="34">
        <v>8</v>
      </c>
      <c r="F46" s="34">
        <v>6</v>
      </c>
      <c r="G46" s="34"/>
      <c r="H46" s="34">
        <v>14</v>
      </c>
      <c r="I46" s="1">
        <v>12</v>
      </c>
      <c r="J46" s="1">
        <v>17</v>
      </c>
      <c r="K46" s="44">
        <v>0</v>
      </c>
      <c r="L46" s="34">
        <v>20</v>
      </c>
      <c r="M46" s="1">
        <v>27</v>
      </c>
      <c r="N46" s="1">
        <v>2</v>
      </c>
      <c r="O46" s="1">
        <v>3</v>
      </c>
      <c r="Q46" s="1">
        <v>5</v>
      </c>
      <c r="R46" s="1">
        <v>2</v>
      </c>
      <c r="S46" s="1">
        <v>4</v>
      </c>
    </row>
    <row r="47" spans="1:19">
      <c r="A47" s="30" t="s">
        <v>46</v>
      </c>
      <c r="B47" s="44">
        <v>0</v>
      </c>
      <c r="C47" s="34">
        <v>0</v>
      </c>
      <c r="D47" s="34"/>
      <c r="E47" s="34"/>
      <c r="F47" s="34">
        <v>19</v>
      </c>
      <c r="G47" s="34"/>
      <c r="H47" s="34">
        <v>0</v>
      </c>
      <c r="I47" s="1">
        <v>0</v>
      </c>
      <c r="J47" s="1">
        <v>0</v>
      </c>
      <c r="K47" s="44">
        <v>0</v>
      </c>
      <c r="L47" s="34">
        <v>0</v>
      </c>
      <c r="O47" s="1">
        <v>30</v>
      </c>
      <c r="Q47" s="1">
        <v>0</v>
      </c>
      <c r="R47" s="1">
        <v>0</v>
      </c>
      <c r="S47" s="1">
        <v>0</v>
      </c>
    </row>
    <row r="48" spans="1:19">
      <c r="A48" s="30" t="s">
        <v>45</v>
      </c>
      <c r="B48" s="44">
        <v>0</v>
      </c>
      <c r="C48" s="34">
        <v>0</v>
      </c>
      <c r="D48" s="34"/>
      <c r="E48" s="34"/>
      <c r="F48" s="34"/>
      <c r="G48" s="34"/>
      <c r="H48" s="34">
        <v>0</v>
      </c>
      <c r="I48" s="1">
        <v>12</v>
      </c>
      <c r="J48" s="1">
        <v>17</v>
      </c>
      <c r="K48" s="44">
        <v>0</v>
      </c>
      <c r="L48" s="34">
        <v>0</v>
      </c>
      <c r="Q48" s="1">
        <v>0</v>
      </c>
      <c r="R48" s="1">
        <v>23</v>
      </c>
      <c r="S48" s="1">
        <v>18</v>
      </c>
    </row>
    <row r="49" spans="1:19">
      <c r="A49" s="30" t="s">
        <v>52</v>
      </c>
      <c r="B49" s="44">
        <v>0</v>
      </c>
      <c r="C49" s="34">
        <v>0</v>
      </c>
      <c r="D49" s="34">
        <v>4</v>
      </c>
      <c r="E49" s="34">
        <v>11</v>
      </c>
      <c r="F49" s="34">
        <v>9</v>
      </c>
      <c r="G49" s="34"/>
      <c r="H49" s="34">
        <v>20</v>
      </c>
      <c r="I49" s="1">
        <v>6</v>
      </c>
      <c r="J49" s="1">
        <v>8</v>
      </c>
      <c r="K49" s="44">
        <v>0</v>
      </c>
      <c r="L49" s="34">
        <v>0</v>
      </c>
      <c r="N49" s="1">
        <v>21</v>
      </c>
      <c r="O49" s="1">
        <v>34</v>
      </c>
      <c r="Q49" s="1">
        <v>61</v>
      </c>
      <c r="R49" s="1">
        <v>22</v>
      </c>
      <c r="S49" s="1">
        <v>17</v>
      </c>
    </row>
    <row r="50" spans="1:19">
      <c r="A50" s="30" t="s">
        <v>56</v>
      </c>
      <c r="B50" s="44">
        <v>0</v>
      </c>
      <c r="C50" s="34">
        <v>0</v>
      </c>
      <c r="D50" s="34"/>
      <c r="E50" s="34">
        <v>0</v>
      </c>
      <c r="F50" s="34">
        <v>0</v>
      </c>
      <c r="G50" s="34"/>
      <c r="H50" s="34">
        <v>0</v>
      </c>
      <c r="K50" s="44">
        <v>0</v>
      </c>
      <c r="L50" s="34">
        <v>0</v>
      </c>
      <c r="N50" s="1">
        <v>0</v>
      </c>
      <c r="O50" s="1">
        <v>0</v>
      </c>
      <c r="Q50" s="1">
        <v>0</v>
      </c>
    </row>
    <row r="51" spans="1:19">
      <c r="A51" s="35" t="s">
        <v>59</v>
      </c>
      <c r="B51" s="45">
        <v>4</v>
      </c>
      <c r="C51" s="36">
        <v>0</v>
      </c>
      <c r="D51" s="36"/>
      <c r="E51" s="36"/>
      <c r="F51" s="36"/>
      <c r="G51" s="36"/>
      <c r="H51" s="36"/>
      <c r="K51" s="45">
        <v>0</v>
      </c>
      <c r="L51" s="36">
        <v>0</v>
      </c>
      <c r="N51" s="114"/>
    </row>
    <row r="52" spans="1:19" ht="12.75" customHeight="1">
      <c r="A52" s="30" t="s">
        <v>76</v>
      </c>
      <c r="B52" s="105">
        <f t="shared" ref="B52:C52" si="42">SUM(B54:B62)</f>
        <v>97</v>
      </c>
      <c r="C52" s="31">
        <f t="shared" si="42"/>
        <v>252</v>
      </c>
      <c r="D52" s="119">
        <f t="shared" ref="D52:E52" si="43">SUM(D54:D62)</f>
        <v>234</v>
      </c>
      <c r="E52" s="107">
        <f t="shared" si="43"/>
        <v>192</v>
      </c>
      <c r="F52" s="107">
        <f t="shared" ref="F52:J52" si="44">SUM(F54:F62)</f>
        <v>175</v>
      </c>
      <c r="G52" s="107">
        <f t="shared" si="44"/>
        <v>0</v>
      </c>
      <c r="H52" s="107">
        <f>SUM(H56:H62)</f>
        <v>244</v>
      </c>
      <c r="I52" s="62">
        <f t="shared" si="44"/>
        <v>234</v>
      </c>
      <c r="J52" s="62">
        <f t="shared" si="44"/>
        <v>251</v>
      </c>
      <c r="K52" s="105">
        <f t="shared" ref="K52:L52" si="45">SUM(K54:K62)</f>
        <v>23</v>
      </c>
      <c r="L52" s="31">
        <f t="shared" si="45"/>
        <v>579</v>
      </c>
      <c r="M52" s="31">
        <f t="shared" ref="M52:N52" si="46">SUM(M54:M62)</f>
        <v>285</v>
      </c>
      <c r="N52" s="31">
        <f t="shared" si="46"/>
        <v>321</v>
      </c>
      <c r="O52" s="31">
        <f t="shared" ref="O52:S52" si="47">SUM(O54:O62)</f>
        <v>282</v>
      </c>
      <c r="P52" s="31">
        <f t="shared" si="47"/>
        <v>0</v>
      </c>
      <c r="Q52" s="31">
        <f t="shared" si="47"/>
        <v>402</v>
      </c>
      <c r="R52" s="62">
        <f t="shared" si="47"/>
        <v>312</v>
      </c>
      <c r="S52" s="62">
        <f t="shared" si="47"/>
        <v>320</v>
      </c>
    </row>
    <row r="53" spans="1:19">
      <c r="A53" s="32" t="s">
        <v>80</v>
      </c>
      <c r="B53" s="106">
        <f t="shared" ref="B53:C53" si="48">(B52/B4)*100</f>
        <v>68.794326241134755</v>
      </c>
      <c r="C53" s="33">
        <f t="shared" si="48"/>
        <v>36.521739130434781</v>
      </c>
      <c r="D53" s="33">
        <f t="shared" ref="D53:E53" si="49">(D52/D4)*100</f>
        <v>39.130434782608695</v>
      </c>
      <c r="E53" s="33">
        <f t="shared" si="49"/>
        <v>35.100548446069467</v>
      </c>
      <c r="F53" s="33">
        <f t="shared" ref="F53:J53" si="50">(F52/F4)*100</f>
        <v>29.965753424657532</v>
      </c>
      <c r="G53" s="33" t="e">
        <f t="shared" si="50"/>
        <v>#DIV/0!</v>
      </c>
      <c r="H53" s="33">
        <f t="shared" si="50"/>
        <v>32.232496697490092</v>
      </c>
      <c r="I53" s="61">
        <f t="shared" si="50"/>
        <v>29.733163913595934</v>
      </c>
      <c r="J53" s="61">
        <f t="shared" si="50"/>
        <v>30.424242424242426</v>
      </c>
      <c r="K53" s="106">
        <f t="shared" ref="K53:L53" si="51">(K52/K4)*100</f>
        <v>41.071428571428569</v>
      </c>
      <c r="L53" s="33">
        <f t="shared" si="51"/>
        <v>57.842157842157839</v>
      </c>
      <c r="M53" s="33">
        <f t="shared" ref="M53:N53" si="52">(M52/M4)*100</f>
        <v>41.666666666666671</v>
      </c>
      <c r="N53" s="33">
        <f t="shared" si="52"/>
        <v>40.530303030303031</v>
      </c>
      <c r="O53" s="33">
        <f t="shared" ref="O53:S53" si="53">(O52/O4)*100</f>
        <v>35.832274459974592</v>
      </c>
      <c r="P53" s="33" t="e">
        <f t="shared" si="53"/>
        <v>#DIV/0!</v>
      </c>
      <c r="Q53" s="33">
        <f t="shared" si="53"/>
        <v>39.143135345666991</v>
      </c>
      <c r="R53" s="61">
        <f t="shared" si="53"/>
        <v>26.485568760611205</v>
      </c>
      <c r="S53" s="61">
        <f t="shared" si="53"/>
        <v>26.644462947543712</v>
      </c>
    </row>
    <row r="54" spans="1:19">
      <c r="A54" s="30" t="s">
        <v>31</v>
      </c>
      <c r="B54" s="44">
        <v>0</v>
      </c>
      <c r="C54" s="34">
        <v>0</v>
      </c>
      <c r="D54" s="34">
        <v>10</v>
      </c>
      <c r="E54" s="34"/>
      <c r="F54" s="34"/>
      <c r="G54" s="34"/>
      <c r="K54" s="44">
        <v>0</v>
      </c>
      <c r="L54" s="34">
        <v>0</v>
      </c>
      <c r="Q54" s="1">
        <v>257</v>
      </c>
    </row>
    <row r="55" spans="1:19">
      <c r="A55" s="30" t="s">
        <v>40</v>
      </c>
      <c r="B55" s="44">
        <v>0</v>
      </c>
      <c r="C55" s="34">
        <v>2</v>
      </c>
      <c r="D55" s="34"/>
      <c r="E55" s="34">
        <v>0</v>
      </c>
      <c r="F55" s="34"/>
      <c r="G55" s="34"/>
      <c r="K55" s="44">
        <v>0</v>
      </c>
      <c r="L55" s="34">
        <v>7</v>
      </c>
      <c r="N55" s="1">
        <v>0</v>
      </c>
      <c r="Q55" s="1">
        <v>24</v>
      </c>
    </row>
    <row r="56" spans="1:19">
      <c r="A56" s="30" t="s">
        <v>39</v>
      </c>
      <c r="B56" s="44">
        <v>66</v>
      </c>
      <c r="C56" s="34">
        <v>105</v>
      </c>
      <c r="D56" s="34">
        <v>113</v>
      </c>
      <c r="E56" s="34">
        <v>104</v>
      </c>
      <c r="F56" s="34">
        <v>121</v>
      </c>
      <c r="G56" s="34"/>
      <c r="H56" s="34">
        <v>150</v>
      </c>
      <c r="I56" s="1">
        <v>136</v>
      </c>
      <c r="J56" s="1">
        <v>127</v>
      </c>
      <c r="K56" s="44">
        <v>9</v>
      </c>
      <c r="L56" s="34">
        <v>124</v>
      </c>
      <c r="M56" s="1">
        <v>108</v>
      </c>
      <c r="N56" s="1">
        <v>145</v>
      </c>
      <c r="O56" s="1">
        <v>138</v>
      </c>
      <c r="R56" s="1">
        <v>157</v>
      </c>
      <c r="S56" s="1">
        <v>146</v>
      </c>
    </row>
    <row r="57" spans="1:19">
      <c r="A57" s="30" t="s">
        <v>47</v>
      </c>
      <c r="B57" s="44">
        <v>0</v>
      </c>
      <c r="C57" s="34">
        <v>12</v>
      </c>
      <c r="D57" s="34">
        <v>11</v>
      </c>
      <c r="E57" s="34">
        <v>18</v>
      </c>
      <c r="F57" s="34">
        <v>12</v>
      </c>
      <c r="G57" s="34"/>
      <c r="H57" s="34">
        <v>20</v>
      </c>
      <c r="I57" s="1">
        <v>9</v>
      </c>
      <c r="J57" s="1">
        <v>0</v>
      </c>
      <c r="K57" s="44">
        <v>0</v>
      </c>
      <c r="L57" s="34">
        <v>13</v>
      </c>
      <c r="M57" s="1">
        <v>11</v>
      </c>
      <c r="N57" s="1">
        <v>23</v>
      </c>
      <c r="O57" s="1">
        <v>18</v>
      </c>
      <c r="R57" s="1">
        <v>10</v>
      </c>
      <c r="S57" s="1">
        <v>0</v>
      </c>
    </row>
    <row r="58" spans="1:19">
      <c r="A58" s="30" t="s">
        <v>48</v>
      </c>
      <c r="B58" s="44">
        <v>0</v>
      </c>
      <c r="C58" s="34">
        <v>0</v>
      </c>
      <c r="D58" s="34"/>
      <c r="E58" s="34"/>
      <c r="F58" s="34"/>
      <c r="G58" s="34"/>
      <c r="H58" s="34"/>
      <c r="I58" s="1">
        <v>5</v>
      </c>
      <c r="J58" s="1">
        <v>8</v>
      </c>
      <c r="K58" s="44">
        <v>0</v>
      </c>
      <c r="L58" s="34">
        <v>0</v>
      </c>
      <c r="R58" s="1">
        <v>11</v>
      </c>
      <c r="S58" s="1">
        <v>7</v>
      </c>
    </row>
    <row r="59" spans="1:19">
      <c r="A59" s="30" t="s">
        <v>51</v>
      </c>
      <c r="B59" s="44">
        <v>2</v>
      </c>
      <c r="C59" s="34">
        <v>24</v>
      </c>
      <c r="D59" s="34">
        <v>49</v>
      </c>
      <c r="E59" s="34">
        <v>38</v>
      </c>
      <c r="F59" s="34">
        <v>29</v>
      </c>
      <c r="G59" s="34"/>
      <c r="H59" s="34">
        <v>22</v>
      </c>
      <c r="I59" s="1">
        <v>23</v>
      </c>
      <c r="J59" s="1">
        <v>30</v>
      </c>
      <c r="K59" s="44">
        <v>6</v>
      </c>
      <c r="L59" s="34">
        <v>60</v>
      </c>
      <c r="M59" s="1">
        <v>82</v>
      </c>
      <c r="N59" s="1">
        <v>87</v>
      </c>
      <c r="O59" s="1">
        <v>87</v>
      </c>
      <c r="Q59" s="1">
        <v>52</v>
      </c>
      <c r="R59" s="1">
        <v>44</v>
      </c>
      <c r="S59" s="1">
        <v>44</v>
      </c>
    </row>
    <row r="60" spans="1:19">
      <c r="A60" s="30" t="s">
        <v>54</v>
      </c>
      <c r="B60" s="44">
        <v>29</v>
      </c>
      <c r="C60" s="34">
        <v>87</v>
      </c>
      <c r="D60" s="34">
        <v>38</v>
      </c>
      <c r="E60" s="34">
        <v>32</v>
      </c>
      <c r="F60" s="34">
        <v>13</v>
      </c>
      <c r="G60" s="34"/>
      <c r="H60" s="34">
        <v>52</v>
      </c>
      <c r="I60" s="1">
        <v>61</v>
      </c>
      <c r="J60" s="1">
        <v>74</v>
      </c>
      <c r="K60" s="44">
        <v>8</v>
      </c>
      <c r="L60" s="34">
        <v>336</v>
      </c>
      <c r="M60" s="1">
        <v>66</v>
      </c>
      <c r="N60" s="1">
        <v>66</v>
      </c>
      <c r="O60" s="1">
        <v>39</v>
      </c>
      <c r="Q60" s="1">
        <v>69</v>
      </c>
      <c r="R60" s="1">
        <v>90</v>
      </c>
      <c r="S60" s="1">
        <v>95</v>
      </c>
    </row>
    <row r="61" spans="1:19">
      <c r="A61" s="30" t="s">
        <v>55</v>
      </c>
      <c r="B61" s="44">
        <v>0</v>
      </c>
      <c r="C61" s="34">
        <v>22</v>
      </c>
      <c r="D61" s="34">
        <v>11</v>
      </c>
      <c r="E61" s="34">
        <v>0</v>
      </c>
      <c r="F61" s="34"/>
      <c r="G61" s="34"/>
      <c r="H61" s="34"/>
      <c r="J61" s="1">
        <v>12</v>
      </c>
      <c r="K61" s="44">
        <v>0</v>
      </c>
      <c r="L61" s="34">
        <v>36</v>
      </c>
      <c r="M61" s="1">
        <v>15</v>
      </c>
      <c r="N61" s="1">
        <v>0</v>
      </c>
      <c r="S61" s="1">
        <v>28</v>
      </c>
    </row>
    <row r="62" spans="1:19">
      <c r="A62" s="35" t="s">
        <v>58</v>
      </c>
      <c r="B62" s="45">
        <v>0</v>
      </c>
      <c r="C62" s="36">
        <v>0</v>
      </c>
      <c r="D62" s="36">
        <v>2</v>
      </c>
      <c r="E62" s="36"/>
      <c r="F62" s="36"/>
      <c r="G62" s="36"/>
      <c r="H62" s="36"/>
      <c r="K62" s="45">
        <v>0</v>
      </c>
      <c r="L62" s="36">
        <v>3</v>
      </c>
      <c r="M62" s="1">
        <v>3</v>
      </c>
      <c r="N62" s="114"/>
    </row>
    <row r="63" spans="1:19">
      <c r="A63" s="37" t="s">
        <v>32</v>
      </c>
      <c r="B63" s="46">
        <v>0</v>
      </c>
      <c r="C63" s="38">
        <v>2</v>
      </c>
      <c r="D63" s="38">
        <v>3</v>
      </c>
      <c r="E63" s="38">
        <v>1</v>
      </c>
      <c r="F63" s="38">
        <v>3</v>
      </c>
      <c r="G63" s="38"/>
      <c r="H63" s="38">
        <v>0</v>
      </c>
      <c r="I63" s="19"/>
      <c r="J63" s="19"/>
      <c r="K63" s="46">
        <v>0</v>
      </c>
      <c r="L63" s="38">
        <v>12</v>
      </c>
      <c r="M63" s="38">
        <v>12</v>
      </c>
      <c r="N63" s="19">
        <v>7</v>
      </c>
      <c r="O63" s="19">
        <v>11</v>
      </c>
      <c r="P63" s="19"/>
      <c r="Q63" s="19">
        <v>2</v>
      </c>
      <c r="R63" s="19"/>
      <c r="S63" s="19"/>
    </row>
    <row r="65" spans="2:17">
      <c r="B65" s="2" t="s">
        <v>22</v>
      </c>
      <c r="C65" s="2"/>
      <c r="D65" s="2"/>
      <c r="E65" s="2" t="s">
        <v>22</v>
      </c>
      <c r="F65" s="2"/>
      <c r="G65" s="2"/>
      <c r="H65" s="2"/>
      <c r="K65" s="2" t="s">
        <v>22</v>
      </c>
      <c r="L65" s="2"/>
      <c r="N65" s="2" t="s">
        <v>22</v>
      </c>
      <c r="O65" s="2"/>
      <c r="P65" s="2"/>
      <c r="Q65" s="2"/>
    </row>
    <row r="66" spans="2:17">
      <c r="B66" s="1" t="s">
        <v>62</v>
      </c>
      <c r="E66" s="1" t="s">
        <v>62</v>
      </c>
      <c r="K66" s="1" t="s">
        <v>62</v>
      </c>
      <c r="N66" s="1" t="s">
        <v>62</v>
      </c>
    </row>
    <row r="67" spans="2:17">
      <c r="B67" s="1" t="s">
        <v>63</v>
      </c>
      <c r="E67" s="1" t="s">
        <v>63</v>
      </c>
      <c r="K67" s="1" t="s">
        <v>63</v>
      </c>
      <c r="N67" s="1" t="s">
        <v>63</v>
      </c>
    </row>
    <row r="68" spans="2:17">
      <c r="B68" s="1" t="s">
        <v>64</v>
      </c>
      <c r="E68" s="1" t="s">
        <v>64</v>
      </c>
      <c r="K68" s="1" t="s">
        <v>64</v>
      </c>
      <c r="N68" s="1" t="s">
        <v>64</v>
      </c>
    </row>
    <row r="69" spans="2:17">
      <c r="B69" s="1" t="s">
        <v>17</v>
      </c>
      <c r="E69" s="1" t="s">
        <v>17</v>
      </c>
      <c r="K69" s="1" t="s">
        <v>17</v>
      </c>
      <c r="N69" s="1" t="s">
        <v>17</v>
      </c>
    </row>
    <row r="70" spans="2:17" ht="12.75" customHeight="1">
      <c r="B70" s="1" t="s">
        <v>65</v>
      </c>
      <c r="E70" s="1" t="s">
        <v>65</v>
      </c>
      <c r="K70" s="1" t="s">
        <v>65</v>
      </c>
      <c r="N70" s="1" t="s">
        <v>65</v>
      </c>
    </row>
    <row r="71" spans="2:17" ht="12.75" customHeight="1">
      <c r="B71" s="1" t="s">
        <v>77</v>
      </c>
      <c r="E71" s="1" t="s">
        <v>77</v>
      </c>
      <c r="K71" s="1" t="s">
        <v>77</v>
      </c>
      <c r="N71" s="1" t="s">
        <v>77</v>
      </c>
    </row>
    <row r="72" spans="2:17" ht="12.75" customHeight="1">
      <c r="B72" s="1" t="s">
        <v>81</v>
      </c>
      <c r="E72" s="1" t="s">
        <v>81</v>
      </c>
      <c r="K72" s="1" t="s">
        <v>81</v>
      </c>
      <c r="N72" s="1" t="s">
        <v>81</v>
      </c>
    </row>
    <row r="73" spans="2:17" ht="12.75" customHeight="1">
      <c r="B73" s="1" t="s">
        <v>82</v>
      </c>
      <c r="E73" s="1" t="s">
        <v>82</v>
      </c>
      <c r="K73" s="1" t="s">
        <v>82</v>
      </c>
      <c r="N73" s="1" t="s">
        <v>82</v>
      </c>
    </row>
    <row r="74" spans="2:17" ht="12.75" customHeight="1">
      <c r="B74" s="1" t="s">
        <v>83</v>
      </c>
      <c r="E74" s="1" t="s">
        <v>126</v>
      </c>
      <c r="K74" s="1" t="s">
        <v>83</v>
      </c>
      <c r="N74" s="1" t="s">
        <v>126</v>
      </c>
    </row>
    <row r="75" spans="2:17" ht="12.75" customHeight="1">
      <c r="B75" s="1" t="s">
        <v>66</v>
      </c>
      <c r="E75" s="1" t="s">
        <v>66</v>
      </c>
      <c r="K75" s="1" t="s">
        <v>66</v>
      </c>
      <c r="N75" s="1" t="s">
        <v>66</v>
      </c>
    </row>
    <row r="76" spans="2:17" ht="12.75" customHeight="1"/>
    <row r="77" spans="2:17">
      <c r="B77" s="1" t="s">
        <v>84</v>
      </c>
      <c r="K77" s="1" t="s">
        <v>84</v>
      </c>
    </row>
    <row r="78" spans="2:17">
      <c r="B78" s="1" t="s">
        <v>85</v>
      </c>
      <c r="K78" s="1" t="s">
        <v>85</v>
      </c>
    </row>
    <row r="79" spans="2:17">
      <c r="B79" s="1" t="s">
        <v>86</v>
      </c>
      <c r="K79" s="1" t="s">
        <v>86</v>
      </c>
    </row>
    <row r="80" spans="2:17">
      <c r="B80" s="1" t="s">
        <v>92</v>
      </c>
      <c r="K80" s="1" t="s">
        <v>92</v>
      </c>
    </row>
    <row r="81" spans="2:12">
      <c r="B81" s="1" t="s">
        <v>93</v>
      </c>
      <c r="K81" s="1" t="s">
        <v>93</v>
      </c>
    </row>
    <row r="82" spans="2:12">
      <c r="B82" s="1" t="s">
        <v>94</v>
      </c>
      <c r="K82" s="1" t="s">
        <v>94</v>
      </c>
    </row>
    <row r="83" spans="2:12">
      <c r="B83" s="1" t="s">
        <v>115</v>
      </c>
      <c r="K83" s="1" t="s">
        <v>115</v>
      </c>
    </row>
    <row r="84" spans="2:12">
      <c r="B84" s="1" t="s">
        <v>95</v>
      </c>
      <c r="K84" s="1" t="s">
        <v>95</v>
      </c>
    </row>
    <row r="85" spans="2:12">
      <c r="B85" s="1" t="s">
        <v>96</v>
      </c>
      <c r="K85" s="1" t="s">
        <v>96</v>
      </c>
    </row>
    <row r="86" spans="2:12">
      <c r="B86" s="1" t="s">
        <v>97</v>
      </c>
      <c r="K86" s="1" t="s">
        <v>97</v>
      </c>
    </row>
    <row r="87" spans="2:12">
      <c r="B87" s="1" t="s">
        <v>98</v>
      </c>
      <c r="K87" s="1" t="s">
        <v>98</v>
      </c>
    </row>
    <row r="88" spans="2:12">
      <c r="B88" s="1" t="s">
        <v>99</v>
      </c>
      <c r="K88" s="1" t="s">
        <v>99</v>
      </c>
    </row>
    <row r="89" spans="2:12">
      <c r="B89" s="1" t="s">
        <v>87</v>
      </c>
      <c r="K89" s="1" t="s">
        <v>87</v>
      </c>
    </row>
    <row r="90" spans="2:12">
      <c r="B90" s="1" t="s">
        <v>88</v>
      </c>
      <c r="K90" s="1" t="s">
        <v>88</v>
      </c>
    </row>
    <row r="91" spans="2:12">
      <c r="B91" s="1" t="s">
        <v>89</v>
      </c>
      <c r="K91" s="1" t="s">
        <v>89</v>
      </c>
    </row>
    <row r="92" spans="2:12">
      <c r="B92" s="1" t="s">
        <v>90</v>
      </c>
      <c r="K92" s="1" t="s">
        <v>90</v>
      </c>
    </row>
    <row r="93" spans="2:12">
      <c r="B93" s="1" t="s">
        <v>91</v>
      </c>
      <c r="K93" s="1" t="s">
        <v>91</v>
      </c>
    </row>
    <row r="94" spans="2:12">
      <c r="B94" s="48" t="s">
        <v>100</v>
      </c>
      <c r="C94" s="48"/>
      <c r="D94" s="48"/>
      <c r="E94" s="48"/>
      <c r="F94" s="48"/>
      <c r="G94" s="48"/>
      <c r="H94" s="48"/>
      <c r="K94" s="48" t="s">
        <v>100</v>
      </c>
      <c r="L94" s="48"/>
    </row>
    <row r="96" spans="2:12">
      <c r="B96" s="58" t="s">
        <v>119</v>
      </c>
      <c r="C96" s="58"/>
      <c r="D96" s="58"/>
      <c r="E96" s="58"/>
      <c r="F96" s="58"/>
      <c r="G96" s="58"/>
      <c r="H96" s="58"/>
      <c r="K96" s="58" t="s">
        <v>119</v>
      </c>
      <c r="L96" s="58"/>
    </row>
    <row r="97" spans="2:11">
      <c r="B97" s="1" t="s">
        <v>116</v>
      </c>
      <c r="K97" s="1" t="s">
        <v>116</v>
      </c>
    </row>
    <row r="98" spans="2:11">
      <c r="B98" s="1" t="s">
        <v>117</v>
      </c>
      <c r="K98" s="1" t="s">
        <v>117</v>
      </c>
    </row>
    <row r="99" spans="2:11">
      <c r="B99" s="1" t="s">
        <v>118</v>
      </c>
      <c r="K99" s="1" t="s">
        <v>118</v>
      </c>
    </row>
    <row r="100" spans="2:11">
      <c r="B100" s="1" t="s">
        <v>111</v>
      </c>
      <c r="K100" s="1" t="s">
        <v>111</v>
      </c>
    </row>
    <row r="101" spans="2:11">
      <c r="B101" s="1" t="s">
        <v>112</v>
      </c>
      <c r="K101" s="1" t="s">
        <v>112</v>
      </c>
    </row>
    <row r="102" spans="2:11">
      <c r="B102" s="1" t="s">
        <v>113</v>
      </c>
      <c r="K102" s="1" t="s">
        <v>113</v>
      </c>
    </row>
    <row r="103" spans="2:11">
      <c r="B103" s="1" t="s">
        <v>114</v>
      </c>
      <c r="K103" s="1" t="s">
        <v>114</v>
      </c>
    </row>
  </sheetData>
  <phoneticPr fontId="0" type="noConversion"/>
  <hyperlinks>
    <hyperlink ref="K75" r:id="rId1" display="www.nces.ed.gov" xr:uid="{00000000-0004-0000-0300-000000000000}"/>
    <hyperlink ref="B75" r:id="rId2" display="www.nces.ed.gov" xr:uid="{00000000-0004-0000-0300-000001000000}"/>
    <hyperlink ref="N75" r:id="rId3" display="www.nces.ed.gov" xr:uid="{00000000-0004-0000-0300-000002000000}"/>
    <hyperlink ref="E75" r:id="rId4" display="www.nces.ed.gov" xr:uid="{00000000-0004-0000-0300-000003000000}"/>
  </hyperlinks>
  <pageMargins left="0.75" right="0.5" top="0.5" bottom="0.55000000000000004" header="0.5" footer="0.5"/>
  <pageSetup orientation="portrait" horizontalDpi="1200" verticalDpi="300" r:id="rId5"/>
  <headerFooter alignWithMargins="0">
    <oddFooter>&amp;LSREB Fact Book 1996/1997&amp;CDraft&amp;R&amp;D</oddFooter>
  </headerFooter>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J103"/>
  <sheetViews>
    <sheetView zoomScale="118" zoomScaleNormal="118" workbookViewId="0">
      <pane xSplit="1" ySplit="3" topLeftCell="B4" activePane="bottomRight" state="frozen"/>
      <selection activeCell="AH29" sqref="AH29"/>
      <selection pane="topRight" activeCell="AH29" sqref="AH29"/>
      <selection pane="bottomLeft" activeCell="AH29" sqref="AH29"/>
      <selection pane="bottomRight" activeCell="J14" sqref="J14"/>
    </sheetView>
  </sheetViews>
  <sheetFormatPr defaultRowHeight="12.75"/>
  <cols>
    <col min="1" max="1" width="22.7109375" customWidth="1"/>
    <col min="2" max="4" width="14.7109375" customWidth="1"/>
    <col min="5" max="8" width="10.42578125" customWidth="1"/>
    <col min="9" max="10" width="9.7109375" style="1"/>
  </cols>
  <sheetData>
    <row r="1" spans="1:10">
      <c r="A1" s="8" t="s">
        <v>104</v>
      </c>
    </row>
    <row r="2" spans="1:10">
      <c r="B2" s="4" t="s">
        <v>23</v>
      </c>
      <c r="C2" s="4"/>
      <c r="D2" s="4"/>
    </row>
    <row r="3" spans="1:10" s="41" customFormat="1">
      <c r="B3" s="47" t="s">
        <v>71</v>
      </c>
      <c r="C3" s="47" t="s">
        <v>122</v>
      </c>
      <c r="D3" s="47" t="s">
        <v>123</v>
      </c>
      <c r="E3" s="41" t="s">
        <v>124</v>
      </c>
      <c r="F3" s="41" t="s">
        <v>127</v>
      </c>
      <c r="G3" s="41" t="s">
        <v>129</v>
      </c>
      <c r="H3" s="41" t="s">
        <v>130</v>
      </c>
      <c r="I3" s="120" t="s">
        <v>134</v>
      </c>
      <c r="J3" s="120" t="s">
        <v>135</v>
      </c>
    </row>
    <row r="4" spans="1:10">
      <c r="A4" s="28" t="s">
        <v>72</v>
      </c>
      <c r="B4" s="29">
        <f t="shared" ref="B4:C4" si="0">B5+B23+B38+B52+B63</f>
        <v>791</v>
      </c>
      <c r="C4" s="29">
        <f t="shared" si="0"/>
        <v>1404</v>
      </c>
      <c r="D4" s="29">
        <f t="shared" ref="D4:E4" si="1">D5+D23+D38+D52+D63</f>
        <v>1059</v>
      </c>
      <c r="E4" s="29">
        <f t="shared" si="1"/>
        <v>1121</v>
      </c>
      <c r="F4" s="29">
        <f t="shared" ref="F4:J4" si="2">F5+F23+F38+F52+F63</f>
        <v>1141</v>
      </c>
      <c r="G4" s="29">
        <f t="shared" si="2"/>
        <v>0</v>
      </c>
      <c r="H4" s="29">
        <f t="shared" si="2"/>
        <v>1496</v>
      </c>
      <c r="I4" s="59">
        <f t="shared" si="2"/>
        <v>1683</v>
      </c>
      <c r="J4" s="59">
        <f t="shared" si="2"/>
        <v>1753</v>
      </c>
    </row>
    <row r="5" spans="1:10">
      <c r="A5" s="30" t="s">
        <v>20</v>
      </c>
      <c r="B5" s="31">
        <f t="shared" ref="B5:C5" si="3">SUM(B7:B22)</f>
        <v>126</v>
      </c>
      <c r="C5" s="31">
        <f t="shared" si="3"/>
        <v>285</v>
      </c>
      <c r="D5" s="31">
        <f t="shared" ref="D5:E5" si="4">SUM(D7:D22)</f>
        <v>248</v>
      </c>
      <c r="E5" s="31">
        <f t="shared" si="4"/>
        <v>366</v>
      </c>
      <c r="F5" s="31">
        <f t="shared" ref="F5:J5" si="5">SUM(F7:F22)</f>
        <v>204</v>
      </c>
      <c r="G5" s="31">
        <f t="shared" si="5"/>
        <v>0</v>
      </c>
      <c r="H5" s="31">
        <f t="shared" si="5"/>
        <v>287</v>
      </c>
      <c r="I5" s="60">
        <f t="shared" si="5"/>
        <v>333</v>
      </c>
      <c r="J5" s="60">
        <f t="shared" si="5"/>
        <v>357</v>
      </c>
    </row>
    <row r="6" spans="1:10">
      <c r="A6" s="32" t="s">
        <v>80</v>
      </c>
      <c r="B6" s="33">
        <f t="shared" ref="B6:C6" si="6">(B5/B4)*100</f>
        <v>15.929203539823009</v>
      </c>
      <c r="C6" s="33">
        <f t="shared" si="6"/>
        <v>20.299145299145298</v>
      </c>
      <c r="D6" s="33">
        <f t="shared" ref="D6:E6" si="7">(D5/D4)*100</f>
        <v>23.418319169027384</v>
      </c>
      <c r="E6" s="33">
        <f t="shared" si="7"/>
        <v>32.649420160570919</v>
      </c>
      <c r="F6" s="33">
        <f t="shared" ref="F6:J6" si="8">(F5/F4)*100</f>
        <v>17.879053461875547</v>
      </c>
      <c r="G6" s="33" t="e">
        <f t="shared" si="8"/>
        <v>#DIV/0!</v>
      </c>
      <c r="H6" s="33">
        <f t="shared" si="8"/>
        <v>19.184491978609625</v>
      </c>
      <c r="I6" s="61">
        <f t="shared" si="8"/>
        <v>19.786096256684495</v>
      </c>
      <c r="J6" s="61">
        <f t="shared" si="8"/>
        <v>20.365088419851681</v>
      </c>
    </row>
    <row r="7" spans="1:10">
      <c r="A7" s="30" t="s">
        <v>2</v>
      </c>
      <c r="B7" s="34">
        <v>0</v>
      </c>
      <c r="C7" s="34">
        <v>7</v>
      </c>
      <c r="D7" s="34">
        <v>9</v>
      </c>
      <c r="E7">
        <v>12</v>
      </c>
      <c r="F7">
        <v>12</v>
      </c>
      <c r="H7">
        <v>28</v>
      </c>
      <c r="I7" s="1">
        <v>32</v>
      </c>
      <c r="J7" s="1">
        <v>26</v>
      </c>
    </row>
    <row r="8" spans="1:10">
      <c r="A8" s="30" t="s">
        <v>3</v>
      </c>
      <c r="B8" s="34">
        <v>0</v>
      </c>
      <c r="C8" s="34">
        <v>0</v>
      </c>
      <c r="D8" s="34"/>
    </row>
    <row r="9" spans="1:10">
      <c r="A9" s="30" t="s">
        <v>19</v>
      </c>
      <c r="B9" s="34">
        <v>0</v>
      </c>
      <c r="C9" s="34">
        <v>0</v>
      </c>
      <c r="D9" s="34"/>
    </row>
    <row r="10" spans="1:10">
      <c r="A10" s="30" t="s">
        <v>4</v>
      </c>
      <c r="B10" s="34">
        <v>50</v>
      </c>
      <c r="C10" s="34">
        <v>42</v>
      </c>
      <c r="D10" s="34">
        <v>40</v>
      </c>
      <c r="E10">
        <v>180</v>
      </c>
      <c r="F10">
        <v>46</v>
      </c>
      <c r="H10">
        <v>22</v>
      </c>
      <c r="I10" s="1">
        <v>38</v>
      </c>
      <c r="J10" s="1">
        <v>18</v>
      </c>
    </row>
    <row r="11" spans="1:10">
      <c r="A11" s="30" t="s">
        <v>5</v>
      </c>
      <c r="B11" s="34">
        <v>40</v>
      </c>
      <c r="C11" s="34">
        <v>8</v>
      </c>
      <c r="D11" s="34">
        <v>10</v>
      </c>
      <c r="E11">
        <v>16</v>
      </c>
      <c r="F11">
        <v>11</v>
      </c>
      <c r="H11">
        <v>10</v>
      </c>
      <c r="I11" s="1">
        <v>12</v>
      </c>
      <c r="J11" s="1">
        <v>22</v>
      </c>
    </row>
    <row r="12" spans="1:10">
      <c r="A12" s="30" t="s">
        <v>6</v>
      </c>
      <c r="B12" s="34">
        <v>0</v>
      </c>
      <c r="C12" s="34">
        <v>0</v>
      </c>
      <c r="D12" s="34">
        <v>5</v>
      </c>
      <c r="E12">
        <v>20</v>
      </c>
      <c r="F12">
        <v>30</v>
      </c>
      <c r="H12">
        <v>27</v>
      </c>
      <c r="I12" s="1">
        <v>38</v>
      </c>
      <c r="J12" s="1">
        <v>65</v>
      </c>
    </row>
    <row r="13" spans="1:10">
      <c r="A13" s="30" t="s">
        <v>7</v>
      </c>
      <c r="B13" s="34">
        <v>0</v>
      </c>
      <c r="C13" s="34">
        <v>0</v>
      </c>
      <c r="D13" s="34"/>
    </row>
    <row r="14" spans="1:10">
      <c r="A14" s="30" t="s">
        <v>8</v>
      </c>
      <c r="B14" s="34">
        <v>21</v>
      </c>
      <c r="C14" s="34">
        <v>0</v>
      </c>
      <c r="D14" s="34">
        <v>1</v>
      </c>
      <c r="E14">
        <v>2</v>
      </c>
      <c r="F14">
        <v>3</v>
      </c>
      <c r="H14">
        <v>9</v>
      </c>
      <c r="I14" s="1">
        <v>5</v>
      </c>
      <c r="J14" s="1">
        <v>2</v>
      </c>
    </row>
    <row r="15" spans="1:10">
      <c r="A15" s="30" t="s">
        <v>9</v>
      </c>
      <c r="B15" s="34">
        <v>0</v>
      </c>
      <c r="C15" s="34">
        <v>0</v>
      </c>
      <c r="D15" s="34"/>
      <c r="H15">
        <v>0</v>
      </c>
      <c r="I15" s="1">
        <v>0</v>
      </c>
      <c r="J15" s="1">
        <v>0</v>
      </c>
    </row>
    <row r="16" spans="1:10">
      <c r="A16" s="30" t="s">
        <v>10</v>
      </c>
      <c r="B16" s="34">
        <v>8</v>
      </c>
      <c r="C16" s="34">
        <v>59</v>
      </c>
      <c r="D16" s="34">
        <v>65</v>
      </c>
      <c r="E16">
        <v>34</v>
      </c>
      <c r="F16">
        <v>12</v>
      </c>
      <c r="H16">
        <v>54</v>
      </c>
      <c r="I16" s="1">
        <v>48</v>
      </c>
      <c r="J16" s="1">
        <v>64</v>
      </c>
    </row>
    <row r="17" spans="1:10">
      <c r="A17" s="30" t="s">
        <v>11</v>
      </c>
      <c r="B17" s="34">
        <v>0</v>
      </c>
      <c r="C17" s="34">
        <v>0</v>
      </c>
      <c r="D17" s="34"/>
    </row>
    <row r="18" spans="1:10">
      <c r="A18" s="30" t="s">
        <v>12</v>
      </c>
      <c r="B18" s="34">
        <v>0</v>
      </c>
      <c r="C18" s="34">
        <v>0</v>
      </c>
      <c r="D18" s="34"/>
      <c r="H18">
        <v>0</v>
      </c>
      <c r="I18" s="1">
        <v>0</v>
      </c>
      <c r="J18" s="1">
        <v>3</v>
      </c>
    </row>
    <row r="19" spans="1:10">
      <c r="A19" s="30" t="s">
        <v>13</v>
      </c>
      <c r="B19" s="34">
        <v>2</v>
      </c>
      <c r="C19" s="34">
        <v>16</v>
      </c>
      <c r="D19" s="34">
        <v>18</v>
      </c>
      <c r="E19">
        <v>8</v>
      </c>
      <c r="F19">
        <v>8</v>
      </c>
      <c r="H19">
        <v>12</v>
      </c>
      <c r="I19" s="1">
        <v>16</v>
      </c>
      <c r="J19" s="1">
        <v>18</v>
      </c>
    </row>
    <row r="20" spans="1:10">
      <c r="A20" s="30" t="s">
        <v>14</v>
      </c>
      <c r="B20" s="34">
        <v>5</v>
      </c>
      <c r="C20" s="34">
        <v>38</v>
      </c>
      <c r="D20" s="34">
        <v>66</v>
      </c>
      <c r="E20">
        <v>37</v>
      </c>
      <c r="F20">
        <v>38</v>
      </c>
      <c r="H20">
        <v>41</v>
      </c>
      <c r="I20" s="1">
        <v>54</v>
      </c>
      <c r="J20" s="1">
        <v>56</v>
      </c>
    </row>
    <row r="21" spans="1:10">
      <c r="A21" s="30" t="s">
        <v>15</v>
      </c>
      <c r="B21" s="34">
        <v>0</v>
      </c>
      <c r="C21" s="34">
        <v>115</v>
      </c>
      <c r="D21" s="34">
        <v>34</v>
      </c>
      <c r="E21">
        <v>57</v>
      </c>
      <c r="F21">
        <v>44</v>
      </c>
      <c r="H21">
        <v>84</v>
      </c>
      <c r="I21" s="1">
        <v>90</v>
      </c>
      <c r="J21" s="1">
        <v>83</v>
      </c>
    </row>
    <row r="22" spans="1:10">
      <c r="A22" s="35" t="s">
        <v>16</v>
      </c>
      <c r="B22" s="36">
        <v>0</v>
      </c>
      <c r="C22" s="36">
        <v>0</v>
      </c>
      <c r="D22" s="36"/>
      <c r="E22" s="94"/>
    </row>
    <row r="23" spans="1:10">
      <c r="A23" s="30" t="s">
        <v>74</v>
      </c>
      <c r="B23" s="31">
        <f t="shared" ref="B23:C23" si="9">SUM(B25:B37)</f>
        <v>94</v>
      </c>
      <c r="C23" s="31">
        <f t="shared" si="9"/>
        <v>234</v>
      </c>
      <c r="D23" s="31">
        <f t="shared" ref="D23:E23" si="10">SUM(D25:D37)</f>
        <v>165</v>
      </c>
      <c r="E23" s="31">
        <f t="shared" si="10"/>
        <v>133</v>
      </c>
      <c r="F23" s="31">
        <f t="shared" ref="F23:J23" si="11">SUM(F25:F37)</f>
        <v>266</v>
      </c>
      <c r="G23" s="31">
        <f t="shared" si="11"/>
        <v>0</v>
      </c>
      <c r="H23" s="31">
        <f t="shared" si="11"/>
        <v>406</v>
      </c>
      <c r="I23" s="62">
        <f t="shared" si="11"/>
        <v>628</v>
      </c>
      <c r="J23" s="62">
        <f t="shared" si="11"/>
        <v>661</v>
      </c>
    </row>
    <row r="24" spans="1:10">
      <c r="A24" s="32" t="s">
        <v>80</v>
      </c>
      <c r="B24" s="33">
        <f t="shared" ref="B24:C24" si="12">(B23/B4)*100</f>
        <v>11.883691529709228</v>
      </c>
      <c r="C24" s="33">
        <f t="shared" si="12"/>
        <v>16.666666666666664</v>
      </c>
      <c r="D24" s="33">
        <f t="shared" ref="D24:E24" si="13">(D23/D4)*100</f>
        <v>15.580736543909349</v>
      </c>
      <c r="E24" s="33">
        <f t="shared" si="13"/>
        <v>11.864406779661017</v>
      </c>
      <c r="F24" s="33">
        <f t="shared" ref="F24:J24" si="14">(F23/F4)*100</f>
        <v>23.312883435582819</v>
      </c>
      <c r="G24" s="33" t="e">
        <f t="shared" si="14"/>
        <v>#DIV/0!</v>
      </c>
      <c r="H24" s="33">
        <f t="shared" si="14"/>
        <v>27.139037433155078</v>
      </c>
      <c r="I24" s="61">
        <f t="shared" si="14"/>
        <v>37.31431966726084</v>
      </c>
      <c r="J24" s="61">
        <f t="shared" si="14"/>
        <v>37.706788362806613</v>
      </c>
    </row>
    <row r="25" spans="1:10">
      <c r="A25" s="30" t="s">
        <v>27</v>
      </c>
      <c r="B25" s="34">
        <v>0</v>
      </c>
      <c r="C25" s="34">
        <v>0</v>
      </c>
      <c r="D25" s="34"/>
      <c r="E25">
        <v>0</v>
      </c>
      <c r="F25">
        <v>0</v>
      </c>
      <c r="H25">
        <v>0</v>
      </c>
    </row>
    <row r="26" spans="1:10">
      <c r="A26" s="30" t="s">
        <v>28</v>
      </c>
      <c r="B26" s="34">
        <v>0</v>
      </c>
      <c r="C26" s="34">
        <v>0</v>
      </c>
      <c r="D26" s="34">
        <v>1</v>
      </c>
      <c r="E26">
        <v>1</v>
      </c>
      <c r="F26">
        <v>0</v>
      </c>
      <c r="H26">
        <v>0</v>
      </c>
      <c r="I26" s="1">
        <v>1</v>
      </c>
    </row>
    <row r="27" spans="1:10">
      <c r="A27" s="30" t="s">
        <v>29</v>
      </c>
      <c r="B27" s="34">
        <v>65</v>
      </c>
      <c r="C27" s="34">
        <v>168</v>
      </c>
      <c r="D27" s="34">
        <v>102</v>
      </c>
      <c r="E27">
        <v>91</v>
      </c>
      <c r="F27">
        <v>112</v>
      </c>
      <c r="H27">
        <v>98</v>
      </c>
      <c r="I27" s="1">
        <v>260</v>
      </c>
      <c r="J27" s="1">
        <v>309</v>
      </c>
    </row>
    <row r="28" spans="1:10">
      <c r="A28" s="30" t="s">
        <v>30</v>
      </c>
      <c r="B28" s="34">
        <v>0</v>
      </c>
      <c r="C28" s="34">
        <v>30</v>
      </c>
      <c r="D28" s="34">
        <v>20</v>
      </c>
      <c r="E28">
        <v>23</v>
      </c>
      <c r="F28">
        <v>42</v>
      </c>
      <c r="H28">
        <v>62</v>
      </c>
      <c r="I28" s="1">
        <v>80</v>
      </c>
      <c r="J28" s="1">
        <v>114</v>
      </c>
    </row>
    <row r="29" spans="1:10">
      <c r="A29" s="30" t="s">
        <v>33</v>
      </c>
      <c r="B29" s="34">
        <v>0</v>
      </c>
      <c r="C29" s="34">
        <v>0</v>
      </c>
      <c r="D29" s="34"/>
    </row>
    <row r="30" spans="1:10">
      <c r="A30" s="30" t="s">
        <v>35</v>
      </c>
      <c r="B30" s="34">
        <v>0</v>
      </c>
      <c r="C30" s="34">
        <v>0</v>
      </c>
      <c r="D30" s="34"/>
      <c r="F30">
        <v>9</v>
      </c>
      <c r="H30">
        <v>21</v>
      </c>
    </row>
    <row r="31" spans="1:10">
      <c r="A31" s="30" t="s">
        <v>44</v>
      </c>
      <c r="B31" s="34">
        <v>0</v>
      </c>
      <c r="C31" s="34">
        <v>0</v>
      </c>
      <c r="D31" s="34"/>
    </row>
    <row r="32" spans="1:10">
      <c r="A32" s="30" t="s">
        <v>50</v>
      </c>
      <c r="B32" s="34">
        <v>0</v>
      </c>
      <c r="C32" s="34">
        <v>0</v>
      </c>
      <c r="D32" s="34"/>
    </row>
    <row r="33" spans="1:10">
      <c r="A33" s="30" t="s">
        <v>49</v>
      </c>
      <c r="B33" s="34">
        <v>0</v>
      </c>
      <c r="C33" s="34">
        <v>0</v>
      </c>
      <c r="D33" s="34"/>
    </row>
    <row r="34" spans="1:10">
      <c r="A34" s="30" t="s">
        <v>53</v>
      </c>
      <c r="B34" s="34">
        <v>0</v>
      </c>
      <c r="C34" s="34">
        <v>0</v>
      </c>
      <c r="D34" s="34">
        <v>14</v>
      </c>
      <c r="E34">
        <v>7</v>
      </c>
      <c r="F34">
        <v>17</v>
      </c>
      <c r="H34">
        <v>13</v>
      </c>
      <c r="I34" s="1">
        <v>18</v>
      </c>
      <c r="J34" s="1">
        <v>21</v>
      </c>
    </row>
    <row r="35" spans="1:10">
      <c r="A35" s="30" t="s">
        <v>57</v>
      </c>
      <c r="B35" s="34">
        <v>0</v>
      </c>
      <c r="C35" s="34">
        <v>0</v>
      </c>
      <c r="D35" s="34"/>
      <c r="E35">
        <v>11</v>
      </c>
      <c r="F35">
        <v>86</v>
      </c>
      <c r="H35">
        <v>61</v>
      </c>
      <c r="I35" s="1">
        <v>105</v>
      </c>
      <c r="J35" s="1">
        <v>79</v>
      </c>
    </row>
    <row r="36" spans="1:10">
      <c r="A36" s="30" t="s">
        <v>21</v>
      </c>
      <c r="B36" s="34">
        <v>29</v>
      </c>
      <c r="C36" s="34">
        <v>36</v>
      </c>
      <c r="D36" s="34">
        <v>28</v>
      </c>
      <c r="H36">
        <v>151</v>
      </c>
      <c r="I36" s="1">
        <v>164</v>
      </c>
      <c r="J36" s="1">
        <v>138</v>
      </c>
    </row>
    <row r="37" spans="1:10">
      <c r="A37" s="35" t="s">
        <v>60</v>
      </c>
      <c r="B37" s="36">
        <v>0</v>
      </c>
      <c r="C37" s="36">
        <v>0</v>
      </c>
      <c r="D37" s="36"/>
      <c r="E37" s="117"/>
      <c r="F37" s="117"/>
      <c r="G37" s="117"/>
      <c r="H37" s="117"/>
    </row>
    <row r="38" spans="1:10">
      <c r="A38" s="30" t="s">
        <v>75</v>
      </c>
      <c r="B38" s="31">
        <f t="shared" ref="B38:C38" si="15">SUM(B40:B51)</f>
        <v>21</v>
      </c>
      <c r="C38" s="31">
        <f t="shared" si="15"/>
        <v>189</v>
      </c>
      <c r="D38" s="31">
        <f t="shared" ref="D38:E38" si="16">SUM(D40:D51)</f>
        <v>221</v>
      </c>
      <c r="E38" s="31">
        <f t="shared" si="16"/>
        <v>201</v>
      </c>
      <c r="F38" s="31">
        <f t="shared" ref="F38:G38" si="17">SUM(F40:F51)</f>
        <v>312</v>
      </c>
      <c r="G38" s="31">
        <f t="shared" si="17"/>
        <v>0</v>
      </c>
      <c r="H38" s="31">
        <f t="shared" ref="H38:J38" si="18">SUM(H40:H51)</f>
        <v>281</v>
      </c>
      <c r="I38" s="62">
        <f t="shared" si="18"/>
        <v>285</v>
      </c>
      <c r="J38" s="62">
        <f t="shared" si="18"/>
        <v>268</v>
      </c>
    </row>
    <row r="39" spans="1:10">
      <c r="A39" s="32" t="s">
        <v>80</v>
      </c>
      <c r="B39" s="33">
        <f t="shared" ref="B39:C39" si="19">(B38/B4)*100</f>
        <v>2.6548672566371683</v>
      </c>
      <c r="C39" s="33">
        <f t="shared" si="19"/>
        <v>13.461538461538462</v>
      </c>
      <c r="D39" s="33">
        <f t="shared" ref="D39:E39" si="20">(D38/D4)*100</f>
        <v>20.868744098205855</v>
      </c>
      <c r="E39" s="33">
        <f t="shared" si="20"/>
        <v>17.93041926851026</v>
      </c>
      <c r="F39" s="33">
        <f t="shared" ref="F39:G39" si="21">(F38/F4)*100</f>
        <v>27.344434706397898</v>
      </c>
      <c r="G39" s="33" t="e">
        <f t="shared" si="21"/>
        <v>#DIV/0!</v>
      </c>
      <c r="H39" s="33">
        <f t="shared" ref="H39:J39" si="22">(H38/H4)*100</f>
        <v>18.78342245989305</v>
      </c>
      <c r="I39" s="61">
        <f t="shared" si="22"/>
        <v>16.934046345811051</v>
      </c>
      <c r="J39" s="61">
        <f t="shared" si="22"/>
        <v>15.288077581289219</v>
      </c>
    </row>
    <row r="40" spans="1:10">
      <c r="A40" s="30" t="s">
        <v>36</v>
      </c>
      <c r="B40" s="34">
        <v>3</v>
      </c>
      <c r="C40" s="34">
        <v>61</v>
      </c>
      <c r="D40" s="34">
        <v>68</v>
      </c>
      <c r="E40">
        <v>50</v>
      </c>
      <c r="F40">
        <v>86</v>
      </c>
      <c r="H40">
        <v>93</v>
      </c>
      <c r="I40" s="1">
        <v>94</v>
      </c>
      <c r="J40" s="1">
        <v>92</v>
      </c>
    </row>
    <row r="41" spans="1:10">
      <c r="A41" s="30" t="s">
        <v>37</v>
      </c>
      <c r="B41" s="34">
        <v>0</v>
      </c>
      <c r="C41" s="34">
        <v>13</v>
      </c>
      <c r="D41" s="34">
        <v>23</v>
      </c>
      <c r="E41">
        <v>17</v>
      </c>
      <c r="F41">
        <v>23</v>
      </c>
      <c r="H41">
        <v>4</v>
      </c>
      <c r="I41" s="1">
        <v>3</v>
      </c>
      <c r="J41" s="1">
        <v>2</v>
      </c>
    </row>
    <row r="42" spans="1:10">
      <c r="A42" s="30" t="s">
        <v>34</v>
      </c>
      <c r="B42" s="34">
        <v>0</v>
      </c>
      <c r="C42" s="34">
        <v>13</v>
      </c>
      <c r="D42" s="34">
        <v>11</v>
      </c>
      <c r="E42">
        <v>8</v>
      </c>
      <c r="F42">
        <v>25</v>
      </c>
      <c r="H42">
        <v>21</v>
      </c>
      <c r="I42" s="1">
        <v>20</v>
      </c>
      <c r="J42" s="1">
        <v>14</v>
      </c>
    </row>
    <row r="43" spans="1:10">
      <c r="A43" s="30" t="s">
        <v>38</v>
      </c>
      <c r="B43" s="34">
        <v>0</v>
      </c>
      <c r="C43" s="34">
        <v>0</v>
      </c>
      <c r="D43" s="34"/>
      <c r="F43">
        <v>0</v>
      </c>
      <c r="H43">
        <v>7</v>
      </c>
      <c r="I43" s="1">
        <v>13</v>
      </c>
      <c r="J43" s="1">
        <v>17</v>
      </c>
    </row>
    <row r="44" spans="1:10">
      <c r="A44" s="30" t="s">
        <v>41</v>
      </c>
      <c r="B44" s="34">
        <v>0</v>
      </c>
      <c r="C44" s="34">
        <v>36</v>
      </c>
      <c r="D44" s="34">
        <v>36</v>
      </c>
      <c r="E44">
        <v>38</v>
      </c>
      <c r="F44">
        <v>50</v>
      </c>
      <c r="H44">
        <v>40</v>
      </c>
      <c r="I44" s="1">
        <v>50</v>
      </c>
      <c r="J44" s="1">
        <v>47</v>
      </c>
    </row>
    <row r="45" spans="1:10">
      <c r="A45" s="30" t="s">
        <v>42</v>
      </c>
      <c r="B45" s="34">
        <v>14</v>
      </c>
      <c r="C45" s="34">
        <v>38</v>
      </c>
      <c r="D45" s="34">
        <v>30</v>
      </c>
      <c r="E45">
        <v>50</v>
      </c>
      <c r="F45">
        <v>29</v>
      </c>
      <c r="H45">
        <v>31</v>
      </c>
      <c r="I45" s="1">
        <v>31</v>
      </c>
      <c r="J45" s="1">
        <v>22</v>
      </c>
    </row>
    <row r="46" spans="1:10">
      <c r="A46" s="30" t="s">
        <v>43</v>
      </c>
      <c r="B46" s="34">
        <v>0</v>
      </c>
      <c r="C46" s="34">
        <v>28</v>
      </c>
      <c r="D46" s="34">
        <v>50</v>
      </c>
      <c r="E46">
        <v>7</v>
      </c>
      <c r="F46">
        <v>9</v>
      </c>
      <c r="H46">
        <v>17</v>
      </c>
      <c r="I46" s="1">
        <v>12</v>
      </c>
      <c r="J46" s="1">
        <v>18</v>
      </c>
    </row>
    <row r="47" spans="1:10">
      <c r="A47" s="30" t="s">
        <v>46</v>
      </c>
      <c r="B47" s="34">
        <v>0</v>
      </c>
      <c r="C47" s="34">
        <v>0</v>
      </c>
      <c r="D47" s="34"/>
      <c r="F47">
        <v>48</v>
      </c>
      <c r="H47">
        <v>0</v>
      </c>
      <c r="I47" s="1">
        <v>0</v>
      </c>
      <c r="J47" s="1">
        <v>0</v>
      </c>
    </row>
    <row r="48" spans="1:10">
      <c r="A48" s="30" t="s">
        <v>45</v>
      </c>
      <c r="B48" s="34">
        <v>0</v>
      </c>
      <c r="C48" s="34">
        <v>0</v>
      </c>
      <c r="D48" s="34"/>
      <c r="H48">
        <v>0</v>
      </c>
      <c r="I48" s="1">
        <v>35</v>
      </c>
      <c r="J48" s="1">
        <v>35</v>
      </c>
    </row>
    <row r="49" spans="1:10">
      <c r="A49" s="30" t="s">
        <v>52</v>
      </c>
      <c r="B49" s="34">
        <v>0</v>
      </c>
      <c r="C49" s="34">
        <v>0</v>
      </c>
      <c r="D49" s="34">
        <v>3</v>
      </c>
      <c r="E49">
        <v>31</v>
      </c>
      <c r="F49">
        <v>42</v>
      </c>
      <c r="H49">
        <v>68</v>
      </c>
      <c r="I49" s="1">
        <v>27</v>
      </c>
      <c r="J49" s="1">
        <v>21</v>
      </c>
    </row>
    <row r="50" spans="1:10">
      <c r="A50" s="30" t="s">
        <v>56</v>
      </c>
      <c r="B50" s="34">
        <v>0</v>
      </c>
      <c r="C50" s="34">
        <v>0</v>
      </c>
      <c r="D50" s="34"/>
      <c r="E50">
        <v>0</v>
      </c>
      <c r="F50">
        <v>0</v>
      </c>
      <c r="H50">
        <v>0</v>
      </c>
    </row>
    <row r="51" spans="1:10">
      <c r="A51" s="35" t="s">
        <v>59</v>
      </c>
      <c r="B51" s="36">
        <v>4</v>
      </c>
      <c r="C51" s="36">
        <v>0</v>
      </c>
      <c r="D51" s="36"/>
      <c r="E51" s="94"/>
    </row>
    <row r="52" spans="1:10">
      <c r="A52" s="30" t="s">
        <v>76</v>
      </c>
      <c r="B52" s="31">
        <f t="shared" ref="B52:C52" si="23">SUM(B54:B62)</f>
        <v>550</v>
      </c>
      <c r="C52" s="31">
        <f t="shared" si="23"/>
        <v>682</v>
      </c>
      <c r="D52" s="31">
        <f t="shared" ref="D52:E52" si="24">SUM(D54:D62)</f>
        <v>410</v>
      </c>
      <c r="E52" s="31">
        <f t="shared" si="24"/>
        <v>413</v>
      </c>
      <c r="F52" s="31">
        <f t="shared" ref="F52:J52" si="25">SUM(F54:F62)</f>
        <v>345</v>
      </c>
      <c r="G52" s="31">
        <f t="shared" si="25"/>
        <v>0</v>
      </c>
      <c r="H52" s="31">
        <f>SUM(H56:H62)</f>
        <v>520</v>
      </c>
      <c r="I52" s="62">
        <f t="shared" si="25"/>
        <v>437</v>
      </c>
      <c r="J52" s="62">
        <f t="shared" si="25"/>
        <v>467</v>
      </c>
    </row>
    <row r="53" spans="1:10">
      <c r="A53" s="32" t="s">
        <v>80</v>
      </c>
      <c r="B53" s="33">
        <f t="shared" ref="B53:C53" si="26">(B52/B4)*100</f>
        <v>69.532237673830593</v>
      </c>
      <c r="C53" s="33">
        <f t="shared" si="26"/>
        <v>48.575498575498578</v>
      </c>
      <c r="D53" s="33">
        <f t="shared" ref="D53:E53" si="27">(D52/D4)*100</f>
        <v>38.715769593956558</v>
      </c>
      <c r="E53" s="33">
        <f t="shared" si="27"/>
        <v>36.84210526315789</v>
      </c>
      <c r="F53" s="33">
        <f t="shared" ref="F53:J53" si="28">(F52/F4)*100</f>
        <v>30.236634531113062</v>
      </c>
      <c r="G53" s="33" t="e">
        <f t="shared" si="28"/>
        <v>#DIV/0!</v>
      </c>
      <c r="H53" s="33">
        <f t="shared" si="28"/>
        <v>34.759358288770052</v>
      </c>
      <c r="I53" s="61">
        <f t="shared" si="28"/>
        <v>25.965537730243614</v>
      </c>
      <c r="J53" s="61">
        <f t="shared" si="28"/>
        <v>26.640045636052484</v>
      </c>
    </row>
    <row r="54" spans="1:10">
      <c r="A54" s="30" t="s">
        <v>31</v>
      </c>
      <c r="B54" s="34">
        <v>0</v>
      </c>
      <c r="C54" s="34">
        <v>0</v>
      </c>
      <c r="D54" s="34">
        <v>10</v>
      </c>
    </row>
    <row r="55" spans="1:10">
      <c r="A55" s="30" t="s">
        <v>40</v>
      </c>
      <c r="B55" s="34">
        <v>0</v>
      </c>
      <c r="C55" s="34">
        <v>9</v>
      </c>
      <c r="D55" s="34"/>
      <c r="E55">
        <v>0</v>
      </c>
    </row>
    <row r="56" spans="1:10">
      <c r="A56" s="30" t="s">
        <v>39</v>
      </c>
      <c r="B56" s="34">
        <v>63</v>
      </c>
      <c r="C56" s="34">
        <v>183</v>
      </c>
      <c r="D56" s="34">
        <v>178</v>
      </c>
      <c r="E56">
        <v>221</v>
      </c>
      <c r="F56">
        <v>212</v>
      </c>
      <c r="H56">
        <v>353</v>
      </c>
      <c r="I56" s="1">
        <v>224</v>
      </c>
      <c r="J56" s="1">
        <v>208</v>
      </c>
    </row>
    <row r="57" spans="1:10">
      <c r="A57" s="30" t="s">
        <v>47</v>
      </c>
      <c r="B57" s="34">
        <v>0</v>
      </c>
      <c r="C57" s="34">
        <v>10</v>
      </c>
      <c r="D57" s="34">
        <v>10</v>
      </c>
      <c r="E57">
        <v>19</v>
      </c>
      <c r="F57">
        <v>6</v>
      </c>
      <c r="H57">
        <v>20</v>
      </c>
      <c r="I57" s="1">
        <v>14</v>
      </c>
      <c r="J57" s="1">
        <v>0</v>
      </c>
    </row>
    <row r="58" spans="1:10">
      <c r="A58" s="30" t="s">
        <v>48</v>
      </c>
      <c r="B58" s="34">
        <v>0</v>
      </c>
      <c r="C58" s="34">
        <v>0</v>
      </c>
      <c r="D58" s="34"/>
      <c r="I58" s="1">
        <v>13</v>
      </c>
      <c r="J58" s="1">
        <v>12</v>
      </c>
    </row>
    <row r="59" spans="1:10">
      <c r="A59" s="30" t="s">
        <v>51</v>
      </c>
      <c r="B59" s="34">
        <v>4</v>
      </c>
      <c r="C59" s="34">
        <v>58</v>
      </c>
      <c r="D59" s="34">
        <v>91</v>
      </c>
      <c r="E59">
        <v>81</v>
      </c>
      <c r="F59">
        <v>78</v>
      </c>
      <c r="H59">
        <v>39</v>
      </c>
      <c r="I59" s="1">
        <v>52</v>
      </c>
      <c r="J59" s="1">
        <v>61</v>
      </c>
    </row>
    <row r="60" spans="1:10">
      <c r="A60" s="30" t="s">
        <v>54</v>
      </c>
      <c r="B60" s="34">
        <v>483</v>
      </c>
      <c r="C60" s="34">
        <v>393</v>
      </c>
      <c r="D60" s="34">
        <v>101</v>
      </c>
      <c r="E60">
        <v>92</v>
      </c>
      <c r="F60">
        <v>49</v>
      </c>
      <c r="H60">
        <v>108</v>
      </c>
      <c r="I60" s="1">
        <v>134</v>
      </c>
      <c r="J60" s="1">
        <v>149</v>
      </c>
    </row>
    <row r="61" spans="1:10">
      <c r="A61" s="30" t="s">
        <v>55</v>
      </c>
      <c r="B61" s="34">
        <v>0</v>
      </c>
      <c r="C61" s="34">
        <v>27</v>
      </c>
      <c r="D61" s="34">
        <v>20</v>
      </c>
      <c r="E61">
        <v>0</v>
      </c>
      <c r="J61" s="1">
        <v>37</v>
      </c>
    </row>
    <row r="62" spans="1:10">
      <c r="A62" s="35" t="s">
        <v>58</v>
      </c>
      <c r="B62" s="36">
        <v>0</v>
      </c>
      <c r="C62" s="36">
        <v>2</v>
      </c>
      <c r="D62" s="36"/>
      <c r="E62" s="94"/>
    </row>
    <row r="63" spans="1:10">
      <c r="A63" s="37" t="s">
        <v>32</v>
      </c>
      <c r="B63" s="38">
        <v>0</v>
      </c>
      <c r="C63" s="38">
        <v>14</v>
      </c>
      <c r="D63" s="38">
        <v>15</v>
      </c>
      <c r="E63" s="95">
        <v>8</v>
      </c>
      <c r="F63" s="95">
        <v>14</v>
      </c>
      <c r="G63" s="95"/>
      <c r="H63" s="95">
        <v>2</v>
      </c>
      <c r="I63" s="19"/>
      <c r="J63" s="19"/>
    </row>
    <row r="65" spans="2:8" s="1" customFormat="1">
      <c r="B65" s="2" t="s">
        <v>22</v>
      </c>
      <c r="C65" s="2"/>
      <c r="D65" s="2"/>
      <c r="E65" s="2" t="s">
        <v>22</v>
      </c>
      <c r="F65" s="2"/>
      <c r="G65" s="2"/>
      <c r="H65" s="2"/>
    </row>
    <row r="66" spans="2:8" s="1" customFormat="1">
      <c r="B66" s="1" t="s">
        <v>62</v>
      </c>
      <c r="E66" s="1" t="s">
        <v>62</v>
      </c>
    </row>
    <row r="67" spans="2:8" s="1" customFormat="1">
      <c r="B67" s="1" t="s">
        <v>63</v>
      </c>
      <c r="E67" s="1" t="s">
        <v>63</v>
      </c>
    </row>
    <row r="68" spans="2:8" s="1" customFormat="1">
      <c r="B68" s="1" t="s">
        <v>64</v>
      </c>
      <c r="E68" s="1" t="s">
        <v>64</v>
      </c>
    </row>
    <row r="69" spans="2:8" s="1" customFormat="1">
      <c r="B69" s="1" t="s">
        <v>17</v>
      </c>
      <c r="E69" s="1" t="s">
        <v>17</v>
      </c>
    </row>
    <row r="70" spans="2:8" s="1" customFormat="1">
      <c r="B70" s="1" t="s">
        <v>65</v>
      </c>
      <c r="E70" s="1" t="s">
        <v>65</v>
      </c>
    </row>
    <row r="71" spans="2:8" s="1" customFormat="1">
      <c r="B71" s="1" t="s">
        <v>77</v>
      </c>
      <c r="E71" s="1" t="s">
        <v>77</v>
      </c>
    </row>
    <row r="72" spans="2:8" s="1" customFormat="1">
      <c r="B72" s="1" t="s">
        <v>81</v>
      </c>
      <c r="E72" s="1" t="s">
        <v>81</v>
      </c>
    </row>
    <row r="73" spans="2:8" s="1" customFormat="1">
      <c r="B73" s="1" t="s">
        <v>82</v>
      </c>
      <c r="E73" s="1" t="s">
        <v>82</v>
      </c>
    </row>
    <row r="74" spans="2:8" s="1" customFormat="1">
      <c r="B74" s="1" t="s">
        <v>83</v>
      </c>
      <c r="E74" s="1" t="s">
        <v>126</v>
      </c>
    </row>
    <row r="75" spans="2:8" s="1" customFormat="1">
      <c r="B75" s="1" t="s">
        <v>66</v>
      </c>
      <c r="E75" s="1" t="s">
        <v>66</v>
      </c>
    </row>
    <row r="76" spans="2:8" s="1" customFormat="1"/>
    <row r="77" spans="2:8" s="1" customFormat="1">
      <c r="B77" s="1" t="s">
        <v>84</v>
      </c>
    </row>
    <row r="78" spans="2:8" s="1" customFormat="1">
      <c r="B78" s="1" t="s">
        <v>85</v>
      </c>
    </row>
    <row r="79" spans="2:8" s="1" customFormat="1">
      <c r="B79" s="1" t="s">
        <v>86</v>
      </c>
    </row>
    <row r="80" spans="2:8" s="1" customFormat="1">
      <c r="B80" s="1" t="s">
        <v>92</v>
      </c>
    </row>
    <row r="81" spans="2:4" s="1" customFormat="1">
      <c r="B81" s="1" t="s">
        <v>93</v>
      </c>
    </row>
    <row r="82" spans="2:4" s="1" customFormat="1">
      <c r="B82" s="1" t="s">
        <v>94</v>
      </c>
    </row>
    <row r="83" spans="2:4" s="1" customFormat="1">
      <c r="B83" s="1" t="s">
        <v>115</v>
      </c>
    </row>
    <row r="84" spans="2:4" s="1" customFormat="1">
      <c r="B84" s="1" t="s">
        <v>95</v>
      </c>
    </row>
    <row r="85" spans="2:4" s="1" customFormat="1">
      <c r="B85" s="1" t="s">
        <v>96</v>
      </c>
    </row>
    <row r="86" spans="2:4" s="1" customFormat="1">
      <c r="B86" s="1" t="s">
        <v>97</v>
      </c>
    </row>
    <row r="87" spans="2:4" s="1" customFormat="1">
      <c r="B87" s="1" t="s">
        <v>98</v>
      </c>
    </row>
    <row r="88" spans="2:4" s="1" customFormat="1">
      <c r="B88" s="1" t="s">
        <v>99</v>
      </c>
    </row>
    <row r="89" spans="2:4" s="1" customFormat="1">
      <c r="B89" s="1" t="s">
        <v>87</v>
      </c>
    </row>
    <row r="90" spans="2:4" s="1" customFormat="1">
      <c r="B90" s="1" t="s">
        <v>88</v>
      </c>
    </row>
    <row r="91" spans="2:4" s="1" customFormat="1">
      <c r="B91" s="1" t="s">
        <v>89</v>
      </c>
    </row>
    <row r="92" spans="2:4" s="1" customFormat="1">
      <c r="B92" s="1" t="s">
        <v>90</v>
      </c>
    </row>
    <row r="93" spans="2:4" s="1" customFormat="1">
      <c r="B93" s="1" t="s">
        <v>91</v>
      </c>
    </row>
    <row r="94" spans="2:4" s="1" customFormat="1">
      <c r="B94" s="48" t="s">
        <v>100</v>
      </c>
      <c r="C94" s="48"/>
      <c r="D94" s="48"/>
    </row>
    <row r="95" spans="2:4" s="1" customFormat="1"/>
    <row r="96" spans="2:4" s="1" customFormat="1">
      <c r="B96" s="58" t="s">
        <v>119</v>
      </c>
      <c r="C96" s="58"/>
      <c r="D96" s="58"/>
    </row>
    <row r="97" spans="2:4">
      <c r="B97" s="1" t="s">
        <v>116</v>
      </c>
      <c r="C97" s="1"/>
      <c r="D97" s="1"/>
    </row>
    <row r="98" spans="2:4">
      <c r="B98" s="1" t="s">
        <v>117</v>
      </c>
      <c r="C98" s="1"/>
      <c r="D98" s="1"/>
    </row>
    <row r="99" spans="2:4">
      <c r="B99" s="1" t="s">
        <v>118</v>
      </c>
      <c r="C99" s="1"/>
      <c r="D99" s="1"/>
    </row>
    <row r="100" spans="2:4">
      <c r="B100" s="1" t="s">
        <v>111</v>
      </c>
      <c r="C100" s="1"/>
      <c r="D100" s="1"/>
    </row>
    <row r="101" spans="2:4">
      <c r="B101" s="1" t="s">
        <v>112</v>
      </c>
      <c r="C101" s="1"/>
      <c r="D101" s="1"/>
    </row>
    <row r="102" spans="2:4">
      <c r="B102" s="1" t="s">
        <v>113</v>
      </c>
      <c r="C102" s="1"/>
      <c r="D102" s="1"/>
    </row>
    <row r="103" spans="2:4">
      <c r="B103" s="1" t="s">
        <v>114</v>
      </c>
      <c r="C103" s="1"/>
      <c r="D103" s="1"/>
    </row>
  </sheetData>
  <phoneticPr fontId="0" type="noConversion"/>
  <hyperlinks>
    <hyperlink ref="B75" r:id="rId1" display="www.nces.ed.gov" xr:uid="{00000000-0004-0000-0400-000000000000}"/>
    <hyperlink ref="E75" r:id="rId2" display="www.nces.ed.gov" xr:uid="{00000000-0004-0000-0400-000001000000}"/>
  </hyperlinks>
  <pageMargins left="0.75" right="0.75" top="1" bottom="1" header="0.5" footer="0.5"/>
  <pageSetup orientation="portrait" horizontalDpi="1200" verticalDpi="1200" r:id="rId3"/>
  <headerFooter alignWithMargins="0"/>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S103"/>
  <sheetViews>
    <sheetView zoomScaleNormal="100" workbookViewId="0">
      <pane xSplit="1" ySplit="3" topLeftCell="G4" activePane="bottomRight" state="frozen"/>
      <selection pane="topRight" activeCell="B1" sqref="B1"/>
      <selection pane="bottomLeft" activeCell="A4" sqref="A4"/>
      <selection pane="bottomRight" activeCell="M37" sqref="M37"/>
    </sheetView>
  </sheetViews>
  <sheetFormatPr defaultRowHeight="12.75"/>
  <cols>
    <col min="1" max="1" width="21.140625" style="1" customWidth="1"/>
    <col min="2" max="8" width="20" style="1" customWidth="1"/>
    <col min="9" max="9" width="12.7109375" style="1" customWidth="1"/>
    <col min="10" max="10" width="11.7109375" style="1" customWidth="1"/>
    <col min="11" max="13" width="20" style="1" customWidth="1"/>
    <col min="14" max="14" width="18.85546875" style="1" bestFit="1" customWidth="1"/>
    <col min="15" max="19" width="18.85546875" style="1" customWidth="1"/>
    <col min="20" max="16384" width="9.140625" style="1"/>
  </cols>
  <sheetData>
    <row r="1" spans="1:19">
      <c r="A1" s="4" t="s">
        <v>107</v>
      </c>
    </row>
    <row r="2" spans="1:19">
      <c r="B2" s="110" t="s">
        <v>106</v>
      </c>
      <c r="C2" s="97" t="s">
        <v>106</v>
      </c>
      <c r="D2" s="97" t="s">
        <v>106</v>
      </c>
      <c r="E2" s="97" t="s">
        <v>106</v>
      </c>
      <c r="F2" s="97" t="s">
        <v>106</v>
      </c>
      <c r="G2" s="97" t="s">
        <v>106</v>
      </c>
      <c r="H2" s="97" t="s">
        <v>106</v>
      </c>
      <c r="I2" s="97" t="s">
        <v>106</v>
      </c>
      <c r="J2" s="97" t="s">
        <v>106</v>
      </c>
      <c r="K2" s="57" t="s">
        <v>105</v>
      </c>
      <c r="L2" s="102" t="s">
        <v>105</v>
      </c>
      <c r="M2" s="102" t="s">
        <v>105</v>
      </c>
      <c r="N2" s="102" t="s">
        <v>105</v>
      </c>
      <c r="O2" s="102" t="s">
        <v>105</v>
      </c>
      <c r="P2" s="102" t="s">
        <v>105</v>
      </c>
      <c r="Q2" s="102" t="s">
        <v>105</v>
      </c>
      <c r="R2" s="102" t="s">
        <v>105</v>
      </c>
      <c r="S2" s="102" t="s">
        <v>105</v>
      </c>
    </row>
    <row r="3" spans="1:19" s="4" customFormat="1">
      <c r="B3" s="56" t="s">
        <v>71</v>
      </c>
      <c r="C3" s="98" t="s">
        <v>122</v>
      </c>
      <c r="D3" s="98" t="s">
        <v>123</v>
      </c>
      <c r="E3" s="98" t="s">
        <v>124</v>
      </c>
      <c r="F3" s="98" t="s">
        <v>127</v>
      </c>
      <c r="G3" s="98" t="s">
        <v>129</v>
      </c>
      <c r="H3" s="116" t="s">
        <v>130</v>
      </c>
      <c r="I3" s="116" t="s">
        <v>134</v>
      </c>
      <c r="J3" s="116" t="s">
        <v>135</v>
      </c>
      <c r="K3" s="56" t="s">
        <v>71</v>
      </c>
      <c r="L3" s="98" t="s">
        <v>122</v>
      </c>
      <c r="M3" s="98" t="s">
        <v>123</v>
      </c>
      <c r="N3" s="132" t="s">
        <v>124</v>
      </c>
      <c r="O3" s="132" t="s">
        <v>127</v>
      </c>
      <c r="P3" s="132" t="s">
        <v>129</v>
      </c>
      <c r="Q3" s="132" t="s">
        <v>130</v>
      </c>
      <c r="R3" s="115" t="s">
        <v>134</v>
      </c>
      <c r="S3" s="115" t="s">
        <v>135</v>
      </c>
    </row>
    <row r="4" spans="1:19">
      <c r="A4" s="28" t="s">
        <v>72</v>
      </c>
      <c r="B4" s="108">
        <f t="shared" ref="B4:C4" si="0">B5+B23+B38+B52+B63</f>
        <v>82</v>
      </c>
      <c r="C4" s="111">
        <f t="shared" si="0"/>
        <v>137</v>
      </c>
      <c r="D4" s="111">
        <f t="shared" ref="D4:E4" si="1">D5+D23+D38+D52+D63</f>
        <v>145</v>
      </c>
      <c r="E4" s="111">
        <f t="shared" si="1"/>
        <v>124</v>
      </c>
      <c r="F4" s="111">
        <f t="shared" ref="F4:J4" si="2">F5+F23+F38+F52+F63</f>
        <v>134</v>
      </c>
      <c r="G4" s="111">
        <f t="shared" si="2"/>
        <v>0</v>
      </c>
      <c r="H4" s="111">
        <f t="shared" si="2"/>
        <v>192</v>
      </c>
      <c r="I4" s="59">
        <f t="shared" si="2"/>
        <v>235</v>
      </c>
      <c r="J4" s="59">
        <f t="shared" si="2"/>
        <v>270</v>
      </c>
      <c r="K4" s="108">
        <f t="shared" ref="K4:L4" si="3">K5+K23+K38+K52+K63</f>
        <v>29</v>
      </c>
      <c r="L4" s="29">
        <f t="shared" si="3"/>
        <v>18</v>
      </c>
      <c r="M4" s="29">
        <f t="shared" ref="M4:N4" si="4">M5+M23+M38+M52+M63</f>
        <v>33</v>
      </c>
      <c r="N4" s="29">
        <f t="shared" si="4"/>
        <v>34</v>
      </c>
      <c r="O4" s="29">
        <f t="shared" ref="O4:S4" si="5">O5+O23+O38+O52+O63</f>
        <v>21</v>
      </c>
      <c r="P4" s="29">
        <f t="shared" si="5"/>
        <v>0</v>
      </c>
      <c r="Q4" s="29">
        <f t="shared" si="5"/>
        <v>28</v>
      </c>
      <c r="R4" s="29">
        <f t="shared" si="5"/>
        <v>39</v>
      </c>
      <c r="S4" s="29">
        <f t="shared" si="5"/>
        <v>53</v>
      </c>
    </row>
    <row r="5" spans="1:19">
      <c r="A5" s="30" t="s">
        <v>20</v>
      </c>
      <c r="B5" s="105">
        <f t="shared" ref="B5" si="6">SUM(B7:B22)</f>
        <v>49</v>
      </c>
      <c r="C5" s="112">
        <f>SUM(C7:C22)</f>
        <v>50</v>
      </c>
      <c r="D5" s="112">
        <f>SUM(D7:D22)</f>
        <v>62</v>
      </c>
      <c r="E5" s="112">
        <f>SUM(E7:E22)</f>
        <v>64</v>
      </c>
      <c r="F5" s="112">
        <f>SUM(F7:F22)</f>
        <v>47</v>
      </c>
      <c r="G5" s="112">
        <f t="shared" ref="G5:J5" si="7">SUM(G7:G22)</f>
        <v>0</v>
      </c>
      <c r="H5" s="112">
        <f t="shared" si="7"/>
        <v>61</v>
      </c>
      <c r="I5" s="60">
        <f t="shared" si="7"/>
        <v>62</v>
      </c>
      <c r="J5" s="60">
        <f t="shared" si="7"/>
        <v>68</v>
      </c>
      <c r="K5" s="105">
        <f t="shared" ref="K5:L5" si="8">SUM(K7:K22)</f>
        <v>29</v>
      </c>
      <c r="L5" s="31">
        <f t="shared" si="8"/>
        <v>18</v>
      </c>
      <c r="M5" s="31">
        <f t="shared" ref="M5:N5" si="9">SUM(M7:M22)</f>
        <v>33</v>
      </c>
      <c r="N5" s="31">
        <f t="shared" si="9"/>
        <v>34</v>
      </c>
      <c r="O5" s="31">
        <f t="shared" ref="O5:S5" si="10">SUM(O7:O22)</f>
        <v>21</v>
      </c>
      <c r="P5" s="31">
        <f t="shared" si="10"/>
        <v>0</v>
      </c>
      <c r="Q5" s="31">
        <f t="shared" si="10"/>
        <v>28</v>
      </c>
      <c r="R5" s="31">
        <f t="shared" si="10"/>
        <v>33</v>
      </c>
      <c r="S5" s="31">
        <f t="shared" si="10"/>
        <v>50</v>
      </c>
    </row>
    <row r="6" spans="1:19">
      <c r="A6" s="32" t="s">
        <v>80</v>
      </c>
      <c r="B6" s="106">
        <f t="shared" ref="B6:C6" si="11">(B5/B4)*100</f>
        <v>59.756097560975604</v>
      </c>
      <c r="C6" s="113">
        <f t="shared" si="11"/>
        <v>36.496350364963504</v>
      </c>
      <c r="D6" s="113">
        <f t="shared" ref="D6:E6" si="12">(D5/D4)*100</f>
        <v>42.758620689655174</v>
      </c>
      <c r="E6" s="113">
        <f t="shared" si="12"/>
        <v>51.612903225806448</v>
      </c>
      <c r="F6" s="113">
        <f t="shared" ref="F6:J6" si="13">(F5/F4)*100</f>
        <v>35.074626865671647</v>
      </c>
      <c r="G6" s="113" t="e">
        <f t="shared" si="13"/>
        <v>#DIV/0!</v>
      </c>
      <c r="H6" s="113">
        <f t="shared" si="13"/>
        <v>31.770833333333332</v>
      </c>
      <c r="I6" s="61">
        <f t="shared" si="13"/>
        <v>26.382978723404253</v>
      </c>
      <c r="J6" s="61">
        <f t="shared" si="13"/>
        <v>25.185185185185183</v>
      </c>
      <c r="K6" s="106">
        <f t="shared" ref="K6:L6" si="14">(K5/K4)*100</f>
        <v>100</v>
      </c>
      <c r="L6" s="33">
        <f t="shared" si="14"/>
        <v>100</v>
      </c>
      <c r="M6" s="33">
        <f t="shared" ref="M6:N6" si="15">(M5/M4)*100</f>
        <v>100</v>
      </c>
      <c r="N6" s="33">
        <f t="shared" si="15"/>
        <v>100</v>
      </c>
      <c r="O6" s="33">
        <f t="shared" ref="O6:S6" si="16">(O5/O4)*100</f>
        <v>100</v>
      </c>
      <c r="P6" s="33" t="e">
        <f t="shared" si="16"/>
        <v>#DIV/0!</v>
      </c>
      <c r="Q6" s="33">
        <f t="shared" si="16"/>
        <v>100</v>
      </c>
      <c r="R6" s="33">
        <f t="shared" si="16"/>
        <v>84.615384615384613</v>
      </c>
      <c r="S6" s="33">
        <f t="shared" si="16"/>
        <v>94.339622641509436</v>
      </c>
    </row>
    <row r="7" spans="1:19">
      <c r="A7" s="30" t="s">
        <v>2</v>
      </c>
      <c r="B7" s="44">
        <v>0</v>
      </c>
      <c r="C7" s="99">
        <v>5</v>
      </c>
      <c r="D7" s="99">
        <v>1</v>
      </c>
      <c r="E7" s="99">
        <v>1</v>
      </c>
      <c r="F7" s="99">
        <v>1</v>
      </c>
      <c r="G7" s="99"/>
      <c r="H7" s="99">
        <v>7</v>
      </c>
      <c r="I7" s="99">
        <v>6</v>
      </c>
      <c r="J7" s="99">
        <v>1</v>
      </c>
      <c r="K7" s="44"/>
      <c r="L7" s="34"/>
      <c r="M7" s="34"/>
      <c r="N7" s="1">
        <v>0</v>
      </c>
      <c r="O7" s="1">
        <v>0</v>
      </c>
      <c r="Q7" s="1">
        <v>0</v>
      </c>
      <c r="R7" s="1">
        <v>0</v>
      </c>
      <c r="S7" s="1">
        <v>0</v>
      </c>
    </row>
    <row r="8" spans="1:19">
      <c r="A8" s="30" t="s">
        <v>3</v>
      </c>
      <c r="B8" s="44">
        <v>0</v>
      </c>
      <c r="C8" s="99">
        <v>0</v>
      </c>
      <c r="D8" s="99">
        <v>0</v>
      </c>
      <c r="E8" s="99">
        <v>0</v>
      </c>
      <c r="F8" s="99">
        <v>0</v>
      </c>
      <c r="G8" s="99"/>
      <c r="H8" s="99">
        <v>0</v>
      </c>
      <c r="I8" s="99">
        <v>0</v>
      </c>
      <c r="J8" s="99">
        <v>0</v>
      </c>
      <c r="K8" s="44"/>
      <c r="L8" s="34"/>
      <c r="M8" s="34"/>
      <c r="N8" s="1">
        <v>0</v>
      </c>
      <c r="O8" s="1">
        <v>0</v>
      </c>
      <c r="Q8" s="1">
        <v>0</v>
      </c>
      <c r="R8" s="1">
        <v>0</v>
      </c>
      <c r="S8" s="1">
        <v>0</v>
      </c>
    </row>
    <row r="9" spans="1:19">
      <c r="A9" s="30" t="s">
        <v>19</v>
      </c>
      <c r="B9" s="44">
        <v>0</v>
      </c>
      <c r="C9" s="99">
        <v>0</v>
      </c>
      <c r="D9" s="99">
        <v>0</v>
      </c>
      <c r="E9" s="99">
        <v>0</v>
      </c>
      <c r="F9" s="99">
        <v>0</v>
      </c>
      <c r="G9" s="99"/>
      <c r="H9" s="99">
        <v>0</v>
      </c>
      <c r="I9" s="99">
        <v>0</v>
      </c>
      <c r="J9" s="99">
        <v>0</v>
      </c>
      <c r="K9" s="44"/>
      <c r="L9" s="34"/>
      <c r="M9" s="34"/>
      <c r="N9" s="1">
        <v>0</v>
      </c>
      <c r="O9" s="1">
        <v>0</v>
      </c>
      <c r="Q9" s="1">
        <v>0</v>
      </c>
      <c r="R9" s="1">
        <v>0</v>
      </c>
      <c r="S9" s="1">
        <v>0</v>
      </c>
    </row>
    <row r="10" spans="1:19">
      <c r="A10" s="30" t="s">
        <v>4</v>
      </c>
      <c r="B10" s="44">
        <v>15</v>
      </c>
      <c r="C10" s="99">
        <v>12</v>
      </c>
      <c r="D10" s="99">
        <v>11</v>
      </c>
      <c r="E10" s="99">
        <v>15</v>
      </c>
      <c r="F10" s="99">
        <v>16</v>
      </c>
      <c r="G10" s="99"/>
      <c r="H10" s="99">
        <v>3</v>
      </c>
      <c r="I10" s="99">
        <v>3</v>
      </c>
      <c r="J10" s="99">
        <v>0</v>
      </c>
      <c r="K10" s="44"/>
      <c r="L10" s="34">
        <v>1</v>
      </c>
      <c r="M10" s="34">
        <v>1</v>
      </c>
      <c r="N10" s="1">
        <v>1</v>
      </c>
      <c r="O10" s="1">
        <v>0</v>
      </c>
      <c r="Q10" s="1">
        <v>0</v>
      </c>
      <c r="R10" s="1">
        <v>0</v>
      </c>
      <c r="S10" s="1">
        <v>0</v>
      </c>
    </row>
    <row r="11" spans="1:19">
      <c r="A11" s="30" t="s">
        <v>5</v>
      </c>
      <c r="B11" s="44">
        <v>27</v>
      </c>
      <c r="C11" s="99">
        <v>0</v>
      </c>
      <c r="D11" s="99">
        <v>6</v>
      </c>
      <c r="E11" s="99">
        <v>11</v>
      </c>
      <c r="F11" s="99">
        <v>7</v>
      </c>
      <c r="G11" s="99"/>
      <c r="H11" s="99">
        <v>7</v>
      </c>
      <c r="I11" s="99">
        <v>8</v>
      </c>
      <c r="J11" s="99">
        <v>14</v>
      </c>
      <c r="K11" s="44">
        <v>24</v>
      </c>
      <c r="L11" s="34"/>
      <c r="M11" s="34">
        <v>6</v>
      </c>
      <c r="N11" s="1">
        <v>7</v>
      </c>
      <c r="O11" s="1">
        <v>7</v>
      </c>
      <c r="Q11" s="1">
        <v>6</v>
      </c>
      <c r="R11" s="1">
        <v>7</v>
      </c>
      <c r="S11" s="1">
        <v>14</v>
      </c>
    </row>
    <row r="12" spans="1:19">
      <c r="A12" s="30" t="s">
        <v>6</v>
      </c>
      <c r="B12" s="44">
        <v>0</v>
      </c>
      <c r="C12" s="99">
        <v>0</v>
      </c>
      <c r="D12" s="99">
        <v>0</v>
      </c>
      <c r="E12" s="99">
        <v>0</v>
      </c>
      <c r="F12" s="99">
        <v>3</v>
      </c>
      <c r="G12" s="99"/>
      <c r="H12" s="99">
        <v>7</v>
      </c>
      <c r="I12" s="99">
        <v>7</v>
      </c>
      <c r="J12" s="99">
        <v>7</v>
      </c>
      <c r="K12" s="44"/>
      <c r="L12" s="34"/>
      <c r="M12" s="34"/>
      <c r="N12" s="1">
        <v>0</v>
      </c>
      <c r="O12" s="1">
        <v>0</v>
      </c>
      <c r="Q12" s="1">
        <v>0</v>
      </c>
      <c r="R12" s="1">
        <v>0</v>
      </c>
      <c r="S12" s="1">
        <v>0</v>
      </c>
    </row>
    <row r="13" spans="1:19">
      <c r="A13" s="30" t="s">
        <v>7</v>
      </c>
      <c r="B13" s="44">
        <v>0</v>
      </c>
      <c r="C13" s="99">
        <v>0</v>
      </c>
      <c r="D13" s="99">
        <v>0</v>
      </c>
      <c r="E13" s="99">
        <v>0</v>
      </c>
      <c r="F13" s="99">
        <v>0</v>
      </c>
      <c r="G13" s="99"/>
      <c r="H13" s="99">
        <v>0</v>
      </c>
      <c r="I13" s="99">
        <v>0</v>
      </c>
      <c r="J13" s="99">
        <v>0</v>
      </c>
      <c r="K13" s="44"/>
      <c r="L13" s="34"/>
      <c r="M13" s="34"/>
      <c r="N13" s="1">
        <v>0</v>
      </c>
      <c r="O13" s="1">
        <v>0</v>
      </c>
      <c r="Q13" s="1">
        <v>0</v>
      </c>
      <c r="R13" s="1">
        <v>0</v>
      </c>
      <c r="S13" s="1">
        <v>0</v>
      </c>
    </row>
    <row r="14" spans="1:19">
      <c r="A14" s="30" t="s">
        <v>8</v>
      </c>
      <c r="B14" s="44">
        <v>2</v>
      </c>
      <c r="C14" s="99">
        <v>0</v>
      </c>
      <c r="D14" s="99">
        <v>1</v>
      </c>
      <c r="E14" s="99">
        <v>2</v>
      </c>
      <c r="F14" s="99">
        <v>1</v>
      </c>
      <c r="G14" s="99"/>
      <c r="H14" s="99">
        <v>2</v>
      </c>
      <c r="I14" s="99">
        <v>2</v>
      </c>
      <c r="J14" s="99">
        <v>1</v>
      </c>
      <c r="K14" s="44"/>
      <c r="L14" s="34"/>
      <c r="M14" s="34">
        <v>1</v>
      </c>
      <c r="N14" s="1">
        <v>2</v>
      </c>
      <c r="O14" s="1">
        <v>1</v>
      </c>
      <c r="Q14" s="1">
        <v>2</v>
      </c>
      <c r="R14" s="1">
        <v>2</v>
      </c>
      <c r="S14" s="1">
        <v>1</v>
      </c>
    </row>
    <row r="15" spans="1:19">
      <c r="A15" s="30" t="s">
        <v>9</v>
      </c>
      <c r="B15" s="44">
        <v>0</v>
      </c>
      <c r="C15" s="99">
        <v>0</v>
      </c>
      <c r="D15" s="99">
        <v>0</v>
      </c>
      <c r="E15" s="99">
        <v>0</v>
      </c>
      <c r="F15" s="99">
        <v>0</v>
      </c>
      <c r="G15" s="99"/>
      <c r="H15" s="99">
        <v>0</v>
      </c>
      <c r="I15" s="99">
        <v>0</v>
      </c>
      <c r="J15" s="99">
        <v>0</v>
      </c>
      <c r="K15" s="44"/>
      <c r="L15" s="34"/>
      <c r="M15" s="34"/>
      <c r="N15" s="1">
        <v>0</v>
      </c>
      <c r="O15" s="1">
        <v>0</v>
      </c>
      <c r="Q15" s="1">
        <v>0</v>
      </c>
      <c r="R15" s="1">
        <v>0</v>
      </c>
      <c r="S15" s="1">
        <v>0</v>
      </c>
    </row>
    <row r="16" spans="1:19">
      <c r="A16" s="30" t="s">
        <v>10</v>
      </c>
      <c r="B16" s="44">
        <v>5</v>
      </c>
      <c r="C16" s="99">
        <v>14</v>
      </c>
      <c r="D16" s="99">
        <v>17</v>
      </c>
      <c r="E16" s="99">
        <v>7</v>
      </c>
      <c r="F16" s="99">
        <v>6</v>
      </c>
      <c r="G16" s="99"/>
      <c r="H16" s="99">
        <v>7</v>
      </c>
      <c r="I16" s="99">
        <v>12</v>
      </c>
      <c r="J16" s="99">
        <v>16</v>
      </c>
      <c r="K16" s="44">
        <v>5</v>
      </c>
      <c r="L16" s="34">
        <v>3</v>
      </c>
      <c r="M16" s="34">
        <v>9</v>
      </c>
      <c r="N16" s="1">
        <v>4</v>
      </c>
      <c r="O16" s="1">
        <v>6</v>
      </c>
      <c r="Q16" s="1">
        <v>5</v>
      </c>
      <c r="R16" s="1">
        <v>10</v>
      </c>
      <c r="S16" s="1">
        <v>10</v>
      </c>
    </row>
    <row r="17" spans="1:19">
      <c r="A17" s="30" t="s">
        <v>11</v>
      </c>
      <c r="B17" s="44">
        <v>0</v>
      </c>
      <c r="C17" s="99">
        <v>0</v>
      </c>
      <c r="D17" s="99">
        <v>0</v>
      </c>
      <c r="E17" s="99">
        <v>0</v>
      </c>
      <c r="F17" s="99">
        <v>0</v>
      </c>
      <c r="G17" s="99"/>
      <c r="H17" s="99">
        <v>0</v>
      </c>
      <c r="I17" s="99">
        <v>0</v>
      </c>
      <c r="J17" s="99">
        <v>0</v>
      </c>
      <c r="K17" s="44"/>
      <c r="L17" s="34"/>
      <c r="M17" s="34"/>
      <c r="N17" s="1">
        <v>0</v>
      </c>
      <c r="O17" s="1">
        <v>0</v>
      </c>
      <c r="Q17" s="1">
        <v>0</v>
      </c>
      <c r="R17" s="1">
        <v>0</v>
      </c>
      <c r="S17" s="1">
        <v>0</v>
      </c>
    </row>
    <row r="18" spans="1:19">
      <c r="A18" s="30" t="s">
        <v>12</v>
      </c>
      <c r="B18" s="44">
        <v>0</v>
      </c>
      <c r="C18" s="99">
        <v>0</v>
      </c>
      <c r="D18" s="99">
        <v>0</v>
      </c>
      <c r="E18" s="99">
        <v>0</v>
      </c>
      <c r="F18" s="99">
        <v>0</v>
      </c>
      <c r="G18" s="99"/>
      <c r="H18" s="99">
        <v>0</v>
      </c>
      <c r="I18" s="99">
        <v>0</v>
      </c>
      <c r="J18" s="99">
        <v>0</v>
      </c>
      <c r="K18" s="44"/>
      <c r="L18" s="34"/>
      <c r="M18" s="34"/>
      <c r="N18" s="1">
        <v>0</v>
      </c>
      <c r="O18" s="1">
        <v>0</v>
      </c>
      <c r="Q18" s="1">
        <v>0</v>
      </c>
      <c r="R18" s="1">
        <v>0</v>
      </c>
      <c r="S18" s="1">
        <v>0</v>
      </c>
    </row>
    <row r="19" spans="1:19">
      <c r="A19" s="30" t="s">
        <v>13</v>
      </c>
      <c r="B19" s="44">
        <v>0</v>
      </c>
      <c r="C19" s="99">
        <v>6</v>
      </c>
      <c r="D19" s="99">
        <v>11</v>
      </c>
      <c r="E19" s="99">
        <v>4</v>
      </c>
      <c r="F19" s="99">
        <v>2</v>
      </c>
      <c r="G19" s="99"/>
      <c r="H19" s="99">
        <v>6</v>
      </c>
      <c r="I19" s="99">
        <v>6</v>
      </c>
      <c r="J19" s="99">
        <v>6</v>
      </c>
      <c r="K19" s="44"/>
      <c r="L19" s="34">
        <v>5</v>
      </c>
      <c r="M19" s="34">
        <v>10</v>
      </c>
      <c r="N19" s="1">
        <v>2</v>
      </c>
      <c r="O19" s="1">
        <v>1</v>
      </c>
      <c r="Q19" s="1">
        <v>0</v>
      </c>
      <c r="R19" s="1">
        <v>0</v>
      </c>
      <c r="S19" s="1">
        <v>6</v>
      </c>
    </row>
    <row r="20" spans="1:19">
      <c r="A20" s="30" t="s">
        <v>14</v>
      </c>
      <c r="B20" s="44">
        <v>0</v>
      </c>
      <c r="C20" s="99">
        <v>1</v>
      </c>
      <c r="D20" s="99">
        <v>6</v>
      </c>
      <c r="E20" s="99">
        <v>0</v>
      </c>
      <c r="F20" s="99">
        <v>1</v>
      </c>
      <c r="G20" s="99"/>
      <c r="H20" s="99">
        <v>2</v>
      </c>
      <c r="I20" s="99">
        <v>0</v>
      </c>
      <c r="J20" s="99">
        <v>2</v>
      </c>
      <c r="K20" s="44"/>
      <c r="L20" s="34"/>
      <c r="M20" s="34"/>
      <c r="N20" s="1">
        <v>0</v>
      </c>
      <c r="O20" s="1">
        <v>0</v>
      </c>
      <c r="Q20" s="1">
        <v>0</v>
      </c>
      <c r="R20" s="1">
        <v>0</v>
      </c>
      <c r="S20" s="1">
        <v>0</v>
      </c>
    </row>
    <row r="21" spans="1:19">
      <c r="A21" s="30" t="s">
        <v>15</v>
      </c>
      <c r="B21" s="44">
        <v>0</v>
      </c>
      <c r="C21" s="99">
        <v>12</v>
      </c>
      <c r="D21" s="99">
        <v>9</v>
      </c>
      <c r="E21" s="99">
        <v>24</v>
      </c>
      <c r="F21" s="99">
        <v>10</v>
      </c>
      <c r="G21" s="99"/>
      <c r="H21" s="99">
        <v>20</v>
      </c>
      <c r="I21" s="99">
        <v>18</v>
      </c>
      <c r="J21" s="99">
        <v>21</v>
      </c>
      <c r="K21" s="44"/>
      <c r="L21" s="34">
        <v>9</v>
      </c>
      <c r="M21" s="34">
        <v>6</v>
      </c>
      <c r="N21" s="1">
        <v>18</v>
      </c>
      <c r="O21" s="1">
        <v>6</v>
      </c>
      <c r="Q21" s="1">
        <v>15</v>
      </c>
      <c r="R21" s="1">
        <v>14</v>
      </c>
      <c r="S21" s="1">
        <v>19</v>
      </c>
    </row>
    <row r="22" spans="1:19">
      <c r="A22" s="35" t="s">
        <v>16</v>
      </c>
      <c r="B22" s="45">
        <v>0</v>
      </c>
      <c r="C22" s="99">
        <v>0</v>
      </c>
      <c r="D22" s="99">
        <v>0</v>
      </c>
      <c r="E22" s="99">
        <v>0</v>
      </c>
      <c r="F22" s="99">
        <v>0</v>
      </c>
      <c r="G22" s="99"/>
      <c r="H22" s="99">
        <v>0</v>
      </c>
      <c r="I22" s="99">
        <v>0</v>
      </c>
      <c r="J22" s="99">
        <v>0</v>
      </c>
      <c r="K22" s="45"/>
      <c r="L22" s="36"/>
      <c r="M22" s="36"/>
      <c r="N22" s="114">
        <v>0</v>
      </c>
      <c r="O22" s="1">
        <v>0</v>
      </c>
      <c r="Q22" s="1">
        <v>0</v>
      </c>
      <c r="R22" s="1">
        <v>0</v>
      </c>
      <c r="S22" s="1">
        <v>0</v>
      </c>
    </row>
    <row r="23" spans="1:19">
      <c r="A23" s="30" t="s">
        <v>74</v>
      </c>
      <c r="B23" s="105">
        <f t="shared" ref="B23:K23" si="17">SUM(B25:B37)</f>
        <v>5</v>
      </c>
      <c r="C23" s="31">
        <f t="shared" ref="C23:E23" si="18">SUM(C25:C37)</f>
        <v>13</v>
      </c>
      <c r="D23" s="31">
        <f t="shared" si="18"/>
        <v>8</v>
      </c>
      <c r="E23" s="31">
        <f t="shared" si="18"/>
        <v>6</v>
      </c>
      <c r="F23" s="31">
        <f t="shared" ref="F23:J23" si="19">SUM(F25:F37)</f>
        <v>31</v>
      </c>
      <c r="G23" s="31">
        <f t="shared" si="19"/>
        <v>0</v>
      </c>
      <c r="H23" s="31">
        <f t="shared" si="19"/>
        <v>35</v>
      </c>
      <c r="I23" s="62">
        <f t="shared" si="19"/>
        <v>82</v>
      </c>
      <c r="J23" s="62">
        <f t="shared" si="19"/>
        <v>99</v>
      </c>
      <c r="K23" s="105">
        <f t="shared" si="17"/>
        <v>0</v>
      </c>
      <c r="L23" s="31">
        <f t="shared" ref="L23:N23" si="20">SUM(L25:L37)</f>
        <v>0</v>
      </c>
      <c r="M23" s="31">
        <f t="shared" si="20"/>
        <v>0</v>
      </c>
      <c r="N23" s="31">
        <f t="shared" si="20"/>
        <v>0</v>
      </c>
      <c r="O23" s="31">
        <f t="shared" ref="O23:S23" si="21">SUM(O25:O37)</f>
        <v>0</v>
      </c>
      <c r="P23" s="31">
        <f t="shared" si="21"/>
        <v>0</v>
      </c>
      <c r="Q23" s="31">
        <f t="shared" si="21"/>
        <v>0</v>
      </c>
      <c r="R23" s="31">
        <f t="shared" si="21"/>
        <v>1</v>
      </c>
      <c r="S23" s="31">
        <f t="shared" si="21"/>
        <v>0</v>
      </c>
    </row>
    <row r="24" spans="1:19">
      <c r="A24" s="32" t="s">
        <v>80</v>
      </c>
      <c r="B24" s="106">
        <f t="shared" ref="B24:K24" si="22">(B23/B4)*100</f>
        <v>6.0975609756097562</v>
      </c>
      <c r="C24" s="33">
        <f t="shared" ref="C24:E24" si="23">(C23/C4)*100</f>
        <v>9.4890510948905096</v>
      </c>
      <c r="D24" s="33">
        <f t="shared" si="23"/>
        <v>5.5172413793103452</v>
      </c>
      <c r="E24" s="33">
        <f t="shared" si="23"/>
        <v>4.838709677419355</v>
      </c>
      <c r="F24" s="33">
        <f t="shared" ref="F24:J24" si="24">(F23/F4)*100</f>
        <v>23.134328358208954</v>
      </c>
      <c r="G24" s="33" t="e">
        <f t="shared" si="24"/>
        <v>#DIV/0!</v>
      </c>
      <c r="H24" s="33">
        <f t="shared" si="24"/>
        <v>18.229166666666664</v>
      </c>
      <c r="I24" s="61">
        <f t="shared" si="24"/>
        <v>34.893617021276597</v>
      </c>
      <c r="J24" s="61">
        <f t="shared" si="24"/>
        <v>36.666666666666664</v>
      </c>
      <c r="K24" s="106">
        <f t="shared" si="22"/>
        <v>0</v>
      </c>
      <c r="L24" s="33">
        <f t="shared" ref="L24:N24" si="25">(L23/L4)*100</f>
        <v>0</v>
      </c>
      <c r="M24" s="33">
        <f t="shared" si="25"/>
        <v>0</v>
      </c>
      <c r="N24" s="33">
        <f t="shared" si="25"/>
        <v>0</v>
      </c>
      <c r="O24" s="33">
        <f t="shared" ref="O24:S24" si="26">(O23/O4)*100</f>
        <v>0</v>
      </c>
      <c r="P24" s="33" t="e">
        <f t="shared" si="26"/>
        <v>#DIV/0!</v>
      </c>
      <c r="Q24" s="33">
        <f t="shared" si="26"/>
        <v>0</v>
      </c>
      <c r="R24" s="33">
        <f t="shared" si="26"/>
        <v>2.5641025641025639</v>
      </c>
      <c r="S24" s="33">
        <f t="shared" si="26"/>
        <v>0</v>
      </c>
    </row>
    <row r="25" spans="1:19">
      <c r="A25" s="30" t="s">
        <v>27</v>
      </c>
      <c r="B25" s="44">
        <v>0</v>
      </c>
      <c r="C25" s="99">
        <v>0</v>
      </c>
      <c r="D25" s="99">
        <v>0</v>
      </c>
      <c r="E25" s="99">
        <v>0</v>
      </c>
      <c r="F25" s="99">
        <v>0</v>
      </c>
      <c r="G25" s="99"/>
      <c r="H25" s="99">
        <v>0</v>
      </c>
      <c r="I25" s="99">
        <v>0</v>
      </c>
      <c r="J25" s="99">
        <v>0</v>
      </c>
      <c r="K25" s="44"/>
      <c r="L25" s="34"/>
      <c r="M25" s="34"/>
      <c r="N25" s="1">
        <v>0</v>
      </c>
      <c r="O25" s="1">
        <v>0</v>
      </c>
      <c r="Q25" s="1">
        <v>0</v>
      </c>
      <c r="R25" s="1">
        <v>0</v>
      </c>
      <c r="S25" s="1">
        <v>0</v>
      </c>
    </row>
    <row r="26" spans="1:19">
      <c r="A26" s="30" t="s">
        <v>28</v>
      </c>
      <c r="B26" s="44">
        <v>0</v>
      </c>
      <c r="C26" s="99">
        <v>0</v>
      </c>
      <c r="D26" s="99">
        <v>0</v>
      </c>
      <c r="E26" s="99">
        <v>0</v>
      </c>
      <c r="F26" s="99">
        <v>0</v>
      </c>
      <c r="G26" s="99"/>
      <c r="H26" s="99">
        <v>0</v>
      </c>
      <c r="I26" s="99">
        <v>0</v>
      </c>
      <c r="J26" s="99">
        <v>0</v>
      </c>
      <c r="K26" s="44"/>
      <c r="L26" s="34"/>
      <c r="M26" s="34"/>
      <c r="N26" s="1">
        <v>0</v>
      </c>
      <c r="O26" s="1">
        <v>0</v>
      </c>
      <c r="Q26" s="1">
        <v>0</v>
      </c>
      <c r="R26" s="1">
        <v>0</v>
      </c>
      <c r="S26" s="1">
        <v>0</v>
      </c>
    </row>
    <row r="27" spans="1:19">
      <c r="A27" s="30" t="s">
        <v>29</v>
      </c>
      <c r="B27" s="44">
        <v>4</v>
      </c>
      <c r="C27" s="99">
        <v>4</v>
      </c>
      <c r="D27" s="99">
        <v>4</v>
      </c>
      <c r="E27" s="99">
        <v>3</v>
      </c>
      <c r="F27" s="99">
        <v>14</v>
      </c>
      <c r="G27" s="99"/>
      <c r="H27" s="99">
        <v>6</v>
      </c>
      <c r="I27" s="99">
        <v>35</v>
      </c>
      <c r="J27" s="99">
        <v>35</v>
      </c>
      <c r="K27" s="44"/>
      <c r="L27" s="34"/>
      <c r="M27" s="34"/>
      <c r="N27" s="1">
        <v>0</v>
      </c>
      <c r="O27" s="1">
        <v>0</v>
      </c>
      <c r="Q27" s="1">
        <v>0</v>
      </c>
      <c r="R27" s="1">
        <v>1</v>
      </c>
      <c r="S27" s="1">
        <v>0</v>
      </c>
    </row>
    <row r="28" spans="1:19">
      <c r="A28" s="30" t="s">
        <v>30</v>
      </c>
      <c r="B28" s="44">
        <v>0</v>
      </c>
      <c r="C28" s="99">
        <v>9</v>
      </c>
      <c r="D28" s="99">
        <v>4</v>
      </c>
      <c r="E28" s="99">
        <v>3</v>
      </c>
      <c r="F28" s="99">
        <v>9</v>
      </c>
      <c r="G28" s="99"/>
      <c r="H28" s="99">
        <v>15</v>
      </c>
      <c r="I28" s="99">
        <v>33</v>
      </c>
      <c r="J28" s="99">
        <v>43</v>
      </c>
      <c r="K28" s="44"/>
      <c r="L28" s="34"/>
      <c r="M28" s="34"/>
      <c r="N28" s="1">
        <v>0</v>
      </c>
      <c r="O28" s="1">
        <v>0</v>
      </c>
      <c r="Q28" s="1">
        <v>0</v>
      </c>
      <c r="R28" s="1">
        <v>0</v>
      </c>
      <c r="S28" s="1">
        <v>0</v>
      </c>
    </row>
    <row r="29" spans="1:19">
      <c r="A29" s="30" t="s">
        <v>33</v>
      </c>
      <c r="B29" s="44">
        <v>0</v>
      </c>
      <c r="C29" s="99">
        <v>0</v>
      </c>
      <c r="D29" s="99">
        <v>0</v>
      </c>
      <c r="E29" s="99">
        <v>0</v>
      </c>
      <c r="F29" s="99">
        <v>0</v>
      </c>
      <c r="G29" s="99"/>
      <c r="H29" s="99">
        <v>0</v>
      </c>
      <c r="I29" s="99">
        <v>0</v>
      </c>
      <c r="J29" s="99">
        <v>0</v>
      </c>
      <c r="K29" s="44"/>
      <c r="L29" s="34"/>
      <c r="M29" s="34"/>
      <c r="N29" s="1">
        <v>0</v>
      </c>
      <c r="O29" s="1">
        <v>0</v>
      </c>
      <c r="Q29" s="1">
        <v>0</v>
      </c>
      <c r="R29" s="1">
        <v>0</v>
      </c>
      <c r="S29" s="1">
        <v>0</v>
      </c>
    </row>
    <row r="30" spans="1:19">
      <c r="A30" s="30" t="s">
        <v>35</v>
      </c>
      <c r="B30" s="44">
        <v>0</v>
      </c>
      <c r="C30" s="99">
        <v>0</v>
      </c>
      <c r="D30" s="99">
        <v>0</v>
      </c>
      <c r="E30" s="99">
        <v>0</v>
      </c>
      <c r="F30" s="99">
        <v>0</v>
      </c>
      <c r="G30" s="99"/>
      <c r="H30" s="99">
        <v>0</v>
      </c>
      <c r="I30" s="99">
        <v>0</v>
      </c>
      <c r="J30" s="99">
        <v>0</v>
      </c>
      <c r="K30" s="44"/>
      <c r="L30" s="34"/>
      <c r="M30" s="34"/>
      <c r="N30" s="1">
        <v>0</v>
      </c>
      <c r="O30" s="1">
        <v>0</v>
      </c>
      <c r="Q30" s="1">
        <v>0</v>
      </c>
      <c r="R30" s="1">
        <v>0</v>
      </c>
      <c r="S30" s="1">
        <v>0</v>
      </c>
    </row>
    <row r="31" spans="1:19">
      <c r="A31" s="30" t="s">
        <v>44</v>
      </c>
      <c r="B31" s="44">
        <v>0</v>
      </c>
      <c r="C31" s="99">
        <v>0</v>
      </c>
      <c r="D31" s="99">
        <v>0</v>
      </c>
      <c r="E31" s="99">
        <v>0</v>
      </c>
      <c r="F31" s="99">
        <v>0</v>
      </c>
      <c r="G31" s="99"/>
      <c r="H31" s="99">
        <v>0</v>
      </c>
      <c r="I31" s="99">
        <v>0</v>
      </c>
      <c r="J31" s="99">
        <v>0</v>
      </c>
      <c r="K31" s="44"/>
      <c r="L31" s="34"/>
      <c r="M31" s="34"/>
      <c r="N31" s="1">
        <v>0</v>
      </c>
      <c r="O31" s="1">
        <v>0</v>
      </c>
      <c r="Q31" s="1">
        <v>0</v>
      </c>
      <c r="R31" s="1">
        <v>0</v>
      </c>
      <c r="S31" s="1">
        <v>0</v>
      </c>
    </row>
    <row r="32" spans="1:19">
      <c r="A32" s="30" t="s">
        <v>50</v>
      </c>
      <c r="B32" s="44">
        <v>0</v>
      </c>
      <c r="C32" s="99">
        <v>0</v>
      </c>
      <c r="D32" s="99">
        <v>0</v>
      </c>
      <c r="E32" s="99">
        <v>0</v>
      </c>
      <c r="F32" s="99">
        <v>0</v>
      </c>
      <c r="G32" s="99"/>
      <c r="H32" s="99">
        <v>0</v>
      </c>
      <c r="I32" s="99">
        <v>0</v>
      </c>
      <c r="J32" s="99">
        <v>0</v>
      </c>
      <c r="K32" s="44"/>
      <c r="L32" s="34"/>
      <c r="M32" s="34"/>
      <c r="N32" s="1">
        <v>0</v>
      </c>
      <c r="O32" s="1">
        <v>0</v>
      </c>
      <c r="Q32" s="1">
        <v>0</v>
      </c>
      <c r="R32" s="1">
        <v>0</v>
      </c>
      <c r="S32" s="1">
        <v>0</v>
      </c>
    </row>
    <row r="33" spans="1:19">
      <c r="A33" s="30" t="s">
        <v>49</v>
      </c>
      <c r="B33" s="44">
        <v>0</v>
      </c>
      <c r="C33" s="99">
        <v>0</v>
      </c>
      <c r="D33" s="99">
        <v>0</v>
      </c>
      <c r="E33" s="99">
        <v>0</v>
      </c>
      <c r="F33" s="99">
        <v>0</v>
      </c>
      <c r="G33" s="99"/>
      <c r="H33" s="99">
        <v>0</v>
      </c>
      <c r="I33" s="99">
        <v>0</v>
      </c>
      <c r="J33" s="99">
        <v>0</v>
      </c>
      <c r="K33" s="44"/>
      <c r="L33" s="34"/>
      <c r="M33" s="34"/>
      <c r="N33" s="1">
        <v>0</v>
      </c>
      <c r="O33" s="1">
        <v>0</v>
      </c>
      <c r="Q33" s="1">
        <v>0</v>
      </c>
      <c r="R33" s="1">
        <v>0</v>
      </c>
      <c r="S33" s="1">
        <v>0</v>
      </c>
    </row>
    <row r="34" spans="1:19">
      <c r="A34" s="30" t="s">
        <v>53</v>
      </c>
      <c r="B34" s="44">
        <v>0</v>
      </c>
      <c r="C34" s="99">
        <v>0</v>
      </c>
      <c r="D34" s="99">
        <v>0</v>
      </c>
      <c r="E34" s="99">
        <v>0</v>
      </c>
      <c r="F34" s="99">
        <v>0</v>
      </c>
      <c r="G34" s="99"/>
      <c r="H34" s="99">
        <v>0</v>
      </c>
      <c r="I34" s="99">
        <v>0</v>
      </c>
      <c r="J34" s="99">
        <v>0</v>
      </c>
      <c r="K34" s="44"/>
      <c r="L34" s="34"/>
      <c r="M34" s="34"/>
      <c r="N34" s="1">
        <v>0</v>
      </c>
      <c r="O34" s="1">
        <v>0</v>
      </c>
      <c r="Q34" s="1">
        <v>0</v>
      </c>
      <c r="R34" s="1">
        <v>0</v>
      </c>
      <c r="S34" s="1">
        <v>0</v>
      </c>
    </row>
    <row r="35" spans="1:19">
      <c r="A35" s="30" t="s">
        <v>57</v>
      </c>
      <c r="B35" s="44">
        <v>0</v>
      </c>
      <c r="C35" s="99">
        <v>0</v>
      </c>
      <c r="D35" s="99">
        <v>0</v>
      </c>
      <c r="E35" s="99">
        <v>0</v>
      </c>
      <c r="F35" s="99">
        <v>8</v>
      </c>
      <c r="G35" s="99"/>
      <c r="H35" s="99">
        <v>7</v>
      </c>
      <c r="I35" s="99">
        <v>8</v>
      </c>
      <c r="J35" s="99">
        <v>16</v>
      </c>
      <c r="K35" s="44"/>
      <c r="L35" s="34"/>
      <c r="M35" s="34"/>
      <c r="N35" s="1">
        <v>0</v>
      </c>
      <c r="O35" s="1">
        <v>0</v>
      </c>
      <c r="Q35" s="1">
        <v>0</v>
      </c>
      <c r="R35" s="1">
        <v>0</v>
      </c>
      <c r="S35" s="1">
        <v>0</v>
      </c>
    </row>
    <row r="36" spans="1:19">
      <c r="A36" s="30" t="s">
        <v>21</v>
      </c>
      <c r="B36" s="44">
        <v>1</v>
      </c>
      <c r="C36" s="99">
        <v>0</v>
      </c>
      <c r="D36" s="99">
        <v>0</v>
      </c>
      <c r="E36" s="99">
        <v>0</v>
      </c>
      <c r="F36" s="99">
        <v>0</v>
      </c>
      <c r="G36" s="99"/>
      <c r="H36" s="99">
        <v>7</v>
      </c>
      <c r="I36" s="99">
        <v>6</v>
      </c>
      <c r="J36" s="99">
        <v>5</v>
      </c>
      <c r="K36" s="44"/>
      <c r="L36" s="34"/>
      <c r="M36" s="34"/>
      <c r="N36" s="1">
        <v>0</v>
      </c>
      <c r="O36" s="1">
        <v>0</v>
      </c>
      <c r="Q36" s="1">
        <v>0</v>
      </c>
      <c r="R36" s="1">
        <v>0</v>
      </c>
      <c r="S36" s="1">
        <v>0</v>
      </c>
    </row>
    <row r="37" spans="1:19">
      <c r="A37" s="35" t="s">
        <v>60</v>
      </c>
      <c r="B37" s="45">
        <v>0</v>
      </c>
      <c r="C37" s="99">
        <v>0</v>
      </c>
      <c r="D37" s="99">
        <v>0</v>
      </c>
      <c r="E37" s="99">
        <v>0</v>
      </c>
      <c r="F37" s="99">
        <v>0</v>
      </c>
      <c r="G37" s="99"/>
      <c r="H37" s="99">
        <v>0</v>
      </c>
      <c r="I37" s="99">
        <v>0</v>
      </c>
      <c r="J37" s="99">
        <v>0</v>
      </c>
      <c r="K37" s="45"/>
      <c r="L37" s="36"/>
      <c r="M37" s="36"/>
      <c r="N37" s="114">
        <v>0</v>
      </c>
      <c r="O37" s="1">
        <v>0</v>
      </c>
      <c r="Q37" s="1">
        <v>0</v>
      </c>
      <c r="R37" s="1">
        <v>0</v>
      </c>
      <c r="S37" s="1">
        <v>0</v>
      </c>
    </row>
    <row r="38" spans="1:19">
      <c r="A38" s="30" t="s">
        <v>75</v>
      </c>
      <c r="B38" s="105">
        <f t="shared" ref="B38:K38" si="27">SUM(B40:B51)</f>
        <v>1</v>
      </c>
      <c r="C38" s="31">
        <f t="shared" ref="C38:E38" si="28">SUM(C40:C51)</f>
        <v>20</v>
      </c>
      <c r="D38" s="31">
        <f t="shared" si="28"/>
        <v>34</v>
      </c>
      <c r="E38" s="31">
        <f t="shared" si="28"/>
        <v>23</v>
      </c>
      <c r="F38" s="31">
        <f t="shared" ref="F38:J38" si="29">SUM(F40:F51)</f>
        <v>29</v>
      </c>
      <c r="G38" s="31">
        <f t="shared" si="29"/>
        <v>0</v>
      </c>
      <c r="H38" s="31">
        <f t="shared" si="29"/>
        <v>44</v>
      </c>
      <c r="I38" s="62">
        <f t="shared" si="29"/>
        <v>29</v>
      </c>
      <c r="J38" s="62">
        <f t="shared" si="29"/>
        <v>27</v>
      </c>
      <c r="K38" s="105">
        <f t="shared" si="27"/>
        <v>0</v>
      </c>
      <c r="L38" s="31">
        <f t="shared" ref="L38:N38" si="30">SUM(L40:L51)</f>
        <v>0</v>
      </c>
      <c r="M38" s="31">
        <f t="shared" si="30"/>
        <v>0</v>
      </c>
      <c r="N38" s="31">
        <f t="shared" si="30"/>
        <v>0</v>
      </c>
      <c r="O38" s="31">
        <f t="shared" ref="O38:S38" si="31">SUM(O40:O51)</f>
        <v>0</v>
      </c>
      <c r="P38" s="31">
        <f t="shared" si="31"/>
        <v>0</v>
      </c>
      <c r="Q38" s="31">
        <f t="shared" si="31"/>
        <v>0</v>
      </c>
      <c r="R38" s="31">
        <f t="shared" si="31"/>
        <v>5</v>
      </c>
      <c r="S38" s="31">
        <f t="shared" si="31"/>
        <v>3</v>
      </c>
    </row>
    <row r="39" spans="1:19">
      <c r="A39" s="32" t="s">
        <v>80</v>
      </c>
      <c r="B39" s="106">
        <f t="shared" ref="B39:K39" si="32">(B38/B4)*100</f>
        <v>1.2195121951219512</v>
      </c>
      <c r="C39" s="33">
        <f t="shared" ref="C39:E39" si="33">(C38/C4)*100</f>
        <v>14.5985401459854</v>
      </c>
      <c r="D39" s="33">
        <f t="shared" si="33"/>
        <v>23.448275862068964</v>
      </c>
      <c r="E39" s="33">
        <f t="shared" si="33"/>
        <v>18.548387096774192</v>
      </c>
      <c r="F39" s="33">
        <f t="shared" ref="F39:J39" si="34">(F38/F4)*100</f>
        <v>21.641791044776117</v>
      </c>
      <c r="G39" s="33" t="e">
        <f t="shared" si="34"/>
        <v>#DIV/0!</v>
      </c>
      <c r="H39" s="33">
        <f t="shared" si="34"/>
        <v>22.916666666666664</v>
      </c>
      <c r="I39" s="61">
        <f t="shared" si="34"/>
        <v>12.340425531914894</v>
      </c>
      <c r="J39" s="61">
        <f t="shared" si="34"/>
        <v>10</v>
      </c>
      <c r="K39" s="106">
        <f t="shared" si="32"/>
        <v>0</v>
      </c>
      <c r="L39" s="33">
        <f t="shared" ref="L39:N39" si="35">(L38/L4)*100</f>
        <v>0</v>
      </c>
      <c r="M39" s="33">
        <f t="shared" si="35"/>
        <v>0</v>
      </c>
      <c r="N39" s="33">
        <f t="shared" si="35"/>
        <v>0</v>
      </c>
      <c r="O39" s="33">
        <f t="shared" ref="O39:S39" si="36">(O38/O4)*100</f>
        <v>0</v>
      </c>
      <c r="P39" s="33" t="e">
        <f t="shared" si="36"/>
        <v>#DIV/0!</v>
      </c>
      <c r="Q39" s="33">
        <f t="shared" si="36"/>
        <v>0</v>
      </c>
      <c r="R39" s="33">
        <f t="shared" si="36"/>
        <v>12.820512820512819</v>
      </c>
      <c r="S39" s="33">
        <f t="shared" si="36"/>
        <v>5.6603773584905666</v>
      </c>
    </row>
    <row r="40" spans="1:19">
      <c r="A40" s="30" t="s">
        <v>36</v>
      </c>
      <c r="B40" s="44">
        <v>1</v>
      </c>
      <c r="C40" s="99">
        <v>4</v>
      </c>
      <c r="D40" s="99">
        <v>18</v>
      </c>
      <c r="E40" s="99">
        <v>12</v>
      </c>
      <c r="F40" s="99">
        <v>19</v>
      </c>
      <c r="G40" s="99"/>
      <c r="H40" s="99">
        <v>28</v>
      </c>
      <c r="I40" s="99">
        <v>23</v>
      </c>
      <c r="J40" s="99">
        <v>18</v>
      </c>
      <c r="K40" s="44"/>
      <c r="L40" s="34"/>
      <c r="M40" s="34"/>
      <c r="N40" s="1">
        <v>0</v>
      </c>
      <c r="O40" s="1">
        <v>0</v>
      </c>
      <c r="Q40" s="1">
        <v>0</v>
      </c>
      <c r="R40" s="1">
        <v>5</v>
      </c>
      <c r="S40" s="1">
        <v>3</v>
      </c>
    </row>
    <row r="41" spans="1:19">
      <c r="A41" s="30" t="s">
        <v>37</v>
      </c>
      <c r="B41" s="44">
        <v>0</v>
      </c>
      <c r="C41" s="99">
        <v>0</v>
      </c>
      <c r="D41" s="99">
        <v>0</v>
      </c>
      <c r="E41" s="99">
        <v>2</v>
      </c>
      <c r="F41" s="99">
        <v>3</v>
      </c>
      <c r="G41" s="99"/>
      <c r="H41" s="99">
        <v>0</v>
      </c>
      <c r="I41" s="99">
        <v>0</v>
      </c>
      <c r="J41" s="99">
        <v>0</v>
      </c>
      <c r="K41" s="44"/>
      <c r="L41" s="34"/>
      <c r="M41" s="34"/>
      <c r="N41" s="1">
        <v>0</v>
      </c>
      <c r="O41" s="1">
        <v>0</v>
      </c>
      <c r="Q41" s="1">
        <v>0</v>
      </c>
      <c r="R41" s="1">
        <v>0</v>
      </c>
      <c r="S41" s="1">
        <v>0</v>
      </c>
    </row>
    <row r="42" spans="1:19">
      <c r="A42" s="30" t="s">
        <v>34</v>
      </c>
      <c r="B42" s="44">
        <v>0</v>
      </c>
      <c r="C42" s="99">
        <v>4</v>
      </c>
      <c r="D42" s="99">
        <v>1</v>
      </c>
      <c r="E42" s="99">
        <v>0</v>
      </c>
      <c r="F42" s="99">
        <v>0</v>
      </c>
      <c r="G42" s="99"/>
      <c r="H42" s="99">
        <v>2</v>
      </c>
      <c r="I42" s="99">
        <v>1</v>
      </c>
      <c r="J42" s="99">
        <v>0</v>
      </c>
      <c r="K42" s="44"/>
      <c r="L42" s="34"/>
      <c r="M42" s="34"/>
      <c r="N42" s="1">
        <v>0</v>
      </c>
      <c r="O42" s="1">
        <v>0</v>
      </c>
      <c r="Q42" s="1">
        <v>0</v>
      </c>
      <c r="R42" s="1">
        <v>0</v>
      </c>
      <c r="S42" s="1">
        <v>0</v>
      </c>
    </row>
    <row r="43" spans="1:19">
      <c r="A43" s="30" t="s">
        <v>38</v>
      </c>
      <c r="B43" s="44">
        <v>0</v>
      </c>
      <c r="C43" s="99">
        <v>0</v>
      </c>
      <c r="D43" s="99">
        <v>0</v>
      </c>
      <c r="E43" s="99">
        <v>0</v>
      </c>
      <c r="F43" s="99">
        <v>0</v>
      </c>
      <c r="G43" s="99"/>
      <c r="H43" s="99">
        <v>1</v>
      </c>
      <c r="I43" s="99">
        <v>1</v>
      </c>
      <c r="J43" s="99">
        <v>3</v>
      </c>
      <c r="K43" s="44"/>
      <c r="L43" s="34"/>
      <c r="M43" s="34"/>
      <c r="N43" s="1">
        <v>0</v>
      </c>
      <c r="O43" s="1">
        <v>0</v>
      </c>
      <c r="Q43" s="1">
        <v>0</v>
      </c>
      <c r="R43" s="1">
        <v>0</v>
      </c>
      <c r="S43" s="1">
        <v>0</v>
      </c>
    </row>
    <row r="44" spans="1:19">
      <c r="A44" s="30" t="s">
        <v>41</v>
      </c>
      <c r="B44" s="44">
        <v>0</v>
      </c>
      <c r="C44" s="99">
        <v>7</v>
      </c>
      <c r="D44" s="99">
        <v>3</v>
      </c>
      <c r="E44" s="99">
        <v>8</v>
      </c>
      <c r="F44" s="99">
        <v>3</v>
      </c>
      <c r="G44" s="99"/>
      <c r="H44" s="99">
        <v>2</v>
      </c>
      <c r="I44" s="99">
        <v>3</v>
      </c>
      <c r="J44" s="99">
        <v>4</v>
      </c>
      <c r="K44" s="44"/>
      <c r="L44" s="34"/>
      <c r="M44" s="34"/>
      <c r="N44" s="1">
        <v>0</v>
      </c>
      <c r="O44" s="1">
        <v>0</v>
      </c>
      <c r="Q44" s="1">
        <v>0</v>
      </c>
      <c r="R44" s="1">
        <v>0</v>
      </c>
      <c r="S44" s="1">
        <v>0</v>
      </c>
    </row>
    <row r="45" spans="1:19">
      <c r="A45" s="30" t="s">
        <v>42</v>
      </c>
      <c r="B45" s="44">
        <v>0</v>
      </c>
      <c r="C45" s="99">
        <v>1</v>
      </c>
      <c r="D45" s="99">
        <v>0</v>
      </c>
      <c r="E45" s="99">
        <v>0</v>
      </c>
      <c r="F45" s="99">
        <v>0</v>
      </c>
      <c r="G45" s="99"/>
      <c r="H45" s="99">
        <v>0</v>
      </c>
      <c r="I45" s="99">
        <v>0</v>
      </c>
      <c r="J45" s="99">
        <v>0</v>
      </c>
      <c r="K45" s="44"/>
      <c r="L45" s="34"/>
      <c r="M45" s="34"/>
      <c r="N45" s="1">
        <v>0</v>
      </c>
      <c r="O45" s="1">
        <v>0</v>
      </c>
      <c r="Q45" s="1">
        <v>0</v>
      </c>
      <c r="R45" s="1">
        <v>0</v>
      </c>
      <c r="S45" s="1">
        <v>0</v>
      </c>
    </row>
    <row r="46" spans="1:19">
      <c r="A46" s="30" t="s">
        <v>43</v>
      </c>
      <c r="B46" s="44">
        <v>0</v>
      </c>
      <c r="C46" s="99">
        <v>4</v>
      </c>
      <c r="D46" s="99">
        <v>12</v>
      </c>
      <c r="E46" s="99">
        <v>1</v>
      </c>
      <c r="F46" s="99">
        <v>1</v>
      </c>
      <c r="G46" s="99"/>
      <c r="H46" s="99">
        <v>3</v>
      </c>
      <c r="I46" s="99">
        <v>0</v>
      </c>
      <c r="J46" s="99">
        <v>0</v>
      </c>
      <c r="K46" s="44"/>
      <c r="L46" s="34"/>
      <c r="M46" s="34"/>
      <c r="N46" s="1">
        <v>0</v>
      </c>
      <c r="O46" s="1">
        <v>0</v>
      </c>
      <c r="Q46" s="1">
        <v>0</v>
      </c>
      <c r="R46" s="1">
        <v>0</v>
      </c>
      <c r="S46" s="1">
        <v>0</v>
      </c>
    </row>
    <row r="47" spans="1:19">
      <c r="A47" s="30" t="s">
        <v>46</v>
      </c>
      <c r="B47" s="44">
        <v>0</v>
      </c>
      <c r="C47" s="99">
        <v>0</v>
      </c>
      <c r="D47" s="99">
        <v>0</v>
      </c>
      <c r="E47" s="99">
        <v>0</v>
      </c>
      <c r="F47" s="99">
        <v>1</v>
      </c>
      <c r="G47" s="99"/>
      <c r="H47" s="99">
        <v>0</v>
      </c>
      <c r="I47" s="99">
        <v>0</v>
      </c>
      <c r="J47" s="99">
        <v>0</v>
      </c>
      <c r="K47" s="44"/>
      <c r="L47" s="34"/>
      <c r="M47" s="34"/>
      <c r="N47" s="1">
        <v>0</v>
      </c>
      <c r="O47" s="1">
        <v>0</v>
      </c>
      <c r="Q47" s="1">
        <v>0</v>
      </c>
      <c r="R47" s="1">
        <v>0</v>
      </c>
      <c r="S47" s="1">
        <v>0</v>
      </c>
    </row>
    <row r="48" spans="1:19">
      <c r="A48" s="30" t="s">
        <v>45</v>
      </c>
      <c r="B48" s="44">
        <v>0</v>
      </c>
      <c r="C48" s="99">
        <v>0</v>
      </c>
      <c r="D48" s="99">
        <v>0</v>
      </c>
      <c r="E48" s="99">
        <v>0</v>
      </c>
      <c r="F48" s="99">
        <v>0</v>
      </c>
      <c r="G48" s="99"/>
      <c r="H48" s="99">
        <v>0</v>
      </c>
      <c r="I48" s="99">
        <v>0</v>
      </c>
      <c r="J48" s="99">
        <v>0</v>
      </c>
      <c r="K48" s="44"/>
      <c r="L48" s="34"/>
      <c r="M48" s="34"/>
      <c r="N48" s="1">
        <v>0</v>
      </c>
      <c r="O48" s="1">
        <v>0</v>
      </c>
      <c r="Q48" s="1">
        <v>0</v>
      </c>
      <c r="R48" s="1">
        <v>0</v>
      </c>
      <c r="S48" s="1">
        <v>0</v>
      </c>
    </row>
    <row r="49" spans="1:19">
      <c r="A49" s="30" t="s">
        <v>52</v>
      </c>
      <c r="B49" s="44">
        <v>0</v>
      </c>
      <c r="C49" s="99">
        <v>0</v>
      </c>
      <c r="D49" s="99">
        <v>0</v>
      </c>
      <c r="E49" s="99">
        <v>0</v>
      </c>
      <c r="F49" s="99">
        <v>2</v>
      </c>
      <c r="G49" s="99"/>
      <c r="H49" s="99">
        <v>8</v>
      </c>
      <c r="I49" s="99">
        <v>1</v>
      </c>
      <c r="J49" s="99">
        <v>2</v>
      </c>
      <c r="K49" s="44"/>
      <c r="L49" s="34"/>
      <c r="M49" s="34"/>
      <c r="N49" s="1">
        <v>0</v>
      </c>
      <c r="O49" s="1">
        <v>0</v>
      </c>
      <c r="Q49" s="1">
        <v>0</v>
      </c>
      <c r="R49" s="1">
        <v>0</v>
      </c>
      <c r="S49" s="1">
        <v>0</v>
      </c>
    </row>
    <row r="50" spans="1:19">
      <c r="A50" s="30" t="s">
        <v>56</v>
      </c>
      <c r="B50" s="44">
        <v>0</v>
      </c>
      <c r="C50" s="99">
        <v>0</v>
      </c>
      <c r="D50" s="99">
        <v>0</v>
      </c>
      <c r="E50" s="99">
        <v>0</v>
      </c>
      <c r="F50" s="99">
        <v>0</v>
      </c>
      <c r="G50" s="99"/>
      <c r="H50" s="99">
        <v>0</v>
      </c>
      <c r="I50" s="99">
        <v>0</v>
      </c>
      <c r="J50" s="99">
        <v>0</v>
      </c>
      <c r="K50" s="44"/>
      <c r="L50" s="34"/>
      <c r="M50" s="34"/>
      <c r="N50" s="1">
        <v>0</v>
      </c>
      <c r="O50" s="1">
        <v>0</v>
      </c>
      <c r="Q50" s="1">
        <v>0</v>
      </c>
      <c r="R50" s="1">
        <v>0</v>
      </c>
      <c r="S50" s="1">
        <v>0</v>
      </c>
    </row>
    <row r="51" spans="1:19">
      <c r="A51" s="35" t="s">
        <v>59</v>
      </c>
      <c r="B51" s="45">
        <v>0</v>
      </c>
      <c r="C51" s="99">
        <v>0</v>
      </c>
      <c r="D51" s="99">
        <v>0</v>
      </c>
      <c r="E51" s="99">
        <v>0</v>
      </c>
      <c r="F51" s="99">
        <v>0</v>
      </c>
      <c r="G51" s="99"/>
      <c r="H51" s="99">
        <v>0</v>
      </c>
      <c r="I51" s="99">
        <v>0</v>
      </c>
      <c r="J51" s="99">
        <v>0</v>
      </c>
      <c r="K51" s="45"/>
      <c r="L51" s="36"/>
      <c r="M51" s="36"/>
      <c r="N51" s="114">
        <v>0</v>
      </c>
      <c r="O51" s="1">
        <v>0</v>
      </c>
      <c r="Q51" s="1">
        <v>0</v>
      </c>
      <c r="R51" s="1">
        <v>0</v>
      </c>
      <c r="S51" s="1">
        <v>0</v>
      </c>
    </row>
    <row r="52" spans="1:19">
      <c r="A52" s="30" t="s">
        <v>76</v>
      </c>
      <c r="B52" s="105">
        <f t="shared" ref="B52:K52" si="37">SUM(B54:B62)</f>
        <v>27</v>
      </c>
      <c r="C52" s="31">
        <f t="shared" ref="C52:D52" si="38">SUM(C54:C62)</f>
        <v>54</v>
      </c>
      <c r="D52" s="31">
        <f t="shared" si="38"/>
        <v>39</v>
      </c>
      <c r="E52" s="31">
        <f t="shared" ref="E52:F52" si="39">SUM(E54:E62)</f>
        <v>31</v>
      </c>
      <c r="F52" s="31">
        <f t="shared" si="39"/>
        <v>27</v>
      </c>
      <c r="G52" s="31">
        <f t="shared" ref="G52:J52" si="40">SUM(G54:G62)</f>
        <v>0</v>
      </c>
      <c r="H52" s="31">
        <f t="shared" si="40"/>
        <v>52</v>
      </c>
      <c r="I52" s="62">
        <f t="shared" si="40"/>
        <v>62</v>
      </c>
      <c r="J52" s="62">
        <f t="shared" si="40"/>
        <v>76</v>
      </c>
      <c r="K52" s="105">
        <f t="shared" si="37"/>
        <v>0</v>
      </c>
      <c r="L52" s="31">
        <f t="shared" ref="L52:N52" si="41">SUM(L54:L62)</f>
        <v>0</v>
      </c>
      <c r="M52" s="31">
        <f t="shared" si="41"/>
        <v>0</v>
      </c>
      <c r="N52" s="31">
        <f t="shared" si="41"/>
        <v>0</v>
      </c>
      <c r="O52" s="31">
        <f t="shared" ref="O52:S52" si="42">SUM(O54:O62)</f>
        <v>0</v>
      </c>
      <c r="P52" s="31">
        <f t="shared" si="42"/>
        <v>0</v>
      </c>
      <c r="Q52" s="31">
        <f t="shared" si="42"/>
        <v>0</v>
      </c>
      <c r="R52" s="31">
        <f t="shared" si="42"/>
        <v>0</v>
      </c>
      <c r="S52" s="31">
        <f t="shared" si="42"/>
        <v>0</v>
      </c>
    </row>
    <row r="53" spans="1:19">
      <c r="A53" s="32" t="s">
        <v>80</v>
      </c>
      <c r="B53" s="106">
        <f t="shared" ref="B53:K53" si="43">(B52/B4)*100</f>
        <v>32.926829268292686</v>
      </c>
      <c r="C53" s="33">
        <f t="shared" ref="C53:D53" si="44">(C52/C4)*100</f>
        <v>39.416058394160586</v>
      </c>
      <c r="D53" s="33">
        <f t="shared" si="44"/>
        <v>26.896551724137929</v>
      </c>
      <c r="E53" s="33">
        <f t="shared" ref="E53:F53" si="45">(E52/E4)*100</f>
        <v>25</v>
      </c>
      <c r="F53" s="33">
        <f t="shared" si="45"/>
        <v>20.149253731343283</v>
      </c>
      <c r="G53" s="33" t="e">
        <f t="shared" ref="G53:J53" si="46">(G52/G4)*100</f>
        <v>#DIV/0!</v>
      </c>
      <c r="H53" s="33">
        <f t="shared" si="46"/>
        <v>27.083333333333332</v>
      </c>
      <c r="I53" s="61">
        <f t="shared" si="46"/>
        <v>26.382978723404253</v>
      </c>
      <c r="J53" s="61">
        <f t="shared" si="46"/>
        <v>28.148148148148149</v>
      </c>
      <c r="K53" s="106">
        <f t="shared" si="43"/>
        <v>0</v>
      </c>
      <c r="L53" s="33">
        <f t="shared" ref="L53:N53" si="47">(L52/L4)*100</f>
        <v>0</v>
      </c>
      <c r="M53" s="33">
        <f t="shared" si="47"/>
        <v>0</v>
      </c>
      <c r="N53" s="33">
        <f t="shared" si="47"/>
        <v>0</v>
      </c>
      <c r="O53" s="33">
        <f t="shared" ref="O53:S53" si="48">(O52/O4)*100</f>
        <v>0</v>
      </c>
      <c r="P53" s="33" t="e">
        <f t="shared" si="48"/>
        <v>#DIV/0!</v>
      </c>
      <c r="Q53" s="33">
        <f t="shared" si="48"/>
        <v>0</v>
      </c>
      <c r="R53" s="33">
        <f t="shared" si="48"/>
        <v>0</v>
      </c>
      <c r="S53" s="33">
        <f t="shared" si="48"/>
        <v>0</v>
      </c>
    </row>
    <row r="54" spans="1:19">
      <c r="A54" s="30" t="s">
        <v>31</v>
      </c>
      <c r="B54" s="44">
        <v>0</v>
      </c>
      <c r="C54" s="99">
        <v>0</v>
      </c>
      <c r="D54" s="99">
        <v>1</v>
      </c>
      <c r="E54" s="99">
        <v>0</v>
      </c>
      <c r="F54" s="99">
        <v>0</v>
      </c>
      <c r="G54" s="99"/>
      <c r="H54" s="99">
        <v>0</v>
      </c>
      <c r="I54" s="99">
        <v>0</v>
      </c>
      <c r="J54" s="99">
        <v>0</v>
      </c>
      <c r="K54" s="44"/>
      <c r="L54" s="34"/>
      <c r="M54" s="34"/>
      <c r="N54" s="1">
        <v>0</v>
      </c>
      <c r="O54" s="1">
        <v>0</v>
      </c>
      <c r="Q54" s="1">
        <v>0</v>
      </c>
      <c r="R54" s="1">
        <v>0</v>
      </c>
      <c r="S54" s="1">
        <v>0</v>
      </c>
    </row>
    <row r="55" spans="1:19">
      <c r="A55" s="30" t="s">
        <v>40</v>
      </c>
      <c r="B55" s="44">
        <v>0</v>
      </c>
      <c r="C55" s="99">
        <v>0</v>
      </c>
      <c r="D55" s="99">
        <v>0</v>
      </c>
      <c r="E55" s="99">
        <v>0</v>
      </c>
      <c r="F55" s="99">
        <v>0</v>
      </c>
      <c r="G55" s="99"/>
      <c r="H55" s="99">
        <v>0</v>
      </c>
      <c r="I55" s="99">
        <v>0</v>
      </c>
      <c r="J55" s="99">
        <v>0</v>
      </c>
      <c r="K55" s="44"/>
      <c r="L55" s="34"/>
      <c r="M55" s="34"/>
      <c r="N55" s="1">
        <v>0</v>
      </c>
      <c r="O55" s="1">
        <v>0</v>
      </c>
      <c r="Q55" s="1">
        <v>0</v>
      </c>
      <c r="R55" s="1">
        <v>0</v>
      </c>
      <c r="S55" s="1">
        <v>0</v>
      </c>
    </row>
    <row r="56" spans="1:19">
      <c r="A56" s="30" t="s">
        <v>39</v>
      </c>
      <c r="B56" s="44">
        <v>6</v>
      </c>
      <c r="C56" s="99">
        <v>20</v>
      </c>
      <c r="D56" s="99">
        <v>20</v>
      </c>
      <c r="E56" s="99">
        <v>14</v>
      </c>
      <c r="F56" s="99">
        <v>14</v>
      </c>
      <c r="G56" s="99"/>
      <c r="H56" s="99">
        <v>37</v>
      </c>
      <c r="I56" s="99">
        <v>30</v>
      </c>
      <c r="J56" s="99">
        <v>31</v>
      </c>
      <c r="K56" s="44"/>
      <c r="L56" s="34"/>
      <c r="M56" s="34"/>
      <c r="N56" s="1">
        <v>0</v>
      </c>
      <c r="O56" s="1">
        <v>0</v>
      </c>
      <c r="Q56" s="1">
        <v>0</v>
      </c>
      <c r="R56" s="1">
        <v>0</v>
      </c>
      <c r="S56" s="1">
        <v>0</v>
      </c>
    </row>
    <row r="57" spans="1:19">
      <c r="A57" s="30" t="s">
        <v>47</v>
      </c>
      <c r="B57" s="44">
        <v>0</v>
      </c>
      <c r="C57" s="99">
        <v>1</v>
      </c>
      <c r="D57" s="99">
        <v>0</v>
      </c>
      <c r="E57" s="99">
        <v>1</v>
      </c>
      <c r="F57" s="99">
        <v>1</v>
      </c>
      <c r="G57" s="99"/>
      <c r="H57" s="99">
        <v>0</v>
      </c>
      <c r="I57" s="99">
        <v>1</v>
      </c>
      <c r="J57" s="99">
        <v>0</v>
      </c>
      <c r="K57" s="44"/>
      <c r="L57" s="34"/>
      <c r="M57" s="34"/>
      <c r="N57" s="1">
        <v>0</v>
      </c>
      <c r="O57" s="1">
        <v>0</v>
      </c>
      <c r="Q57" s="1">
        <v>0</v>
      </c>
      <c r="R57" s="1">
        <v>0</v>
      </c>
      <c r="S57" s="1">
        <v>0</v>
      </c>
    </row>
    <row r="58" spans="1:19">
      <c r="A58" s="30" t="s">
        <v>48</v>
      </c>
      <c r="B58" s="44">
        <v>0</v>
      </c>
      <c r="C58" s="99">
        <v>0</v>
      </c>
      <c r="D58" s="99">
        <v>0</v>
      </c>
      <c r="E58" s="99">
        <v>0</v>
      </c>
      <c r="F58" s="99">
        <v>0</v>
      </c>
      <c r="G58" s="99"/>
      <c r="H58" s="99">
        <v>0</v>
      </c>
      <c r="I58" s="99">
        <v>0</v>
      </c>
      <c r="J58" s="99">
        <v>2</v>
      </c>
      <c r="K58" s="44"/>
      <c r="L58" s="34"/>
      <c r="M58" s="34"/>
      <c r="N58" s="1">
        <v>0</v>
      </c>
      <c r="O58" s="1">
        <v>0</v>
      </c>
      <c r="Q58" s="1">
        <v>0</v>
      </c>
      <c r="R58" s="1">
        <v>0</v>
      </c>
      <c r="S58" s="1">
        <v>0</v>
      </c>
    </row>
    <row r="59" spans="1:19">
      <c r="A59" s="30" t="s">
        <v>51</v>
      </c>
      <c r="B59" s="44">
        <v>0</v>
      </c>
      <c r="C59" s="99">
        <v>5</v>
      </c>
      <c r="D59" s="99">
        <v>12</v>
      </c>
      <c r="E59" s="99">
        <v>11</v>
      </c>
      <c r="F59" s="99">
        <v>6</v>
      </c>
      <c r="G59" s="99"/>
      <c r="H59" s="99">
        <v>2</v>
      </c>
      <c r="I59" s="99">
        <v>4</v>
      </c>
      <c r="J59" s="99">
        <v>12</v>
      </c>
      <c r="K59" s="44"/>
      <c r="L59" s="34"/>
      <c r="M59" s="34"/>
      <c r="N59" s="1">
        <v>0</v>
      </c>
      <c r="O59" s="1">
        <v>0</v>
      </c>
      <c r="Q59" s="1">
        <v>0</v>
      </c>
      <c r="R59" s="1">
        <v>0</v>
      </c>
      <c r="S59" s="1">
        <v>0</v>
      </c>
    </row>
    <row r="60" spans="1:19">
      <c r="A60" s="30" t="s">
        <v>54</v>
      </c>
      <c r="B60" s="44">
        <v>21</v>
      </c>
      <c r="C60" s="99">
        <v>26</v>
      </c>
      <c r="D60" s="99">
        <v>6</v>
      </c>
      <c r="E60" s="99">
        <v>5</v>
      </c>
      <c r="F60" s="99">
        <v>6</v>
      </c>
      <c r="G60" s="99"/>
      <c r="H60" s="99">
        <v>13</v>
      </c>
      <c r="I60" s="99">
        <v>27</v>
      </c>
      <c r="J60" s="99">
        <v>30</v>
      </c>
      <c r="K60" s="44"/>
      <c r="L60" s="34"/>
      <c r="M60" s="34"/>
      <c r="N60" s="1">
        <v>0</v>
      </c>
      <c r="O60" s="1">
        <v>0</v>
      </c>
      <c r="Q60" s="1">
        <v>0</v>
      </c>
      <c r="R60" s="1">
        <v>0</v>
      </c>
      <c r="S60" s="1">
        <v>0</v>
      </c>
    </row>
    <row r="61" spans="1:19">
      <c r="A61" s="30" t="s">
        <v>55</v>
      </c>
      <c r="B61" s="44">
        <v>0</v>
      </c>
      <c r="C61" s="99">
        <v>2</v>
      </c>
      <c r="D61" s="99">
        <v>0</v>
      </c>
      <c r="E61" s="99">
        <v>0</v>
      </c>
      <c r="F61" s="99">
        <v>0</v>
      </c>
      <c r="G61" s="99"/>
      <c r="H61" s="99">
        <v>0</v>
      </c>
      <c r="I61" s="99">
        <v>0</v>
      </c>
      <c r="J61" s="99">
        <v>1</v>
      </c>
      <c r="K61" s="44"/>
      <c r="L61" s="34"/>
      <c r="M61" s="34"/>
      <c r="N61" s="1">
        <v>0</v>
      </c>
      <c r="O61" s="1">
        <v>0</v>
      </c>
      <c r="Q61" s="1">
        <v>0</v>
      </c>
      <c r="R61" s="1">
        <v>0</v>
      </c>
      <c r="S61" s="1">
        <v>0</v>
      </c>
    </row>
    <row r="62" spans="1:19">
      <c r="A62" s="35" t="s">
        <v>58</v>
      </c>
      <c r="B62" s="45">
        <v>0</v>
      </c>
      <c r="C62" s="100">
        <v>0</v>
      </c>
      <c r="D62" s="100">
        <v>0</v>
      </c>
      <c r="E62" s="100">
        <v>0</v>
      </c>
      <c r="F62" s="100">
        <v>0</v>
      </c>
      <c r="G62" s="100"/>
      <c r="H62" s="99">
        <v>0</v>
      </c>
      <c r="I62" s="99">
        <v>0</v>
      </c>
      <c r="J62" s="99">
        <v>0</v>
      </c>
      <c r="K62" s="45"/>
      <c r="L62" s="36"/>
      <c r="M62" s="36"/>
      <c r="N62" s="114">
        <v>0</v>
      </c>
      <c r="O62" s="1">
        <v>0</v>
      </c>
      <c r="Q62" s="1">
        <v>0</v>
      </c>
      <c r="R62" s="1">
        <v>0</v>
      </c>
      <c r="S62" s="1">
        <v>0</v>
      </c>
    </row>
    <row r="63" spans="1:19">
      <c r="A63" s="37" t="s">
        <v>32</v>
      </c>
      <c r="B63" s="46">
        <v>0</v>
      </c>
      <c r="C63" s="101">
        <v>0</v>
      </c>
      <c r="D63" s="101">
        <v>2</v>
      </c>
      <c r="E63" s="101">
        <v>0</v>
      </c>
      <c r="F63" s="101">
        <v>0</v>
      </c>
      <c r="G63" s="101"/>
      <c r="H63" s="101">
        <v>0</v>
      </c>
      <c r="I63" s="101">
        <v>0</v>
      </c>
      <c r="J63" s="101">
        <v>0</v>
      </c>
      <c r="K63" s="46"/>
      <c r="L63" s="38"/>
      <c r="M63" s="38"/>
      <c r="N63" s="114">
        <v>0</v>
      </c>
      <c r="O63" s="19">
        <v>0</v>
      </c>
      <c r="P63" s="19"/>
      <c r="Q63" s="19">
        <v>0</v>
      </c>
      <c r="R63" s="19">
        <v>0</v>
      </c>
      <c r="S63" s="19">
        <v>0</v>
      </c>
    </row>
    <row r="65" spans="2:13">
      <c r="B65" s="2" t="s">
        <v>22</v>
      </c>
      <c r="C65" s="2"/>
      <c r="D65" s="2"/>
      <c r="E65" s="2" t="s">
        <v>22</v>
      </c>
      <c r="F65" s="2"/>
      <c r="G65" s="2"/>
      <c r="H65" s="2"/>
      <c r="K65" s="2" t="s">
        <v>22</v>
      </c>
      <c r="L65" s="2"/>
      <c r="M65" s="2"/>
    </row>
    <row r="66" spans="2:13">
      <c r="B66" s="1" t="s">
        <v>62</v>
      </c>
      <c r="E66" s="1" t="s">
        <v>62</v>
      </c>
      <c r="K66" s="1" t="s">
        <v>62</v>
      </c>
    </row>
    <row r="67" spans="2:13">
      <c r="B67" s="1" t="s">
        <v>63</v>
      </c>
      <c r="E67" s="1" t="s">
        <v>63</v>
      </c>
      <c r="K67" s="1" t="s">
        <v>63</v>
      </c>
    </row>
    <row r="68" spans="2:13">
      <c r="B68" s="1" t="s">
        <v>64</v>
      </c>
      <c r="E68" s="1" t="s">
        <v>64</v>
      </c>
      <c r="K68" s="1" t="s">
        <v>64</v>
      </c>
    </row>
    <row r="69" spans="2:13">
      <c r="B69" s="1" t="s">
        <v>17</v>
      </c>
      <c r="E69" s="1" t="s">
        <v>17</v>
      </c>
      <c r="K69" s="1" t="s">
        <v>17</v>
      </c>
    </row>
    <row r="70" spans="2:13">
      <c r="B70" s="1" t="s">
        <v>65</v>
      </c>
      <c r="E70" s="1" t="s">
        <v>65</v>
      </c>
      <c r="K70" s="1" t="s">
        <v>65</v>
      </c>
    </row>
    <row r="71" spans="2:13">
      <c r="B71" s="1" t="s">
        <v>77</v>
      </c>
      <c r="E71" s="1" t="s">
        <v>77</v>
      </c>
      <c r="K71" s="1" t="s">
        <v>77</v>
      </c>
    </row>
    <row r="72" spans="2:13">
      <c r="B72" s="1" t="s">
        <v>81</v>
      </c>
      <c r="E72" s="1" t="s">
        <v>81</v>
      </c>
      <c r="K72" s="1" t="s">
        <v>81</v>
      </c>
    </row>
    <row r="73" spans="2:13">
      <c r="B73" s="1" t="s">
        <v>82</v>
      </c>
      <c r="E73" s="1" t="s">
        <v>82</v>
      </c>
      <c r="K73" s="1" t="s">
        <v>82</v>
      </c>
    </row>
    <row r="74" spans="2:13">
      <c r="B74" s="1" t="s">
        <v>83</v>
      </c>
      <c r="E74" s="1" t="s">
        <v>125</v>
      </c>
      <c r="K74" s="1" t="s">
        <v>83</v>
      </c>
    </row>
    <row r="75" spans="2:13">
      <c r="B75" s="1" t="s">
        <v>66</v>
      </c>
      <c r="E75" s="1" t="s">
        <v>66</v>
      </c>
      <c r="K75" s="1" t="s">
        <v>66</v>
      </c>
    </row>
    <row r="77" spans="2:13">
      <c r="B77" s="1" t="s">
        <v>84</v>
      </c>
      <c r="K77" s="1" t="s">
        <v>84</v>
      </c>
    </row>
    <row r="78" spans="2:13">
      <c r="B78" s="1" t="s">
        <v>85</v>
      </c>
      <c r="K78" s="1" t="s">
        <v>85</v>
      </c>
    </row>
    <row r="79" spans="2:13">
      <c r="B79" s="1" t="s">
        <v>86</v>
      </c>
      <c r="K79" s="1" t="s">
        <v>86</v>
      </c>
    </row>
    <row r="80" spans="2:13">
      <c r="B80" s="1" t="s">
        <v>92</v>
      </c>
      <c r="K80" s="1" t="s">
        <v>92</v>
      </c>
    </row>
    <row r="81" spans="2:13">
      <c r="B81" s="1" t="s">
        <v>93</v>
      </c>
      <c r="K81" s="1" t="s">
        <v>93</v>
      </c>
    </row>
    <row r="82" spans="2:13">
      <c r="B82" s="1" t="s">
        <v>94</v>
      </c>
      <c r="K82" s="1" t="s">
        <v>94</v>
      </c>
    </row>
    <row r="83" spans="2:13">
      <c r="B83" s="1" t="s">
        <v>115</v>
      </c>
      <c r="K83" s="1" t="s">
        <v>115</v>
      </c>
    </row>
    <row r="84" spans="2:13">
      <c r="B84" s="1" t="s">
        <v>95</v>
      </c>
      <c r="K84" s="1" t="s">
        <v>95</v>
      </c>
    </row>
    <row r="85" spans="2:13">
      <c r="B85" s="1" t="s">
        <v>96</v>
      </c>
      <c r="K85" s="1" t="s">
        <v>96</v>
      </c>
    </row>
    <row r="86" spans="2:13">
      <c r="B86" s="1" t="s">
        <v>97</v>
      </c>
      <c r="K86" s="1" t="s">
        <v>97</v>
      </c>
    </row>
    <row r="87" spans="2:13">
      <c r="B87" s="1" t="s">
        <v>98</v>
      </c>
      <c r="K87" s="1" t="s">
        <v>98</v>
      </c>
    </row>
    <row r="88" spans="2:13">
      <c r="B88" s="1" t="s">
        <v>99</v>
      </c>
      <c r="K88" s="1" t="s">
        <v>99</v>
      </c>
    </row>
    <row r="89" spans="2:13">
      <c r="B89" s="1" t="s">
        <v>87</v>
      </c>
      <c r="K89" s="1" t="s">
        <v>87</v>
      </c>
    </row>
    <row r="90" spans="2:13">
      <c r="B90" s="1" t="s">
        <v>88</v>
      </c>
      <c r="K90" s="1" t="s">
        <v>88</v>
      </c>
    </row>
    <row r="91" spans="2:13">
      <c r="B91" s="1" t="s">
        <v>89</v>
      </c>
      <c r="K91" s="1" t="s">
        <v>89</v>
      </c>
    </row>
    <row r="92" spans="2:13">
      <c r="B92" s="1" t="s">
        <v>90</v>
      </c>
      <c r="K92" s="1" t="s">
        <v>90</v>
      </c>
    </row>
    <row r="93" spans="2:13">
      <c r="B93" s="1" t="s">
        <v>91</v>
      </c>
      <c r="K93" s="1" t="s">
        <v>91</v>
      </c>
    </row>
    <row r="94" spans="2:13">
      <c r="B94" s="48" t="s">
        <v>100</v>
      </c>
      <c r="C94" s="48"/>
      <c r="D94" s="48"/>
      <c r="E94" s="48"/>
      <c r="F94" s="48"/>
      <c r="G94" s="48"/>
      <c r="H94" s="48"/>
      <c r="K94" s="48" t="s">
        <v>100</v>
      </c>
      <c r="L94" s="48"/>
      <c r="M94" s="48"/>
    </row>
    <row r="96" spans="2:13">
      <c r="B96" s="58" t="s">
        <v>119</v>
      </c>
      <c r="C96" s="58"/>
      <c r="D96" s="58"/>
      <c r="E96" s="58"/>
      <c r="F96" s="58"/>
      <c r="G96" s="58"/>
      <c r="H96" s="58"/>
      <c r="K96" s="58" t="s">
        <v>119</v>
      </c>
      <c r="L96" s="58"/>
      <c r="M96" s="58"/>
    </row>
    <row r="97" spans="2:11">
      <c r="B97" s="1" t="s">
        <v>116</v>
      </c>
      <c r="K97" s="1" t="s">
        <v>116</v>
      </c>
    </row>
    <row r="98" spans="2:11">
      <c r="B98" s="1" t="s">
        <v>117</v>
      </c>
      <c r="K98" s="1" t="s">
        <v>117</v>
      </c>
    </row>
    <row r="99" spans="2:11">
      <c r="B99" s="1" t="s">
        <v>118</v>
      </c>
      <c r="K99" s="1" t="s">
        <v>118</v>
      </c>
    </row>
    <row r="100" spans="2:11">
      <c r="B100" s="1" t="s">
        <v>111</v>
      </c>
      <c r="K100" s="1" t="s">
        <v>111</v>
      </c>
    </row>
    <row r="101" spans="2:11">
      <c r="B101" s="1" t="s">
        <v>112</v>
      </c>
      <c r="K101" s="1" t="s">
        <v>112</v>
      </c>
    </row>
    <row r="102" spans="2:11">
      <c r="B102" s="1" t="s">
        <v>113</v>
      </c>
      <c r="K102" s="1" t="s">
        <v>113</v>
      </c>
    </row>
    <row r="103" spans="2:11">
      <c r="B103" s="1" t="s">
        <v>114</v>
      </c>
      <c r="K103" s="1" t="s">
        <v>114</v>
      </c>
    </row>
  </sheetData>
  <phoneticPr fontId="0" type="noConversion"/>
  <hyperlinks>
    <hyperlink ref="B75" r:id="rId1" display="www.nces.ed.gov" xr:uid="{00000000-0004-0000-0500-000000000000}"/>
    <hyperlink ref="K75" r:id="rId2" display="www.nces.ed.gov" xr:uid="{00000000-0004-0000-0500-000001000000}"/>
    <hyperlink ref="E75" r:id="rId3" display="www.nces.ed.gov" xr:uid="{00000000-0004-0000-0500-000002000000}"/>
  </hyperlinks>
  <pageMargins left="0.75" right="0.75" top="1" bottom="1" header="0.5" footer="0.5"/>
  <pageSetup orientation="portrait" r:id="rId4"/>
  <headerFooter alignWithMargins="0"/>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U103"/>
  <sheetViews>
    <sheetView zoomScaleNormal="100" workbookViewId="0">
      <pane xSplit="1" ySplit="4" topLeftCell="B5" activePane="bottomRight" state="frozen"/>
      <selection pane="topRight" activeCell="B1" sqref="B1"/>
      <selection pane="bottomLeft" activeCell="A5" sqref="A5"/>
      <selection pane="bottomRight" activeCell="S16" sqref="S16"/>
    </sheetView>
  </sheetViews>
  <sheetFormatPr defaultRowHeight="12.75"/>
  <cols>
    <col min="1" max="1" width="19.28515625" style="1" customWidth="1"/>
    <col min="2" max="8" width="13.7109375" style="1" customWidth="1"/>
    <col min="9" max="10" width="9.140625" style="1"/>
    <col min="11" max="13" width="13.7109375" style="1" customWidth="1"/>
    <col min="14" max="16384" width="9.140625" style="1"/>
  </cols>
  <sheetData>
    <row r="1" spans="1:19">
      <c r="A1" s="4" t="s">
        <v>108</v>
      </c>
    </row>
    <row r="2" spans="1:19">
      <c r="B2" s="110" t="s">
        <v>109</v>
      </c>
      <c r="C2" s="97" t="s">
        <v>109</v>
      </c>
      <c r="D2" s="97" t="s">
        <v>109</v>
      </c>
      <c r="E2" s="97" t="s">
        <v>109</v>
      </c>
      <c r="F2" s="97" t="s">
        <v>109</v>
      </c>
      <c r="G2" s="97" t="s">
        <v>109</v>
      </c>
      <c r="H2" s="97" t="s">
        <v>109</v>
      </c>
      <c r="I2" s="97" t="s">
        <v>109</v>
      </c>
      <c r="J2" s="97" t="s">
        <v>109</v>
      </c>
      <c r="K2" s="57" t="s">
        <v>110</v>
      </c>
      <c r="L2" s="102" t="s">
        <v>110</v>
      </c>
      <c r="M2" s="102" t="s">
        <v>110</v>
      </c>
      <c r="N2" s="102" t="s">
        <v>110</v>
      </c>
      <c r="O2" s="102" t="s">
        <v>110</v>
      </c>
      <c r="P2" s="102" t="s">
        <v>110</v>
      </c>
      <c r="Q2" s="102" t="s">
        <v>110</v>
      </c>
      <c r="R2" s="102" t="s">
        <v>110</v>
      </c>
      <c r="S2" s="102" t="s">
        <v>110</v>
      </c>
    </row>
    <row r="3" spans="1:19" s="4" customFormat="1">
      <c r="B3" s="56" t="s">
        <v>71</v>
      </c>
      <c r="C3" s="98" t="s">
        <v>122</v>
      </c>
      <c r="D3" s="98" t="s">
        <v>123</v>
      </c>
      <c r="E3" s="98" t="s">
        <v>124</v>
      </c>
      <c r="F3" s="98" t="s">
        <v>127</v>
      </c>
      <c r="G3" s="98" t="s">
        <v>129</v>
      </c>
      <c r="H3" s="116" t="s">
        <v>130</v>
      </c>
      <c r="I3" s="120" t="s">
        <v>134</v>
      </c>
      <c r="J3" s="120" t="s">
        <v>135</v>
      </c>
      <c r="K3" s="56" t="s">
        <v>71</v>
      </c>
      <c r="L3" s="98" t="s">
        <v>122</v>
      </c>
      <c r="M3" s="98" t="s">
        <v>123</v>
      </c>
      <c r="N3" s="4" t="s">
        <v>124</v>
      </c>
      <c r="O3" s="4" t="s">
        <v>127</v>
      </c>
      <c r="P3" s="4" t="s">
        <v>129</v>
      </c>
      <c r="Q3" s="4" t="s">
        <v>130</v>
      </c>
      <c r="R3" s="120" t="s">
        <v>134</v>
      </c>
      <c r="S3" s="120" t="s">
        <v>135</v>
      </c>
    </row>
    <row r="4" spans="1:19">
      <c r="A4" s="28" t="s">
        <v>72</v>
      </c>
      <c r="B4" s="108">
        <f t="shared" ref="B4:K4" si="0">B5+B23+B38+B52+B63</f>
        <v>47</v>
      </c>
      <c r="C4" s="29">
        <f t="shared" ref="C4:E4" si="1">C5+C23+C38+C52+C63</f>
        <v>78</v>
      </c>
      <c r="D4" s="29">
        <f t="shared" si="1"/>
        <v>48</v>
      </c>
      <c r="E4" s="29">
        <f t="shared" si="1"/>
        <v>56</v>
      </c>
      <c r="F4" s="29">
        <f t="shared" ref="F4:J4" si="2">F5+F23+F38+F52+F63</f>
        <v>52</v>
      </c>
      <c r="G4" s="29">
        <f t="shared" si="2"/>
        <v>0</v>
      </c>
      <c r="H4" s="29">
        <f t="shared" si="2"/>
        <v>78</v>
      </c>
      <c r="I4" s="59">
        <f t="shared" si="2"/>
        <v>118</v>
      </c>
      <c r="J4" s="59">
        <f t="shared" si="2"/>
        <v>144</v>
      </c>
      <c r="K4" s="108">
        <f t="shared" si="0"/>
        <v>50</v>
      </c>
      <c r="L4" s="29">
        <f t="shared" ref="L4:N4" si="3">L5+L23+L38+L52+L63</f>
        <v>101</v>
      </c>
      <c r="M4" s="29">
        <f t="shared" si="3"/>
        <v>111</v>
      </c>
      <c r="N4" s="29">
        <f t="shared" si="3"/>
        <v>124</v>
      </c>
      <c r="O4" s="29">
        <f t="shared" ref="O4:S4" si="4">O5+O23+O38+O52+O63</f>
        <v>114</v>
      </c>
      <c r="P4" s="29">
        <f t="shared" si="4"/>
        <v>0</v>
      </c>
      <c r="Q4" s="29">
        <f t="shared" si="4"/>
        <v>122</v>
      </c>
      <c r="R4" s="59">
        <f t="shared" si="4"/>
        <v>125</v>
      </c>
      <c r="S4" s="59">
        <f t="shared" si="4"/>
        <v>114</v>
      </c>
    </row>
    <row r="5" spans="1:19">
      <c r="A5" s="30" t="s">
        <v>20</v>
      </c>
      <c r="B5" s="105">
        <f t="shared" ref="B5:K5" si="5">SUM(B7:B22)</f>
        <v>14</v>
      </c>
      <c r="C5" s="31">
        <f t="shared" ref="C5:E5" si="6">SUM(C7:C22)</f>
        <v>8</v>
      </c>
      <c r="D5" s="31">
        <f t="shared" si="6"/>
        <v>11</v>
      </c>
      <c r="E5" s="31">
        <f t="shared" si="6"/>
        <v>14</v>
      </c>
      <c r="F5" s="31">
        <f t="shared" ref="F5:J5" si="7">SUM(F7:F22)</f>
        <v>10</v>
      </c>
      <c r="G5" s="31">
        <f t="shared" si="7"/>
        <v>0</v>
      </c>
      <c r="H5" s="31">
        <f t="shared" si="7"/>
        <v>7</v>
      </c>
      <c r="I5" s="60">
        <f t="shared" si="7"/>
        <v>10</v>
      </c>
      <c r="J5" s="60">
        <f t="shared" si="7"/>
        <v>18</v>
      </c>
      <c r="K5" s="105">
        <f t="shared" si="5"/>
        <v>10</v>
      </c>
      <c r="L5" s="31">
        <f t="shared" ref="L5:M5" si="8">SUM(L7:L22)</f>
        <v>5</v>
      </c>
      <c r="M5" s="31">
        <f t="shared" si="8"/>
        <v>5</v>
      </c>
      <c r="N5" s="31">
        <f t="shared" ref="N5:O5" si="9">SUM(N7:N22)</f>
        <v>9</v>
      </c>
      <c r="O5" s="31">
        <f t="shared" si="9"/>
        <v>2</v>
      </c>
      <c r="P5" s="31">
        <f t="shared" ref="P5:S5" si="10">SUM(P7:P22)</f>
        <v>0</v>
      </c>
      <c r="Q5" s="31">
        <f t="shared" si="10"/>
        <v>11</v>
      </c>
      <c r="R5" s="60">
        <f t="shared" si="10"/>
        <v>16</v>
      </c>
      <c r="S5" s="60">
        <f t="shared" si="10"/>
        <v>9</v>
      </c>
    </row>
    <row r="6" spans="1:19">
      <c r="A6" s="32" t="s">
        <v>80</v>
      </c>
      <c r="B6" s="106">
        <f t="shared" ref="B6:K6" si="11">(B5/B4)*100</f>
        <v>29.787234042553191</v>
      </c>
      <c r="C6" s="33">
        <f t="shared" ref="C6:E6" si="12">(C5/C4)*100</f>
        <v>10.256410256410255</v>
      </c>
      <c r="D6" s="33">
        <f t="shared" si="12"/>
        <v>22.916666666666664</v>
      </c>
      <c r="E6" s="33">
        <f t="shared" si="12"/>
        <v>25</v>
      </c>
      <c r="F6" s="33">
        <f t="shared" ref="F6:J6" si="13">(F5/F4)*100</f>
        <v>19.230769230769234</v>
      </c>
      <c r="G6" s="33" t="e">
        <f t="shared" si="13"/>
        <v>#DIV/0!</v>
      </c>
      <c r="H6" s="33">
        <f t="shared" si="13"/>
        <v>8.9743589743589745</v>
      </c>
      <c r="I6" s="61">
        <f t="shared" si="13"/>
        <v>8.4745762711864394</v>
      </c>
      <c r="J6" s="61">
        <f t="shared" si="13"/>
        <v>12.5</v>
      </c>
      <c r="K6" s="106">
        <f t="shared" si="11"/>
        <v>20</v>
      </c>
      <c r="L6" s="33">
        <f t="shared" ref="L6:M6" si="14">(L5/L4)*100</f>
        <v>4.9504950495049505</v>
      </c>
      <c r="M6" s="33">
        <f t="shared" si="14"/>
        <v>4.5045045045045047</v>
      </c>
      <c r="N6" s="33">
        <f t="shared" ref="N6:O6" si="15">(N5/N4)*100</f>
        <v>7.2580645161290329</v>
      </c>
      <c r="O6" s="33">
        <f t="shared" si="15"/>
        <v>1.7543859649122806</v>
      </c>
      <c r="P6" s="33" t="e">
        <f t="shared" ref="P6:S6" si="16">(P5/P4)*100</f>
        <v>#DIV/0!</v>
      </c>
      <c r="Q6" s="33">
        <f t="shared" si="16"/>
        <v>9.0163934426229506</v>
      </c>
      <c r="R6" s="61">
        <f t="shared" si="16"/>
        <v>12.8</v>
      </c>
      <c r="S6" s="61">
        <f t="shared" si="16"/>
        <v>7.8947368421052628</v>
      </c>
    </row>
    <row r="7" spans="1:19">
      <c r="A7" s="30" t="s">
        <v>2</v>
      </c>
      <c r="B7" s="44">
        <v>0</v>
      </c>
      <c r="C7" s="34">
        <v>0</v>
      </c>
      <c r="D7" s="34">
        <v>0</v>
      </c>
      <c r="E7" s="34">
        <v>0</v>
      </c>
      <c r="F7" s="34">
        <v>0</v>
      </c>
      <c r="G7" s="34"/>
      <c r="H7" s="34">
        <v>0</v>
      </c>
      <c r="I7" s="34">
        <v>1</v>
      </c>
      <c r="J7" s="34">
        <v>2</v>
      </c>
      <c r="K7" s="44">
        <v>0</v>
      </c>
      <c r="L7" s="34">
        <v>0</v>
      </c>
      <c r="M7" s="34">
        <v>0</v>
      </c>
      <c r="N7" s="1">
        <v>0</v>
      </c>
      <c r="O7" s="1">
        <v>0</v>
      </c>
      <c r="Q7" s="1">
        <v>0</v>
      </c>
      <c r="R7" s="1">
        <v>0</v>
      </c>
      <c r="S7" s="1">
        <v>0</v>
      </c>
    </row>
    <row r="8" spans="1:19">
      <c r="A8" s="30" t="s">
        <v>3</v>
      </c>
      <c r="B8" s="44">
        <v>0</v>
      </c>
      <c r="C8" s="34">
        <v>0</v>
      </c>
      <c r="D8" s="34">
        <v>0</v>
      </c>
      <c r="E8" s="34">
        <v>0</v>
      </c>
      <c r="F8" s="34">
        <v>0</v>
      </c>
      <c r="G8" s="34"/>
      <c r="H8" s="34">
        <v>0</v>
      </c>
      <c r="I8" s="34">
        <v>0</v>
      </c>
      <c r="J8" s="34">
        <v>0</v>
      </c>
      <c r="K8" s="44">
        <v>0</v>
      </c>
      <c r="L8" s="34">
        <v>0</v>
      </c>
      <c r="M8" s="34">
        <v>0</v>
      </c>
      <c r="N8" s="1">
        <v>0</v>
      </c>
      <c r="O8" s="1">
        <v>0</v>
      </c>
      <c r="Q8" s="1">
        <v>0</v>
      </c>
      <c r="R8" s="1">
        <v>0</v>
      </c>
      <c r="S8" s="1">
        <v>0</v>
      </c>
    </row>
    <row r="9" spans="1:19">
      <c r="A9" s="30" t="s">
        <v>19</v>
      </c>
      <c r="B9" s="44">
        <v>0</v>
      </c>
      <c r="C9" s="34">
        <v>0</v>
      </c>
      <c r="D9" s="34">
        <v>0</v>
      </c>
      <c r="E9" s="34">
        <v>0</v>
      </c>
      <c r="F9" s="34">
        <v>0</v>
      </c>
      <c r="G9" s="34"/>
      <c r="H9" s="34">
        <v>0</v>
      </c>
      <c r="I9" s="34">
        <v>0</v>
      </c>
      <c r="J9" s="34">
        <v>0</v>
      </c>
      <c r="K9" s="44">
        <v>0</v>
      </c>
      <c r="L9" s="34">
        <v>0</v>
      </c>
      <c r="M9" s="34">
        <v>0</v>
      </c>
      <c r="N9" s="1">
        <v>0</v>
      </c>
      <c r="O9" s="1">
        <v>0</v>
      </c>
      <c r="Q9" s="1">
        <v>0</v>
      </c>
      <c r="R9" s="1">
        <v>0</v>
      </c>
      <c r="S9" s="1">
        <v>0</v>
      </c>
    </row>
    <row r="10" spans="1:19">
      <c r="A10" s="30" t="s">
        <v>4</v>
      </c>
      <c r="B10" s="44">
        <v>13</v>
      </c>
      <c r="C10" s="34">
        <v>4</v>
      </c>
      <c r="D10" s="34">
        <v>4</v>
      </c>
      <c r="E10" s="34">
        <v>8</v>
      </c>
      <c r="F10" s="34">
        <v>6</v>
      </c>
      <c r="G10" s="34"/>
      <c r="H10" s="34">
        <v>2</v>
      </c>
      <c r="I10" s="34">
        <v>2</v>
      </c>
      <c r="J10" s="34">
        <v>6</v>
      </c>
      <c r="K10" s="44">
        <v>2</v>
      </c>
      <c r="L10" s="34">
        <v>0</v>
      </c>
      <c r="M10" s="34">
        <v>0</v>
      </c>
      <c r="N10" s="1">
        <v>5</v>
      </c>
      <c r="O10" s="1">
        <v>0</v>
      </c>
      <c r="Q10" s="1">
        <v>4</v>
      </c>
      <c r="R10" s="1">
        <v>6</v>
      </c>
    </row>
    <row r="11" spans="1:19">
      <c r="A11" s="30" t="s">
        <v>5</v>
      </c>
      <c r="B11" s="44">
        <v>1</v>
      </c>
      <c r="C11" s="34">
        <v>0</v>
      </c>
      <c r="D11" s="34">
        <v>0</v>
      </c>
      <c r="E11" s="34">
        <v>0</v>
      </c>
      <c r="F11" s="34">
        <v>0</v>
      </c>
      <c r="G11" s="34"/>
      <c r="H11" s="34">
        <v>0</v>
      </c>
      <c r="I11" s="34">
        <v>0</v>
      </c>
      <c r="J11" s="34">
        <v>0</v>
      </c>
      <c r="K11" s="44">
        <v>1</v>
      </c>
      <c r="L11" s="34">
        <v>0</v>
      </c>
      <c r="M11" s="34">
        <v>2</v>
      </c>
      <c r="N11" s="1">
        <v>0</v>
      </c>
      <c r="O11" s="1">
        <v>0</v>
      </c>
      <c r="Q11" s="1">
        <v>0</v>
      </c>
      <c r="R11" s="1">
        <v>0</v>
      </c>
      <c r="S11" s="1">
        <v>0</v>
      </c>
    </row>
    <row r="12" spans="1:19">
      <c r="A12" s="30" t="s">
        <v>6</v>
      </c>
      <c r="B12" s="44">
        <v>0</v>
      </c>
      <c r="C12" s="34">
        <v>0</v>
      </c>
      <c r="D12" s="34">
        <v>0</v>
      </c>
      <c r="E12" s="34">
        <v>1</v>
      </c>
      <c r="F12" s="34">
        <v>0</v>
      </c>
      <c r="G12" s="34"/>
      <c r="H12" s="34">
        <v>0</v>
      </c>
      <c r="I12" s="34">
        <v>0</v>
      </c>
      <c r="J12" s="34">
        <v>1</v>
      </c>
      <c r="K12" s="44">
        <v>0</v>
      </c>
      <c r="L12" s="34">
        <v>0</v>
      </c>
      <c r="M12" s="34">
        <v>0</v>
      </c>
      <c r="N12" s="1">
        <v>0</v>
      </c>
      <c r="O12" s="1">
        <v>0</v>
      </c>
      <c r="Q12" s="1">
        <v>2</v>
      </c>
      <c r="R12" s="1">
        <v>2</v>
      </c>
      <c r="S12" s="1">
        <v>3</v>
      </c>
    </row>
    <row r="13" spans="1:19">
      <c r="A13" s="30" t="s">
        <v>7</v>
      </c>
      <c r="B13" s="44">
        <v>0</v>
      </c>
      <c r="C13" s="34">
        <v>0</v>
      </c>
      <c r="D13" s="34">
        <v>0</v>
      </c>
      <c r="E13" s="34">
        <v>0</v>
      </c>
      <c r="F13" s="34">
        <v>0</v>
      </c>
      <c r="G13" s="34"/>
      <c r="H13" s="34">
        <v>0</v>
      </c>
      <c r="I13" s="34">
        <v>0</v>
      </c>
      <c r="J13" s="34">
        <v>0</v>
      </c>
      <c r="K13" s="44">
        <v>0</v>
      </c>
      <c r="L13" s="34">
        <v>0</v>
      </c>
      <c r="M13" s="34">
        <v>0</v>
      </c>
      <c r="N13" s="1">
        <v>0</v>
      </c>
      <c r="O13" s="1">
        <v>0</v>
      </c>
      <c r="Q13" s="1">
        <v>0</v>
      </c>
      <c r="R13" s="1">
        <v>0</v>
      </c>
      <c r="S13" s="1">
        <v>0</v>
      </c>
    </row>
    <row r="14" spans="1:19">
      <c r="A14" s="30" t="s">
        <v>8</v>
      </c>
      <c r="B14" s="44">
        <v>0</v>
      </c>
      <c r="C14" s="34">
        <v>0</v>
      </c>
      <c r="D14" s="34">
        <v>0</v>
      </c>
      <c r="E14" s="34">
        <v>0</v>
      </c>
      <c r="F14" s="34">
        <v>0</v>
      </c>
      <c r="G14" s="34"/>
      <c r="H14" s="34">
        <v>0</v>
      </c>
      <c r="I14" s="34">
        <v>0</v>
      </c>
      <c r="J14" s="34">
        <v>0</v>
      </c>
      <c r="K14" s="44">
        <v>6</v>
      </c>
      <c r="L14" s="34">
        <v>0</v>
      </c>
      <c r="M14" s="34">
        <v>0</v>
      </c>
      <c r="N14" s="1">
        <v>0</v>
      </c>
      <c r="O14" s="1">
        <v>0</v>
      </c>
      <c r="Q14" s="1">
        <v>0</v>
      </c>
      <c r="R14" s="1">
        <v>2</v>
      </c>
      <c r="S14" s="1">
        <v>0</v>
      </c>
    </row>
    <row r="15" spans="1:19">
      <c r="A15" s="30" t="s">
        <v>9</v>
      </c>
      <c r="B15" s="44">
        <v>0</v>
      </c>
      <c r="C15" s="34">
        <v>0</v>
      </c>
      <c r="D15" s="34">
        <v>0</v>
      </c>
      <c r="E15" s="34">
        <v>0</v>
      </c>
      <c r="F15" s="34">
        <v>0</v>
      </c>
      <c r="G15" s="34"/>
      <c r="H15" s="34">
        <v>0</v>
      </c>
      <c r="I15" s="34">
        <v>0</v>
      </c>
      <c r="J15" s="34">
        <v>0</v>
      </c>
      <c r="K15" s="44">
        <v>0</v>
      </c>
      <c r="L15" s="34">
        <v>0</v>
      </c>
      <c r="M15" s="34">
        <v>0</v>
      </c>
      <c r="N15" s="1">
        <v>0</v>
      </c>
      <c r="O15" s="1">
        <v>0</v>
      </c>
      <c r="Q15" s="1">
        <v>0</v>
      </c>
      <c r="R15" s="1">
        <v>0</v>
      </c>
      <c r="S15" s="1">
        <v>0</v>
      </c>
    </row>
    <row r="16" spans="1:19">
      <c r="A16" s="30" t="s">
        <v>10</v>
      </c>
      <c r="B16" s="44">
        <v>0</v>
      </c>
      <c r="C16" s="34">
        <v>0</v>
      </c>
      <c r="D16" s="34">
        <v>0</v>
      </c>
      <c r="E16" s="34">
        <v>1</v>
      </c>
      <c r="F16" s="34">
        <v>0</v>
      </c>
      <c r="G16" s="34"/>
      <c r="H16" s="34">
        <v>0</v>
      </c>
      <c r="I16" s="34">
        <v>3</v>
      </c>
      <c r="J16" s="34">
        <v>0</v>
      </c>
      <c r="K16" s="44">
        <v>0</v>
      </c>
      <c r="L16" s="34">
        <v>3</v>
      </c>
      <c r="M16" s="34">
        <v>1</v>
      </c>
      <c r="N16" s="1">
        <v>0</v>
      </c>
      <c r="O16" s="1">
        <v>0</v>
      </c>
      <c r="Q16" s="1">
        <v>2</v>
      </c>
      <c r="R16" s="1">
        <v>1</v>
      </c>
      <c r="S16" s="1">
        <v>1</v>
      </c>
    </row>
    <row r="17" spans="1:19">
      <c r="A17" s="30" t="s">
        <v>11</v>
      </c>
      <c r="B17" s="44">
        <v>0</v>
      </c>
      <c r="C17" s="34">
        <v>0</v>
      </c>
      <c r="D17" s="34">
        <v>0</v>
      </c>
      <c r="E17" s="34">
        <v>0</v>
      </c>
      <c r="F17" s="34">
        <v>0</v>
      </c>
      <c r="G17" s="34"/>
      <c r="H17" s="34">
        <v>0</v>
      </c>
      <c r="I17" s="34">
        <v>0</v>
      </c>
      <c r="J17" s="34">
        <v>0</v>
      </c>
      <c r="K17" s="44">
        <v>0</v>
      </c>
      <c r="L17" s="34">
        <v>0</v>
      </c>
      <c r="M17" s="34">
        <v>0</v>
      </c>
      <c r="N17" s="1">
        <v>0</v>
      </c>
      <c r="O17" s="1">
        <v>0</v>
      </c>
      <c r="Q17" s="1">
        <v>0</v>
      </c>
      <c r="R17" s="1">
        <v>0</v>
      </c>
      <c r="S17" s="1">
        <v>0</v>
      </c>
    </row>
    <row r="18" spans="1:19">
      <c r="A18" s="30" t="s">
        <v>12</v>
      </c>
      <c r="B18" s="44">
        <v>0</v>
      </c>
      <c r="C18" s="34">
        <v>0</v>
      </c>
      <c r="D18" s="34">
        <v>0</v>
      </c>
      <c r="E18" s="34">
        <v>0</v>
      </c>
      <c r="F18" s="34">
        <v>0</v>
      </c>
      <c r="G18" s="34"/>
      <c r="H18" s="34">
        <v>0</v>
      </c>
      <c r="I18" s="34">
        <v>0</v>
      </c>
      <c r="J18" s="34">
        <v>0</v>
      </c>
      <c r="K18" s="44">
        <v>0</v>
      </c>
      <c r="L18" s="34">
        <v>0</v>
      </c>
      <c r="M18" s="34">
        <v>0</v>
      </c>
      <c r="N18" s="1">
        <v>0</v>
      </c>
      <c r="O18" s="1">
        <v>0</v>
      </c>
      <c r="Q18" s="1">
        <v>0</v>
      </c>
      <c r="R18" s="1">
        <v>0</v>
      </c>
      <c r="S18" s="1">
        <v>0</v>
      </c>
    </row>
    <row r="19" spans="1:19">
      <c r="A19" s="30" t="s">
        <v>13</v>
      </c>
      <c r="B19" s="44">
        <v>0</v>
      </c>
      <c r="C19" s="34">
        <v>0</v>
      </c>
      <c r="D19" s="34">
        <v>0</v>
      </c>
      <c r="E19" s="34">
        <v>0</v>
      </c>
      <c r="F19" s="34">
        <v>0</v>
      </c>
      <c r="G19" s="34"/>
      <c r="H19" s="34">
        <v>2</v>
      </c>
      <c r="I19" s="34">
        <v>0</v>
      </c>
      <c r="J19" s="34">
        <v>2</v>
      </c>
      <c r="K19" s="44">
        <v>1</v>
      </c>
      <c r="L19" s="34">
        <v>1</v>
      </c>
      <c r="M19" s="34">
        <v>0</v>
      </c>
      <c r="N19" s="1">
        <v>3</v>
      </c>
      <c r="O19" s="1">
        <v>0</v>
      </c>
      <c r="Q19" s="1">
        <v>0</v>
      </c>
      <c r="R19" s="1">
        <v>4</v>
      </c>
    </row>
    <row r="20" spans="1:19">
      <c r="A20" s="30" t="s">
        <v>14</v>
      </c>
      <c r="B20" s="44">
        <v>0</v>
      </c>
      <c r="C20" s="34">
        <v>4</v>
      </c>
      <c r="D20" s="34">
        <v>6</v>
      </c>
      <c r="E20" s="34">
        <v>3</v>
      </c>
      <c r="F20" s="34">
        <v>2</v>
      </c>
      <c r="G20" s="34"/>
      <c r="H20" s="34">
        <v>3</v>
      </c>
      <c r="I20" s="34">
        <v>1</v>
      </c>
      <c r="J20" s="34">
        <v>4</v>
      </c>
      <c r="K20" s="44">
        <v>0</v>
      </c>
      <c r="L20" s="34">
        <v>1</v>
      </c>
      <c r="M20" s="34">
        <v>1</v>
      </c>
      <c r="N20" s="1">
        <v>0</v>
      </c>
      <c r="O20" s="1">
        <v>1</v>
      </c>
      <c r="Q20" s="1">
        <v>0</v>
      </c>
      <c r="R20" s="1">
        <v>1</v>
      </c>
      <c r="S20" s="1">
        <v>4</v>
      </c>
    </row>
    <row r="21" spans="1:19">
      <c r="A21" s="30" t="s">
        <v>15</v>
      </c>
      <c r="B21" s="44">
        <v>0</v>
      </c>
      <c r="C21" s="34">
        <v>0</v>
      </c>
      <c r="D21" s="34">
        <v>1</v>
      </c>
      <c r="E21" s="34">
        <v>1</v>
      </c>
      <c r="F21" s="34">
        <v>2</v>
      </c>
      <c r="G21" s="34"/>
      <c r="H21" s="34">
        <v>0</v>
      </c>
      <c r="I21" s="34">
        <v>3</v>
      </c>
      <c r="J21" s="34">
        <v>3</v>
      </c>
      <c r="K21" s="44">
        <v>0</v>
      </c>
      <c r="L21" s="34">
        <v>0</v>
      </c>
      <c r="M21" s="34">
        <v>1</v>
      </c>
      <c r="N21" s="1">
        <v>1</v>
      </c>
      <c r="O21" s="1">
        <v>1</v>
      </c>
      <c r="Q21" s="1">
        <v>3</v>
      </c>
      <c r="R21" s="1">
        <v>0</v>
      </c>
      <c r="S21" s="1">
        <v>1</v>
      </c>
    </row>
    <row r="22" spans="1:19">
      <c r="A22" s="35" t="s">
        <v>16</v>
      </c>
      <c r="B22" s="45">
        <v>0</v>
      </c>
      <c r="C22" s="36">
        <v>0</v>
      </c>
      <c r="D22" s="36">
        <v>0</v>
      </c>
      <c r="E22" s="36">
        <v>0</v>
      </c>
      <c r="F22" s="36">
        <v>0</v>
      </c>
      <c r="G22" s="36"/>
      <c r="H22" s="36">
        <v>0</v>
      </c>
      <c r="I22" s="34">
        <v>0</v>
      </c>
      <c r="J22" s="34">
        <v>0</v>
      </c>
      <c r="K22" s="45">
        <v>0</v>
      </c>
      <c r="L22" s="36">
        <v>0</v>
      </c>
      <c r="M22" s="36">
        <v>0</v>
      </c>
      <c r="N22" s="1">
        <v>0</v>
      </c>
      <c r="O22" s="1">
        <v>0</v>
      </c>
      <c r="Q22" s="1">
        <v>0</v>
      </c>
      <c r="R22" s="1">
        <v>0</v>
      </c>
      <c r="S22" s="1">
        <v>0</v>
      </c>
    </row>
    <row r="23" spans="1:19">
      <c r="A23" s="30" t="s">
        <v>74</v>
      </c>
      <c r="B23" s="105">
        <f t="shared" ref="B23:K23" si="17">SUM(B25:B37)</f>
        <v>7</v>
      </c>
      <c r="C23" s="31">
        <f t="shared" ref="C23:E23" si="18">SUM(C25:C37)</f>
        <v>23</v>
      </c>
      <c r="D23" s="31">
        <f t="shared" si="18"/>
        <v>8</v>
      </c>
      <c r="E23" s="31">
        <f t="shared" si="18"/>
        <v>13</v>
      </c>
      <c r="F23" s="31">
        <f t="shared" ref="F23:J23" si="19">SUM(F25:F37)</f>
        <v>19</v>
      </c>
      <c r="G23" s="31">
        <f t="shared" si="19"/>
        <v>0</v>
      </c>
      <c r="H23" s="31">
        <f t="shared" si="19"/>
        <v>28</v>
      </c>
      <c r="I23" s="62">
        <f t="shared" si="19"/>
        <v>82</v>
      </c>
      <c r="J23" s="62">
        <f t="shared" si="19"/>
        <v>98</v>
      </c>
      <c r="K23" s="105">
        <f t="shared" si="17"/>
        <v>9</v>
      </c>
      <c r="L23" s="31">
        <f t="shared" ref="L23:M23" si="20">SUM(L25:L37)</f>
        <v>25</v>
      </c>
      <c r="M23" s="31">
        <f t="shared" si="20"/>
        <v>37</v>
      </c>
      <c r="N23" s="31">
        <f t="shared" ref="N23:O23" si="21">SUM(N25:N37)</f>
        <v>18</v>
      </c>
      <c r="O23" s="31">
        <f t="shared" si="21"/>
        <v>29</v>
      </c>
      <c r="P23" s="31">
        <f t="shared" ref="P23:S23" si="22">SUM(P25:P37)</f>
        <v>0</v>
      </c>
      <c r="Q23" s="31">
        <f t="shared" si="22"/>
        <v>44</v>
      </c>
      <c r="R23" s="62">
        <f t="shared" si="22"/>
        <v>54</v>
      </c>
      <c r="S23" s="62">
        <f t="shared" si="22"/>
        <v>47</v>
      </c>
    </row>
    <row r="24" spans="1:19">
      <c r="A24" s="32" t="s">
        <v>80</v>
      </c>
      <c r="B24" s="106">
        <f t="shared" ref="B24:K24" si="23">(B23/B4)*100</f>
        <v>14.893617021276595</v>
      </c>
      <c r="C24" s="33">
        <f t="shared" ref="C24:E24" si="24">(C23/C4)*100</f>
        <v>29.487179487179489</v>
      </c>
      <c r="D24" s="33">
        <f t="shared" si="24"/>
        <v>16.666666666666664</v>
      </c>
      <c r="E24" s="33">
        <f t="shared" si="24"/>
        <v>23.214285714285715</v>
      </c>
      <c r="F24" s="33">
        <f t="shared" ref="F24:J24" si="25">(F23/F4)*100</f>
        <v>36.538461538461533</v>
      </c>
      <c r="G24" s="33" t="e">
        <f t="shared" si="25"/>
        <v>#DIV/0!</v>
      </c>
      <c r="H24" s="33">
        <f t="shared" si="25"/>
        <v>35.897435897435898</v>
      </c>
      <c r="I24" s="61">
        <f t="shared" si="25"/>
        <v>69.491525423728817</v>
      </c>
      <c r="J24" s="61">
        <f t="shared" si="25"/>
        <v>68.055555555555557</v>
      </c>
      <c r="K24" s="106">
        <f t="shared" si="23"/>
        <v>18</v>
      </c>
      <c r="L24" s="33">
        <f t="shared" ref="L24:M24" si="26">(L23/L4)*100</f>
        <v>24.752475247524753</v>
      </c>
      <c r="M24" s="33">
        <f t="shared" si="26"/>
        <v>33.333333333333329</v>
      </c>
      <c r="N24" s="33">
        <f t="shared" ref="N24:O24" si="27">(N23/N4)*100</f>
        <v>14.516129032258066</v>
      </c>
      <c r="O24" s="33">
        <f t="shared" si="27"/>
        <v>25.438596491228072</v>
      </c>
      <c r="P24" s="33" t="e">
        <f t="shared" ref="P24:S24" si="28">(P23/P4)*100</f>
        <v>#DIV/0!</v>
      </c>
      <c r="Q24" s="33">
        <f t="shared" si="28"/>
        <v>36.065573770491802</v>
      </c>
      <c r="R24" s="61">
        <f t="shared" si="28"/>
        <v>43.2</v>
      </c>
      <c r="S24" s="61">
        <f t="shared" si="28"/>
        <v>41.228070175438596</v>
      </c>
    </row>
    <row r="25" spans="1:19">
      <c r="A25" s="30" t="s">
        <v>27</v>
      </c>
      <c r="B25" s="44">
        <v>0</v>
      </c>
      <c r="C25" s="34">
        <v>0</v>
      </c>
      <c r="D25" s="34">
        <v>0</v>
      </c>
      <c r="E25" s="34">
        <v>0</v>
      </c>
      <c r="F25" s="34">
        <v>0</v>
      </c>
      <c r="G25" s="34"/>
      <c r="H25" s="34">
        <v>0</v>
      </c>
      <c r="I25" s="34">
        <v>0</v>
      </c>
      <c r="J25" s="34">
        <v>0</v>
      </c>
      <c r="K25" s="44">
        <v>0</v>
      </c>
      <c r="L25" s="34">
        <v>0</v>
      </c>
      <c r="M25" s="34">
        <v>0</v>
      </c>
      <c r="N25" s="1">
        <v>0</v>
      </c>
      <c r="O25" s="1">
        <v>0</v>
      </c>
      <c r="Q25" s="1">
        <v>0</v>
      </c>
      <c r="R25" s="1">
        <v>0</v>
      </c>
      <c r="S25" s="1">
        <v>0</v>
      </c>
    </row>
    <row r="26" spans="1:19">
      <c r="A26" s="30" t="s">
        <v>28</v>
      </c>
      <c r="B26" s="44">
        <v>0</v>
      </c>
      <c r="C26" s="34">
        <v>0</v>
      </c>
      <c r="D26" s="34">
        <v>0</v>
      </c>
      <c r="E26" s="34">
        <v>0</v>
      </c>
      <c r="F26" s="34">
        <v>0</v>
      </c>
      <c r="G26" s="34"/>
      <c r="H26" s="34">
        <v>0</v>
      </c>
      <c r="I26" s="34">
        <v>0</v>
      </c>
      <c r="J26" s="34">
        <v>0</v>
      </c>
      <c r="K26" s="44">
        <v>0</v>
      </c>
      <c r="L26" s="34">
        <v>0</v>
      </c>
      <c r="M26" s="34">
        <v>0</v>
      </c>
      <c r="N26" s="1">
        <v>0</v>
      </c>
      <c r="O26" s="1">
        <v>0</v>
      </c>
      <c r="Q26" s="1">
        <v>0</v>
      </c>
      <c r="R26" s="1">
        <v>0</v>
      </c>
      <c r="S26" s="1">
        <v>0</v>
      </c>
    </row>
    <row r="27" spans="1:19">
      <c r="A27" s="30" t="s">
        <v>29</v>
      </c>
      <c r="B27" s="44">
        <v>4</v>
      </c>
      <c r="C27" s="34">
        <v>23</v>
      </c>
      <c r="D27" s="34">
        <v>6</v>
      </c>
      <c r="E27" s="34">
        <v>11</v>
      </c>
      <c r="F27" s="34">
        <v>8</v>
      </c>
      <c r="G27" s="34"/>
      <c r="H27" s="34">
        <v>2</v>
      </c>
      <c r="I27" s="34">
        <v>58</v>
      </c>
      <c r="J27" s="34">
        <v>69</v>
      </c>
      <c r="K27" s="44">
        <v>9</v>
      </c>
      <c r="L27" s="34">
        <v>25</v>
      </c>
      <c r="M27" s="34">
        <v>36</v>
      </c>
      <c r="N27" s="1">
        <v>18</v>
      </c>
      <c r="O27" s="1">
        <v>26</v>
      </c>
      <c r="Q27" s="1">
        <v>42</v>
      </c>
      <c r="R27" s="1">
        <v>50</v>
      </c>
      <c r="S27" s="1">
        <v>43</v>
      </c>
    </row>
    <row r="28" spans="1:19">
      <c r="A28" s="30" t="s">
        <v>30</v>
      </c>
      <c r="B28" s="44">
        <v>0</v>
      </c>
      <c r="C28" s="34">
        <v>0</v>
      </c>
      <c r="D28" s="34">
        <v>1</v>
      </c>
      <c r="E28" s="34">
        <v>1</v>
      </c>
      <c r="F28" s="34">
        <v>4</v>
      </c>
      <c r="G28" s="34"/>
      <c r="H28" s="34">
        <v>8</v>
      </c>
      <c r="I28" s="34">
        <v>8</v>
      </c>
      <c r="J28" s="34">
        <v>11</v>
      </c>
      <c r="K28" s="44">
        <v>0</v>
      </c>
      <c r="L28" s="34">
        <v>0</v>
      </c>
      <c r="M28" s="34">
        <v>1</v>
      </c>
      <c r="N28" s="1">
        <v>0</v>
      </c>
      <c r="O28" s="1">
        <v>3</v>
      </c>
      <c r="Q28" s="1">
        <v>2</v>
      </c>
      <c r="R28" s="1">
        <v>0</v>
      </c>
      <c r="S28" s="1">
        <v>0</v>
      </c>
    </row>
    <row r="29" spans="1:19">
      <c r="A29" s="30" t="s">
        <v>33</v>
      </c>
      <c r="B29" s="44">
        <v>0</v>
      </c>
      <c r="C29" s="34">
        <v>0</v>
      </c>
      <c r="D29" s="34">
        <v>0</v>
      </c>
      <c r="E29" s="34">
        <v>0</v>
      </c>
      <c r="F29" s="34">
        <v>0</v>
      </c>
      <c r="G29" s="34"/>
      <c r="H29" s="34">
        <v>0</v>
      </c>
      <c r="I29" s="34">
        <v>0</v>
      </c>
      <c r="J29" s="34">
        <v>0</v>
      </c>
      <c r="K29" s="44">
        <v>0</v>
      </c>
      <c r="L29" s="34">
        <v>0</v>
      </c>
      <c r="M29" s="34">
        <v>0</v>
      </c>
      <c r="N29" s="1">
        <v>0</v>
      </c>
      <c r="O29" s="1">
        <v>0</v>
      </c>
      <c r="Q29" s="1">
        <v>0</v>
      </c>
      <c r="R29" s="1">
        <v>0</v>
      </c>
      <c r="S29" s="1">
        <v>0</v>
      </c>
    </row>
    <row r="30" spans="1:19">
      <c r="A30" s="30" t="s">
        <v>35</v>
      </c>
      <c r="B30" s="44">
        <v>0</v>
      </c>
      <c r="C30" s="34">
        <v>0</v>
      </c>
      <c r="D30" s="34">
        <v>0</v>
      </c>
      <c r="E30" s="34">
        <v>0</v>
      </c>
      <c r="F30" s="34">
        <v>0</v>
      </c>
      <c r="G30" s="34"/>
      <c r="H30" s="34">
        <v>2</v>
      </c>
      <c r="I30" s="34">
        <v>0</v>
      </c>
      <c r="J30" s="34">
        <v>0</v>
      </c>
      <c r="K30" s="44">
        <v>0</v>
      </c>
      <c r="L30" s="34">
        <v>0</v>
      </c>
      <c r="M30" s="34">
        <v>0</v>
      </c>
      <c r="N30" s="1">
        <v>0</v>
      </c>
      <c r="O30" s="1">
        <v>0</v>
      </c>
      <c r="Q30" s="1">
        <v>0</v>
      </c>
      <c r="R30" s="1">
        <v>0</v>
      </c>
      <c r="S30" s="1">
        <v>0</v>
      </c>
    </row>
    <row r="31" spans="1:19">
      <c r="A31" s="30" t="s">
        <v>44</v>
      </c>
      <c r="B31" s="44">
        <v>0</v>
      </c>
      <c r="C31" s="34">
        <v>0</v>
      </c>
      <c r="D31" s="34">
        <v>0</v>
      </c>
      <c r="E31" s="34">
        <v>0</v>
      </c>
      <c r="F31" s="34">
        <v>0</v>
      </c>
      <c r="G31" s="34"/>
      <c r="H31" s="34">
        <v>0</v>
      </c>
      <c r="I31" s="34">
        <v>0</v>
      </c>
      <c r="J31" s="34">
        <v>0</v>
      </c>
      <c r="K31" s="44">
        <v>0</v>
      </c>
      <c r="L31" s="34">
        <v>0</v>
      </c>
      <c r="M31" s="34">
        <v>0</v>
      </c>
      <c r="N31" s="1">
        <v>0</v>
      </c>
      <c r="O31" s="1">
        <v>0</v>
      </c>
      <c r="Q31" s="1">
        <v>0</v>
      </c>
      <c r="R31" s="1">
        <v>0</v>
      </c>
      <c r="S31" s="1">
        <v>0</v>
      </c>
    </row>
    <row r="32" spans="1:19">
      <c r="A32" s="30" t="s">
        <v>50</v>
      </c>
      <c r="B32" s="44">
        <v>0</v>
      </c>
      <c r="C32" s="34">
        <v>0</v>
      </c>
      <c r="D32" s="34">
        <v>0</v>
      </c>
      <c r="E32" s="34">
        <v>0</v>
      </c>
      <c r="F32" s="34">
        <v>0</v>
      </c>
      <c r="G32" s="34"/>
      <c r="H32" s="34">
        <v>0</v>
      </c>
      <c r="I32" s="34">
        <v>0</v>
      </c>
      <c r="J32" s="34">
        <v>0</v>
      </c>
      <c r="K32" s="44">
        <v>0</v>
      </c>
      <c r="L32" s="34">
        <v>0</v>
      </c>
      <c r="M32" s="34">
        <v>0</v>
      </c>
      <c r="N32" s="1">
        <v>0</v>
      </c>
      <c r="O32" s="1">
        <v>0</v>
      </c>
      <c r="Q32" s="1">
        <v>0</v>
      </c>
      <c r="R32" s="1">
        <v>0</v>
      </c>
      <c r="S32" s="1">
        <v>0</v>
      </c>
    </row>
    <row r="33" spans="1:19">
      <c r="A33" s="30" t="s">
        <v>49</v>
      </c>
      <c r="B33" s="44">
        <v>0</v>
      </c>
      <c r="C33" s="34">
        <v>0</v>
      </c>
      <c r="D33" s="34">
        <v>0</v>
      </c>
      <c r="E33" s="34">
        <v>0</v>
      </c>
      <c r="F33" s="34">
        <v>0</v>
      </c>
      <c r="G33" s="34"/>
      <c r="H33" s="34">
        <v>0</v>
      </c>
      <c r="I33" s="34">
        <v>0</v>
      </c>
      <c r="J33" s="34">
        <v>0</v>
      </c>
      <c r="K33" s="44">
        <v>0</v>
      </c>
      <c r="L33" s="34">
        <v>0</v>
      </c>
      <c r="M33" s="34">
        <v>0</v>
      </c>
      <c r="N33" s="1">
        <v>0</v>
      </c>
      <c r="O33" s="1">
        <v>0</v>
      </c>
      <c r="Q33" s="1">
        <v>0</v>
      </c>
      <c r="R33" s="1">
        <v>0</v>
      </c>
      <c r="S33" s="1">
        <v>0</v>
      </c>
    </row>
    <row r="34" spans="1:19">
      <c r="A34" s="30" t="s">
        <v>53</v>
      </c>
      <c r="B34" s="44">
        <v>0</v>
      </c>
      <c r="C34" s="34">
        <v>0</v>
      </c>
      <c r="D34" s="34">
        <v>0</v>
      </c>
      <c r="E34" s="34">
        <v>0</v>
      </c>
      <c r="F34" s="34">
        <v>0</v>
      </c>
      <c r="G34" s="34"/>
      <c r="H34" s="34">
        <v>1</v>
      </c>
      <c r="I34" s="34">
        <v>1</v>
      </c>
      <c r="J34" s="34">
        <v>0</v>
      </c>
      <c r="K34" s="44">
        <v>0</v>
      </c>
      <c r="L34" s="34">
        <v>0</v>
      </c>
      <c r="M34" s="34">
        <v>0</v>
      </c>
      <c r="N34" s="1">
        <v>0</v>
      </c>
      <c r="O34" s="1">
        <v>0</v>
      </c>
      <c r="Q34" s="1">
        <v>0</v>
      </c>
      <c r="R34" s="1">
        <v>0</v>
      </c>
      <c r="S34" s="1">
        <v>2</v>
      </c>
    </row>
    <row r="35" spans="1:19">
      <c r="A35" s="30" t="s">
        <v>57</v>
      </c>
      <c r="B35" s="44">
        <v>0</v>
      </c>
      <c r="C35" s="34">
        <v>0</v>
      </c>
      <c r="D35" s="34">
        <v>0</v>
      </c>
      <c r="E35" s="34">
        <v>1</v>
      </c>
      <c r="F35" s="34">
        <v>7</v>
      </c>
      <c r="G35" s="34"/>
      <c r="H35" s="34">
        <v>6</v>
      </c>
      <c r="I35" s="34">
        <v>3</v>
      </c>
      <c r="J35" s="34">
        <v>8</v>
      </c>
      <c r="K35" s="44">
        <v>0</v>
      </c>
      <c r="L35" s="34">
        <v>0</v>
      </c>
      <c r="M35" s="34">
        <v>0</v>
      </c>
      <c r="N35" s="1">
        <v>0</v>
      </c>
      <c r="O35" s="1">
        <v>0</v>
      </c>
      <c r="Q35" s="1">
        <v>0</v>
      </c>
      <c r="R35" s="1">
        <v>0</v>
      </c>
      <c r="S35" s="1">
        <v>0</v>
      </c>
    </row>
    <row r="36" spans="1:19">
      <c r="A36" s="30" t="s">
        <v>21</v>
      </c>
      <c r="B36" s="44">
        <v>3</v>
      </c>
      <c r="C36" s="34">
        <v>0</v>
      </c>
      <c r="D36" s="34">
        <v>1</v>
      </c>
      <c r="E36" s="34">
        <v>0</v>
      </c>
      <c r="F36" s="34">
        <v>0</v>
      </c>
      <c r="G36" s="34"/>
      <c r="H36" s="34">
        <v>9</v>
      </c>
      <c r="I36" s="34">
        <v>12</v>
      </c>
      <c r="J36" s="34">
        <v>10</v>
      </c>
      <c r="K36" s="44">
        <v>0</v>
      </c>
      <c r="L36" s="34">
        <v>0</v>
      </c>
      <c r="M36" s="34">
        <v>0</v>
      </c>
      <c r="N36" s="1">
        <v>0</v>
      </c>
      <c r="O36" s="1">
        <v>0</v>
      </c>
      <c r="Q36" s="1">
        <v>0</v>
      </c>
      <c r="R36" s="1">
        <v>4</v>
      </c>
      <c r="S36" s="1">
        <v>2</v>
      </c>
    </row>
    <row r="37" spans="1:19">
      <c r="A37" s="35" t="s">
        <v>60</v>
      </c>
      <c r="B37" s="45">
        <v>0</v>
      </c>
      <c r="C37" s="34">
        <v>0</v>
      </c>
      <c r="D37" s="34">
        <v>0</v>
      </c>
      <c r="E37" s="34">
        <v>0</v>
      </c>
      <c r="F37" s="34">
        <v>0</v>
      </c>
      <c r="G37" s="34"/>
      <c r="H37" s="34">
        <v>0</v>
      </c>
      <c r="I37" s="34">
        <v>0</v>
      </c>
      <c r="J37" s="34">
        <v>0</v>
      </c>
      <c r="K37" s="45">
        <v>0</v>
      </c>
      <c r="L37" s="34">
        <v>0</v>
      </c>
      <c r="M37" s="34">
        <v>0</v>
      </c>
      <c r="N37" s="1">
        <v>0</v>
      </c>
      <c r="O37" s="1">
        <v>0</v>
      </c>
      <c r="Q37" s="1">
        <v>0</v>
      </c>
      <c r="R37" s="1">
        <v>0</v>
      </c>
      <c r="S37" s="1">
        <v>0</v>
      </c>
    </row>
    <row r="38" spans="1:19">
      <c r="A38" s="30" t="s">
        <v>75</v>
      </c>
      <c r="B38" s="105">
        <f t="shared" ref="B38:K38" si="29">SUM(B40:B51)</f>
        <v>0</v>
      </c>
      <c r="C38" s="31">
        <f t="shared" ref="C38:E38" si="30">SUM(C40:C51)</f>
        <v>4</v>
      </c>
      <c r="D38" s="31">
        <f t="shared" si="30"/>
        <v>7</v>
      </c>
      <c r="E38" s="31">
        <f t="shared" si="30"/>
        <v>7</v>
      </c>
      <c r="F38" s="31">
        <f t="shared" ref="F38:J38" si="31">SUM(F40:F51)</f>
        <v>5</v>
      </c>
      <c r="G38" s="31">
        <f t="shared" si="31"/>
        <v>0</v>
      </c>
      <c r="H38" s="31">
        <f t="shared" si="31"/>
        <v>11</v>
      </c>
      <c r="I38" s="62">
        <f t="shared" si="31"/>
        <v>6</v>
      </c>
      <c r="J38" s="62">
        <f t="shared" si="31"/>
        <v>10</v>
      </c>
      <c r="K38" s="105">
        <f t="shared" si="29"/>
        <v>1</v>
      </c>
      <c r="L38" s="31">
        <f t="shared" ref="L38:M38" si="32">SUM(L40:L51)</f>
        <v>30</v>
      </c>
      <c r="M38" s="31">
        <f t="shared" si="32"/>
        <v>28</v>
      </c>
      <c r="N38" s="31">
        <f t="shared" ref="N38:O38" si="33">SUM(N40:N51)</f>
        <v>53</v>
      </c>
      <c r="O38" s="31">
        <f t="shared" si="33"/>
        <v>39</v>
      </c>
      <c r="P38" s="31">
        <f t="shared" ref="P38:S38" si="34">SUM(P40:P51)</f>
        <v>0</v>
      </c>
      <c r="Q38" s="31">
        <f t="shared" si="34"/>
        <v>22</v>
      </c>
      <c r="R38" s="62">
        <f t="shared" si="34"/>
        <v>25</v>
      </c>
      <c r="S38" s="62">
        <f t="shared" si="34"/>
        <v>23</v>
      </c>
    </row>
    <row r="39" spans="1:19">
      <c r="A39" s="32" t="s">
        <v>80</v>
      </c>
      <c r="B39" s="106">
        <f t="shared" ref="B39:K39" si="35">(B38/B4)*100</f>
        <v>0</v>
      </c>
      <c r="C39" s="33">
        <f t="shared" ref="C39:E39" si="36">(C38/C4)*100</f>
        <v>5.1282051282051277</v>
      </c>
      <c r="D39" s="33">
        <f t="shared" si="36"/>
        <v>14.583333333333334</v>
      </c>
      <c r="E39" s="33">
        <f t="shared" si="36"/>
        <v>12.5</v>
      </c>
      <c r="F39" s="33">
        <f t="shared" ref="F39:J39" si="37">(F38/F4)*100</f>
        <v>9.6153846153846168</v>
      </c>
      <c r="G39" s="33" t="e">
        <f t="shared" si="37"/>
        <v>#DIV/0!</v>
      </c>
      <c r="H39" s="33">
        <f t="shared" si="37"/>
        <v>14.102564102564102</v>
      </c>
      <c r="I39" s="61">
        <f t="shared" si="37"/>
        <v>5.0847457627118651</v>
      </c>
      <c r="J39" s="61">
        <f t="shared" si="37"/>
        <v>6.9444444444444446</v>
      </c>
      <c r="K39" s="106">
        <f t="shared" si="35"/>
        <v>2</v>
      </c>
      <c r="L39" s="33">
        <f t="shared" ref="L39:M39" si="38">(L38/L4)*100</f>
        <v>29.702970297029701</v>
      </c>
      <c r="M39" s="33">
        <f t="shared" si="38"/>
        <v>25.225225225225223</v>
      </c>
      <c r="N39" s="33">
        <f t="shared" ref="N39:O39" si="39">(N38/N4)*100</f>
        <v>42.741935483870968</v>
      </c>
      <c r="O39" s="33">
        <f t="shared" si="39"/>
        <v>34.210526315789473</v>
      </c>
      <c r="P39" s="33" t="e">
        <f t="shared" ref="P39:S39" si="40">(P38/P4)*100</f>
        <v>#DIV/0!</v>
      </c>
      <c r="Q39" s="33">
        <f t="shared" si="40"/>
        <v>18.032786885245901</v>
      </c>
      <c r="R39" s="61">
        <f t="shared" si="40"/>
        <v>20</v>
      </c>
      <c r="S39" s="61">
        <f t="shared" si="40"/>
        <v>20.175438596491226</v>
      </c>
    </row>
    <row r="40" spans="1:19">
      <c r="A40" s="30" t="s">
        <v>36</v>
      </c>
      <c r="B40" s="44">
        <v>0</v>
      </c>
      <c r="C40" s="34">
        <v>0</v>
      </c>
      <c r="D40" s="34">
        <v>3</v>
      </c>
      <c r="E40" s="34">
        <v>2</v>
      </c>
      <c r="F40" s="34">
        <v>3</v>
      </c>
      <c r="G40" s="34"/>
      <c r="H40" s="34">
        <v>2</v>
      </c>
      <c r="I40" s="1">
        <v>3</v>
      </c>
      <c r="J40" s="1">
        <v>8</v>
      </c>
      <c r="K40" s="44">
        <v>0</v>
      </c>
      <c r="L40" s="34">
        <v>11</v>
      </c>
      <c r="M40" s="34">
        <v>13</v>
      </c>
      <c r="N40" s="1">
        <v>16</v>
      </c>
      <c r="O40" s="1">
        <v>15</v>
      </c>
      <c r="Q40" s="1">
        <v>13</v>
      </c>
      <c r="R40" s="1">
        <v>17</v>
      </c>
      <c r="S40" s="1">
        <v>14</v>
      </c>
    </row>
    <row r="41" spans="1:19">
      <c r="A41" s="30" t="s">
        <v>37</v>
      </c>
      <c r="B41" s="44">
        <v>0</v>
      </c>
      <c r="C41" s="34">
        <v>0</v>
      </c>
      <c r="D41" s="34">
        <v>0</v>
      </c>
      <c r="E41" s="34">
        <v>0</v>
      </c>
      <c r="F41" s="34">
        <v>0</v>
      </c>
      <c r="G41" s="34"/>
      <c r="H41" s="34">
        <v>0</v>
      </c>
      <c r="I41" s="34">
        <v>0</v>
      </c>
      <c r="J41" s="34">
        <v>0</v>
      </c>
      <c r="K41" s="44">
        <v>0</v>
      </c>
      <c r="L41" s="34">
        <v>7</v>
      </c>
      <c r="M41" s="34">
        <v>10</v>
      </c>
      <c r="N41" s="1">
        <v>28</v>
      </c>
      <c r="O41" s="1">
        <v>19</v>
      </c>
      <c r="Q41" s="1">
        <v>1</v>
      </c>
      <c r="R41" s="1">
        <v>0</v>
      </c>
      <c r="S41" s="1">
        <v>0</v>
      </c>
    </row>
    <row r="42" spans="1:19">
      <c r="A42" s="30" t="s">
        <v>34</v>
      </c>
      <c r="B42" s="44">
        <v>0</v>
      </c>
      <c r="C42" s="34">
        <v>0</v>
      </c>
      <c r="D42" s="34">
        <v>0</v>
      </c>
      <c r="E42" s="34">
        <v>0</v>
      </c>
      <c r="F42" s="34">
        <v>0</v>
      </c>
      <c r="G42" s="34"/>
      <c r="H42" s="34">
        <v>0</v>
      </c>
      <c r="I42" s="34">
        <v>0</v>
      </c>
      <c r="J42" s="34">
        <v>0</v>
      </c>
      <c r="K42" s="44">
        <v>0</v>
      </c>
      <c r="L42" s="34">
        <v>6</v>
      </c>
      <c r="M42" s="34">
        <v>2</v>
      </c>
      <c r="N42" s="1">
        <v>4</v>
      </c>
      <c r="O42" s="1">
        <v>5</v>
      </c>
      <c r="Q42" s="1">
        <v>4</v>
      </c>
      <c r="R42" s="1">
        <v>1</v>
      </c>
      <c r="S42" s="1">
        <v>3</v>
      </c>
    </row>
    <row r="43" spans="1:19">
      <c r="A43" s="30" t="s">
        <v>38</v>
      </c>
      <c r="B43" s="44">
        <v>0</v>
      </c>
      <c r="C43" s="34">
        <v>0</v>
      </c>
      <c r="D43" s="34">
        <v>0</v>
      </c>
      <c r="E43" s="34">
        <v>0</v>
      </c>
      <c r="F43" s="34">
        <v>0</v>
      </c>
      <c r="G43" s="34"/>
      <c r="H43" s="34">
        <v>0</v>
      </c>
      <c r="I43" s="34">
        <v>0</v>
      </c>
      <c r="J43" s="34">
        <v>0</v>
      </c>
      <c r="K43" s="44">
        <v>0</v>
      </c>
      <c r="L43" s="34">
        <v>0</v>
      </c>
      <c r="M43" s="34">
        <v>0</v>
      </c>
      <c r="N43" s="1">
        <v>0</v>
      </c>
      <c r="O43" s="1">
        <v>0</v>
      </c>
      <c r="Q43" s="1">
        <v>0</v>
      </c>
      <c r="R43" s="1">
        <v>3</v>
      </c>
      <c r="S43" s="1">
        <v>0</v>
      </c>
    </row>
    <row r="44" spans="1:19">
      <c r="A44" s="30" t="s">
        <v>41</v>
      </c>
      <c r="B44" s="44">
        <v>0</v>
      </c>
      <c r="C44" s="34">
        <v>3</v>
      </c>
      <c r="D44" s="34">
        <v>3</v>
      </c>
      <c r="E44" s="34">
        <v>4</v>
      </c>
      <c r="F44" s="34">
        <v>1</v>
      </c>
      <c r="G44" s="34"/>
      <c r="H44" s="34">
        <v>5</v>
      </c>
      <c r="I44" s="1">
        <v>3</v>
      </c>
      <c r="J44" s="1">
        <v>1</v>
      </c>
      <c r="K44" s="44">
        <v>0</v>
      </c>
      <c r="L44" s="34">
        <v>5</v>
      </c>
      <c r="M44" s="34">
        <v>2</v>
      </c>
      <c r="N44" s="1">
        <v>2</v>
      </c>
      <c r="O44" s="1">
        <v>0</v>
      </c>
      <c r="Q44" s="1">
        <v>3</v>
      </c>
      <c r="R44" s="1">
        <v>2</v>
      </c>
      <c r="S44" s="1">
        <v>2</v>
      </c>
    </row>
    <row r="45" spans="1:19">
      <c r="A45" s="30" t="s">
        <v>42</v>
      </c>
      <c r="B45" s="44">
        <v>0</v>
      </c>
      <c r="C45" s="34">
        <v>0</v>
      </c>
      <c r="D45" s="34">
        <v>0</v>
      </c>
      <c r="E45" s="34">
        <v>1</v>
      </c>
      <c r="F45" s="34">
        <v>0</v>
      </c>
      <c r="G45" s="34"/>
      <c r="H45" s="34">
        <v>1</v>
      </c>
      <c r="I45" s="34">
        <v>0</v>
      </c>
      <c r="J45" s="34">
        <v>0</v>
      </c>
      <c r="K45" s="44">
        <v>1</v>
      </c>
      <c r="L45" s="34">
        <v>0</v>
      </c>
      <c r="M45" s="34">
        <v>0</v>
      </c>
      <c r="N45" s="1">
        <v>1</v>
      </c>
      <c r="O45" s="1">
        <v>0</v>
      </c>
      <c r="Q45" s="1">
        <v>0</v>
      </c>
      <c r="R45" s="1">
        <v>0</v>
      </c>
      <c r="S45" s="1">
        <v>0</v>
      </c>
    </row>
    <row r="46" spans="1:19">
      <c r="A46" s="30" t="s">
        <v>43</v>
      </c>
      <c r="B46" s="44">
        <v>0</v>
      </c>
      <c r="C46" s="34">
        <v>1</v>
      </c>
      <c r="D46" s="34">
        <v>1</v>
      </c>
      <c r="E46" s="34">
        <v>0</v>
      </c>
      <c r="F46" s="34">
        <v>0</v>
      </c>
      <c r="G46" s="34"/>
      <c r="H46" s="34">
        <v>1</v>
      </c>
      <c r="I46" s="34">
        <v>0</v>
      </c>
      <c r="J46" s="1">
        <v>1</v>
      </c>
      <c r="K46" s="44">
        <v>0</v>
      </c>
      <c r="L46" s="34">
        <v>1</v>
      </c>
      <c r="M46" s="34">
        <v>0</v>
      </c>
      <c r="N46" s="1">
        <v>2</v>
      </c>
      <c r="O46" s="1">
        <v>0</v>
      </c>
      <c r="Q46" s="1">
        <v>0</v>
      </c>
      <c r="R46" s="1">
        <v>2</v>
      </c>
      <c r="S46" s="1">
        <v>3</v>
      </c>
    </row>
    <row r="47" spans="1:19">
      <c r="A47" s="30" t="s">
        <v>46</v>
      </c>
      <c r="B47" s="44">
        <v>0</v>
      </c>
      <c r="C47" s="34">
        <v>0</v>
      </c>
      <c r="D47" s="34">
        <v>0</v>
      </c>
      <c r="E47" s="34">
        <v>0</v>
      </c>
      <c r="F47" s="34">
        <v>0</v>
      </c>
      <c r="G47" s="34"/>
      <c r="H47" s="34">
        <v>0</v>
      </c>
      <c r="I47" s="34">
        <v>0</v>
      </c>
      <c r="J47" s="34">
        <v>0</v>
      </c>
      <c r="K47" s="44">
        <v>0</v>
      </c>
      <c r="L47" s="34">
        <v>0</v>
      </c>
      <c r="M47" s="34">
        <v>0</v>
      </c>
      <c r="N47" s="1">
        <v>0</v>
      </c>
      <c r="O47" s="1">
        <v>0</v>
      </c>
      <c r="Q47" s="1">
        <v>0</v>
      </c>
      <c r="R47" s="1">
        <v>0</v>
      </c>
      <c r="S47" s="1">
        <v>0</v>
      </c>
    </row>
    <row r="48" spans="1:19">
      <c r="A48" s="30" t="s">
        <v>45</v>
      </c>
      <c r="B48" s="44">
        <v>0</v>
      </c>
      <c r="C48" s="34">
        <v>0</v>
      </c>
      <c r="D48" s="34">
        <v>0</v>
      </c>
      <c r="E48" s="34">
        <v>0</v>
      </c>
      <c r="F48" s="34">
        <v>0</v>
      </c>
      <c r="G48" s="34"/>
      <c r="H48" s="34">
        <v>0</v>
      </c>
      <c r="I48" s="34">
        <v>0</v>
      </c>
      <c r="J48" s="34">
        <v>0</v>
      </c>
      <c r="K48" s="44">
        <v>0</v>
      </c>
      <c r="L48" s="34">
        <v>0</v>
      </c>
      <c r="M48" s="34">
        <v>0</v>
      </c>
      <c r="N48" s="1">
        <v>0</v>
      </c>
      <c r="O48" s="1">
        <v>0</v>
      </c>
      <c r="Q48" s="1">
        <v>0</v>
      </c>
      <c r="R48" s="1">
        <v>0</v>
      </c>
      <c r="S48" s="1">
        <v>0</v>
      </c>
    </row>
    <row r="49" spans="1:19">
      <c r="A49" s="30" t="s">
        <v>52</v>
      </c>
      <c r="B49" s="44">
        <v>0</v>
      </c>
      <c r="C49" s="34">
        <v>0</v>
      </c>
      <c r="D49" s="34">
        <v>0</v>
      </c>
      <c r="E49" s="34">
        <v>0</v>
      </c>
      <c r="F49" s="34">
        <v>1</v>
      </c>
      <c r="G49" s="34"/>
      <c r="H49" s="34">
        <v>2</v>
      </c>
      <c r="I49" s="34">
        <v>0</v>
      </c>
      <c r="J49" s="34">
        <v>0</v>
      </c>
      <c r="K49" s="44">
        <v>0</v>
      </c>
      <c r="L49" s="34">
        <v>0</v>
      </c>
      <c r="M49" s="34">
        <v>1</v>
      </c>
      <c r="N49" s="1">
        <v>0</v>
      </c>
      <c r="O49" s="1">
        <v>0</v>
      </c>
      <c r="Q49" s="1">
        <v>1</v>
      </c>
      <c r="S49" s="1">
        <v>1</v>
      </c>
    </row>
    <row r="50" spans="1:19">
      <c r="A50" s="30" t="s">
        <v>56</v>
      </c>
      <c r="B50" s="44">
        <v>0</v>
      </c>
      <c r="C50" s="34">
        <v>0</v>
      </c>
      <c r="D50" s="34">
        <v>0</v>
      </c>
      <c r="E50" s="34">
        <v>0</v>
      </c>
      <c r="F50" s="34">
        <v>0</v>
      </c>
      <c r="G50" s="34"/>
      <c r="H50" s="34">
        <v>0</v>
      </c>
      <c r="I50" s="34">
        <v>0</v>
      </c>
      <c r="J50" s="34">
        <v>0</v>
      </c>
      <c r="K50" s="44">
        <v>0</v>
      </c>
      <c r="L50" s="34">
        <v>0</v>
      </c>
      <c r="M50" s="34">
        <v>0</v>
      </c>
      <c r="N50" s="1">
        <v>0</v>
      </c>
      <c r="O50" s="1">
        <v>0</v>
      </c>
      <c r="Q50" s="1">
        <v>0</v>
      </c>
      <c r="R50" s="1">
        <v>0</v>
      </c>
      <c r="S50" s="1">
        <v>0</v>
      </c>
    </row>
    <row r="51" spans="1:19">
      <c r="A51" s="35" t="s">
        <v>59</v>
      </c>
      <c r="B51" s="45">
        <v>0</v>
      </c>
      <c r="C51" s="34">
        <v>0</v>
      </c>
      <c r="D51" s="34">
        <v>0</v>
      </c>
      <c r="E51" s="34">
        <v>0</v>
      </c>
      <c r="F51" s="34">
        <v>0</v>
      </c>
      <c r="G51" s="34"/>
      <c r="H51" s="34">
        <v>0</v>
      </c>
      <c r="I51" s="34">
        <v>0</v>
      </c>
      <c r="J51" s="34">
        <v>0</v>
      </c>
      <c r="K51" s="45">
        <v>0</v>
      </c>
      <c r="L51" s="34">
        <v>0</v>
      </c>
      <c r="M51" s="34">
        <v>0</v>
      </c>
      <c r="N51" s="1">
        <v>0</v>
      </c>
      <c r="O51" s="1">
        <v>0</v>
      </c>
      <c r="Q51" s="1">
        <v>0</v>
      </c>
      <c r="R51" s="1">
        <v>0</v>
      </c>
      <c r="S51" s="1">
        <v>0</v>
      </c>
    </row>
    <row r="52" spans="1:19">
      <c r="A52" s="30" t="s">
        <v>76</v>
      </c>
      <c r="B52" s="105">
        <f t="shared" ref="B52:K52" si="41">SUM(B54:B62)</f>
        <v>26</v>
      </c>
      <c r="C52" s="31">
        <f t="shared" ref="C52:E52" si="42">SUM(C54:C62)</f>
        <v>41</v>
      </c>
      <c r="D52" s="31">
        <f t="shared" si="42"/>
        <v>20</v>
      </c>
      <c r="E52" s="31">
        <f t="shared" si="42"/>
        <v>21</v>
      </c>
      <c r="F52" s="31">
        <f t="shared" ref="F52:J52" si="43">SUM(F54:F62)</f>
        <v>17</v>
      </c>
      <c r="G52" s="31">
        <f t="shared" si="43"/>
        <v>0</v>
      </c>
      <c r="H52" s="31">
        <f t="shared" si="43"/>
        <v>32</v>
      </c>
      <c r="I52" s="62">
        <f t="shared" si="43"/>
        <v>20</v>
      </c>
      <c r="J52" s="62">
        <f t="shared" si="43"/>
        <v>18</v>
      </c>
      <c r="K52" s="105">
        <f t="shared" si="41"/>
        <v>30</v>
      </c>
      <c r="L52" s="31">
        <f t="shared" ref="L52:M52" si="44">SUM(L54:L62)</f>
        <v>41</v>
      </c>
      <c r="M52" s="31">
        <f t="shared" si="44"/>
        <v>41</v>
      </c>
      <c r="N52" s="31">
        <f t="shared" ref="N52:O52" si="45">SUM(N54:N62)</f>
        <v>44</v>
      </c>
      <c r="O52" s="31">
        <f t="shared" si="45"/>
        <v>44</v>
      </c>
      <c r="P52" s="31">
        <f t="shared" ref="P52:S52" si="46">SUM(P54:P62)</f>
        <v>0</v>
      </c>
      <c r="Q52" s="31">
        <f t="shared" si="46"/>
        <v>45</v>
      </c>
      <c r="R52" s="62">
        <f t="shared" si="46"/>
        <v>30</v>
      </c>
      <c r="S52" s="62">
        <f t="shared" si="46"/>
        <v>35</v>
      </c>
    </row>
    <row r="53" spans="1:19">
      <c r="A53" s="32" t="s">
        <v>80</v>
      </c>
      <c r="B53" s="106">
        <f t="shared" ref="B53:K53" si="47">(B52/B4)*100</f>
        <v>55.319148936170215</v>
      </c>
      <c r="C53" s="33">
        <f t="shared" ref="C53:E53" si="48">(C52/C4)*100</f>
        <v>52.564102564102569</v>
      </c>
      <c r="D53" s="33">
        <f t="shared" si="48"/>
        <v>41.666666666666671</v>
      </c>
      <c r="E53" s="33">
        <f t="shared" si="48"/>
        <v>37.5</v>
      </c>
      <c r="F53" s="33">
        <f t="shared" ref="F53:J53" si="49">(F52/F4)*100</f>
        <v>32.692307692307693</v>
      </c>
      <c r="G53" s="33" t="e">
        <f t="shared" si="49"/>
        <v>#DIV/0!</v>
      </c>
      <c r="H53" s="33">
        <f t="shared" si="49"/>
        <v>41.025641025641022</v>
      </c>
      <c r="I53" s="61">
        <f t="shared" si="49"/>
        <v>16.949152542372879</v>
      </c>
      <c r="J53" s="61">
        <f t="shared" si="49"/>
        <v>12.5</v>
      </c>
      <c r="K53" s="106">
        <f t="shared" si="47"/>
        <v>60</v>
      </c>
      <c r="L53" s="33">
        <f t="shared" ref="L53:M53" si="50">(L52/L4)*100</f>
        <v>40.594059405940598</v>
      </c>
      <c r="M53" s="33">
        <f t="shared" si="50"/>
        <v>36.936936936936938</v>
      </c>
      <c r="N53" s="33">
        <f t="shared" ref="N53:O53" si="51">(N52/N4)*100</f>
        <v>35.483870967741936</v>
      </c>
      <c r="O53" s="33">
        <f t="shared" si="51"/>
        <v>38.596491228070171</v>
      </c>
      <c r="P53" s="33" t="e">
        <f t="shared" ref="P53:S53" si="52">(P52/P4)*100</f>
        <v>#DIV/0!</v>
      </c>
      <c r="Q53" s="33">
        <f t="shared" si="52"/>
        <v>36.885245901639344</v>
      </c>
      <c r="R53" s="61">
        <f t="shared" si="52"/>
        <v>24</v>
      </c>
      <c r="S53" s="61">
        <f t="shared" si="52"/>
        <v>30.701754385964914</v>
      </c>
    </row>
    <row r="54" spans="1:19">
      <c r="A54" s="30" t="s">
        <v>31</v>
      </c>
      <c r="B54" s="44">
        <v>0</v>
      </c>
      <c r="C54" s="34">
        <v>0</v>
      </c>
      <c r="D54" s="34">
        <v>3</v>
      </c>
      <c r="E54" s="34">
        <v>0</v>
      </c>
      <c r="F54" s="34">
        <v>0</v>
      </c>
      <c r="G54" s="34"/>
      <c r="H54" s="34">
        <v>0</v>
      </c>
      <c r="I54" s="34">
        <v>0</v>
      </c>
      <c r="J54" s="34">
        <v>0</v>
      </c>
      <c r="K54" s="44">
        <v>0</v>
      </c>
      <c r="L54" s="34">
        <v>0</v>
      </c>
      <c r="M54" s="34">
        <v>0</v>
      </c>
      <c r="N54" s="1">
        <v>0</v>
      </c>
      <c r="O54" s="1">
        <v>0</v>
      </c>
      <c r="Q54" s="1">
        <v>9</v>
      </c>
      <c r="R54" s="1">
        <v>0</v>
      </c>
      <c r="S54" s="1">
        <v>0</v>
      </c>
    </row>
    <row r="55" spans="1:19">
      <c r="A55" s="30" t="s">
        <v>40</v>
      </c>
      <c r="B55" s="44">
        <v>0</v>
      </c>
      <c r="C55" s="34">
        <v>0</v>
      </c>
      <c r="D55" s="34">
        <v>0</v>
      </c>
      <c r="E55" s="34">
        <v>0</v>
      </c>
      <c r="F55" s="34">
        <v>0</v>
      </c>
      <c r="G55" s="34"/>
      <c r="H55" s="34">
        <v>0</v>
      </c>
      <c r="I55" s="34">
        <v>0</v>
      </c>
      <c r="J55" s="34">
        <v>0</v>
      </c>
      <c r="K55" s="44">
        <v>0</v>
      </c>
      <c r="L55" s="34">
        <v>0</v>
      </c>
      <c r="M55" s="34">
        <v>0</v>
      </c>
      <c r="N55" s="1">
        <v>0</v>
      </c>
      <c r="O55" s="1">
        <v>0</v>
      </c>
      <c r="Q55" s="1">
        <v>14</v>
      </c>
      <c r="R55" s="1">
        <v>0</v>
      </c>
      <c r="S55" s="1">
        <v>0</v>
      </c>
    </row>
    <row r="56" spans="1:19">
      <c r="A56" s="30" t="s">
        <v>39</v>
      </c>
      <c r="B56" s="44">
        <v>1</v>
      </c>
      <c r="C56" s="34">
        <v>3</v>
      </c>
      <c r="D56" s="34">
        <v>5</v>
      </c>
      <c r="E56" s="34">
        <v>11</v>
      </c>
      <c r="F56" s="34">
        <v>8</v>
      </c>
      <c r="G56" s="34"/>
      <c r="H56" s="34">
        <v>25</v>
      </c>
      <c r="I56" s="1">
        <v>12</v>
      </c>
      <c r="J56" s="1">
        <v>8</v>
      </c>
      <c r="K56" s="44">
        <v>10</v>
      </c>
      <c r="L56" s="34">
        <v>9</v>
      </c>
      <c r="M56" s="34">
        <v>16</v>
      </c>
      <c r="N56" s="1">
        <v>6</v>
      </c>
      <c r="O56" s="1">
        <v>10</v>
      </c>
      <c r="Q56" s="1">
        <v>0</v>
      </c>
      <c r="R56" s="1">
        <v>7</v>
      </c>
      <c r="S56" s="1">
        <v>10</v>
      </c>
    </row>
    <row r="57" spans="1:19">
      <c r="A57" s="30" t="s">
        <v>47</v>
      </c>
      <c r="B57" s="44">
        <v>0</v>
      </c>
      <c r="C57" s="34">
        <v>3</v>
      </c>
      <c r="D57" s="34">
        <v>1</v>
      </c>
      <c r="E57" s="34">
        <v>0</v>
      </c>
      <c r="F57" s="34">
        <v>0</v>
      </c>
      <c r="G57" s="34"/>
      <c r="H57" s="34">
        <v>0</v>
      </c>
      <c r="I57" s="34">
        <v>0</v>
      </c>
      <c r="J57" s="34">
        <v>0</v>
      </c>
      <c r="K57" s="44">
        <v>0</v>
      </c>
      <c r="L57" s="34">
        <v>14</v>
      </c>
      <c r="M57" s="34">
        <v>12</v>
      </c>
      <c r="N57" s="1">
        <v>21</v>
      </c>
      <c r="O57" s="1">
        <v>23</v>
      </c>
      <c r="Q57" s="1">
        <v>0</v>
      </c>
      <c r="R57" s="1">
        <v>0</v>
      </c>
      <c r="S57" s="1">
        <v>0</v>
      </c>
    </row>
    <row r="58" spans="1:19">
      <c r="A58" s="30" t="s">
        <v>48</v>
      </c>
      <c r="B58" s="44">
        <v>0</v>
      </c>
      <c r="C58" s="34">
        <v>0</v>
      </c>
      <c r="D58" s="34">
        <v>0</v>
      </c>
      <c r="E58" s="34">
        <v>0</v>
      </c>
      <c r="F58" s="34">
        <v>0</v>
      </c>
      <c r="G58" s="34"/>
      <c r="H58" s="34">
        <v>0</v>
      </c>
      <c r="I58" s="1">
        <v>1</v>
      </c>
      <c r="J58" s="1">
        <v>1</v>
      </c>
      <c r="K58" s="44">
        <v>0</v>
      </c>
      <c r="L58" s="34">
        <v>0</v>
      </c>
      <c r="M58" s="34">
        <v>0</v>
      </c>
      <c r="N58" s="1">
        <v>0</v>
      </c>
      <c r="O58" s="1">
        <v>0</v>
      </c>
      <c r="Q58" s="1">
        <v>0</v>
      </c>
      <c r="R58" s="1">
        <v>0</v>
      </c>
      <c r="S58" s="1">
        <v>0</v>
      </c>
    </row>
    <row r="59" spans="1:19">
      <c r="A59" s="30" t="s">
        <v>51</v>
      </c>
      <c r="B59" s="44">
        <v>0</v>
      </c>
      <c r="C59" s="34">
        <v>1</v>
      </c>
      <c r="D59" s="34">
        <v>8</v>
      </c>
      <c r="E59" s="34">
        <v>8</v>
      </c>
      <c r="F59" s="34">
        <v>6</v>
      </c>
      <c r="G59" s="34"/>
      <c r="H59" s="34">
        <v>2</v>
      </c>
      <c r="I59" s="1">
        <v>6</v>
      </c>
      <c r="J59" s="1">
        <v>9</v>
      </c>
      <c r="K59" s="44">
        <v>3</v>
      </c>
      <c r="L59" s="34">
        <v>8</v>
      </c>
      <c r="M59" s="34">
        <v>10</v>
      </c>
      <c r="N59" s="1">
        <v>15</v>
      </c>
      <c r="O59" s="1">
        <v>10</v>
      </c>
      <c r="Q59" s="1">
        <v>14</v>
      </c>
      <c r="R59" s="1">
        <v>10</v>
      </c>
      <c r="S59" s="1">
        <v>12</v>
      </c>
    </row>
    <row r="60" spans="1:19">
      <c r="A60" s="30" t="s">
        <v>54</v>
      </c>
      <c r="B60" s="44">
        <v>25</v>
      </c>
      <c r="C60" s="34">
        <v>33</v>
      </c>
      <c r="D60" s="34">
        <v>3</v>
      </c>
      <c r="E60" s="34">
        <v>2</v>
      </c>
      <c r="F60" s="34">
        <v>3</v>
      </c>
      <c r="G60" s="34"/>
      <c r="H60" s="34">
        <v>5</v>
      </c>
      <c r="I60" s="1">
        <v>1</v>
      </c>
      <c r="J60" s="34">
        <v>0</v>
      </c>
      <c r="K60" s="44">
        <v>17</v>
      </c>
      <c r="L60" s="34">
        <v>10</v>
      </c>
      <c r="M60" s="34">
        <v>1</v>
      </c>
      <c r="N60" s="1">
        <v>2</v>
      </c>
      <c r="O60" s="1">
        <v>1</v>
      </c>
      <c r="Q60" s="1">
        <v>8</v>
      </c>
      <c r="R60" s="1">
        <v>13</v>
      </c>
      <c r="S60" s="1">
        <v>13</v>
      </c>
    </row>
    <row r="61" spans="1:19">
      <c r="A61" s="30" t="s">
        <v>55</v>
      </c>
      <c r="B61" s="44">
        <v>0</v>
      </c>
      <c r="C61" s="34">
        <v>0</v>
      </c>
      <c r="D61" s="34">
        <v>0</v>
      </c>
      <c r="E61" s="34">
        <v>0</v>
      </c>
      <c r="F61" s="34">
        <v>0</v>
      </c>
      <c r="G61" s="34"/>
      <c r="H61" s="34">
        <v>0</v>
      </c>
      <c r="I61" s="34">
        <v>0</v>
      </c>
      <c r="J61" s="34">
        <v>0</v>
      </c>
      <c r="K61" s="44">
        <v>0</v>
      </c>
      <c r="L61" s="34">
        <v>0</v>
      </c>
      <c r="M61" s="34">
        <v>0</v>
      </c>
      <c r="N61" s="1">
        <v>0</v>
      </c>
      <c r="O61" s="1">
        <v>0</v>
      </c>
      <c r="Q61" s="1">
        <v>0</v>
      </c>
      <c r="R61" s="1">
        <v>0</v>
      </c>
      <c r="S61" s="1">
        <v>0</v>
      </c>
    </row>
    <row r="62" spans="1:19">
      <c r="A62" s="35" t="s">
        <v>58</v>
      </c>
      <c r="B62" s="45">
        <v>0</v>
      </c>
      <c r="C62" s="36">
        <v>1</v>
      </c>
      <c r="D62" s="36">
        <v>0</v>
      </c>
      <c r="E62" s="36">
        <v>0</v>
      </c>
      <c r="F62" s="36">
        <v>0</v>
      </c>
      <c r="G62" s="36"/>
      <c r="H62" s="36">
        <v>0</v>
      </c>
      <c r="I62" s="36">
        <v>0</v>
      </c>
      <c r="J62" s="36">
        <v>0</v>
      </c>
      <c r="K62" s="45">
        <v>0</v>
      </c>
      <c r="L62" s="36">
        <v>0</v>
      </c>
      <c r="M62" s="36">
        <v>2</v>
      </c>
      <c r="N62" s="114">
        <v>0</v>
      </c>
      <c r="O62" s="1">
        <v>0</v>
      </c>
      <c r="Q62" s="1">
        <v>0</v>
      </c>
      <c r="R62" s="1">
        <v>0</v>
      </c>
      <c r="S62" s="1">
        <v>0</v>
      </c>
    </row>
    <row r="63" spans="1:19">
      <c r="A63" s="37" t="s">
        <v>32</v>
      </c>
      <c r="B63" s="46">
        <v>0</v>
      </c>
      <c r="C63" s="38">
        <v>2</v>
      </c>
      <c r="D63" s="38">
        <v>2</v>
      </c>
      <c r="E63" s="38">
        <v>1</v>
      </c>
      <c r="F63" s="38">
        <v>1</v>
      </c>
      <c r="G63" s="38"/>
      <c r="H63" s="38">
        <v>0</v>
      </c>
      <c r="I63" s="38">
        <v>0</v>
      </c>
      <c r="J63" s="38">
        <v>0</v>
      </c>
      <c r="K63" s="46">
        <v>0</v>
      </c>
      <c r="L63" s="38">
        <v>0</v>
      </c>
      <c r="M63" s="38">
        <v>0</v>
      </c>
      <c r="N63" s="19">
        <v>0</v>
      </c>
      <c r="O63" s="19">
        <v>0</v>
      </c>
      <c r="P63" s="19"/>
      <c r="Q63" s="19">
        <v>0</v>
      </c>
      <c r="R63" s="19">
        <v>0</v>
      </c>
      <c r="S63" s="19">
        <v>0</v>
      </c>
    </row>
    <row r="65" spans="2:13">
      <c r="B65" s="2" t="s">
        <v>22</v>
      </c>
      <c r="C65" s="2"/>
      <c r="D65" s="2"/>
      <c r="E65" s="2"/>
      <c r="F65" s="2"/>
      <c r="G65" s="2"/>
      <c r="H65" s="2"/>
      <c r="K65" s="2" t="s">
        <v>22</v>
      </c>
      <c r="L65" s="2"/>
      <c r="M65" s="2"/>
    </row>
    <row r="66" spans="2:13">
      <c r="B66" s="1" t="s">
        <v>62</v>
      </c>
      <c r="K66" s="1" t="s">
        <v>62</v>
      </c>
    </row>
    <row r="67" spans="2:13">
      <c r="B67" s="1" t="s">
        <v>63</v>
      </c>
      <c r="K67" s="1" t="s">
        <v>63</v>
      </c>
    </row>
    <row r="68" spans="2:13">
      <c r="B68" s="1" t="s">
        <v>64</v>
      </c>
      <c r="K68" s="1" t="s">
        <v>64</v>
      </c>
    </row>
    <row r="69" spans="2:13">
      <c r="B69" s="1" t="s">
        <v>17</v>
      </c>
      <c r="K69" s="1" t="s">
        <v>17</v>
      </c>
    </row>
    <row r="70" spans="2:13">
      <c r="B70" s="1" t="s">
        <v>65</v>
      </c>
      <c r="K70" s="1" t="s">
        <v>65</v>
      </c>
    </row>
    <row r="71" spans="2:13">
      <c r="B71" s="1" t="s">
        <v>77</v>
      </c>
      <c r="K71" s="1" t="s">
        <v>77</v>
      </c>
    </row>
    <row r="72" spans="2:13">
      <c r="B72" s="1" t="s">
        <v>81</v>
      </c>
      <c r="K72" s="1" t="s">
        <v>81</v>
      </c>
    </row>
    <row r="73" spans="2:13">
      <c r="B73" s="1" t="s">
        <v>82</v>
      </c>
      <c r="K73" s="1" t="s">
        <v>82</v>
      </c>
    </row>
    <row r="74" spans="2:13">
      <c r="B74" s="1" t="s">
        <v>83</v>
      </c>
      <c r="K74" s="1" t="s">
        <v>83</v>
      </c>
    </row>
    <row r="75" spans="2:13">
      <c r="B75" s="1" t="s">
        <v>66</v>
      </c>
      <c r="K75" s="1" t="s">
        <v>66</v>
      </c>
    </row>
    <row r="77" spans="2:13">
      <c r="B77" s="1" t="s">
        <v>84</v>
      </c>
      <c r="K77" s="1" t="s">
        <v>84</v>
      </c>
    </row>
    <row r="78" spans="2:13">
      <c r="B78" s="1" t="s">
        <v>85</v>
      </c>
      <c r="K78" s="1" t="s">
        <v>85</v>
      </c>
    </row>
    <row r="79" spans="2:13">
      <c r="B79" s="1" t="s">
        <v>86</v>
      </c>
      <c r="K79" s="1" t="s">
        <v>86</v>
      </c>
    </row>
    <row r="80" spans="2:13">
      <c r="B80" s="1" t="s">
        <v>92</v>
      </c>
      <c r="K80" s="1" t="s">
        <v>92</v>
      </c>
    </row>
    <row r="81" spans="2:13">
      <c r="B81" s="1" t="s">
        <v>93</v>
      </c>
      <c r="K81" s="1" t="s">
        <v>93</v>
      </c>
    </row>
    <row r="82" spans="2:13">
      <c r="B82" s="1" t="s">
        <v>94</v>
      </c>
      <c r="K82" s="1" t="s">
        <v>94</v>
      </c>
    </row>
    <row r="83" spans="2:13">
      <c r="B83" s="1" t="s">
        <v>115</v>
      </c>
      <c r="K83" s="1" t="s">
        <v>115</v>
      </c>
    </row>
    <row r="84" spans="2:13">
      <c r="B84" s="1" t="s">
        <v>95</v>
      </c>
      <c r="K84" s="1" t="s">
        <v>95</v>
      </c>
    </row>
    <row r="85" spans="2:13">
      <c r="B85" s="1" t="s">
        <v>96</v>
      </c>
      <c r="K85" s="1" t="s">
        <v>96</v>
      </c>
    </row>
    <row r="86" spans="2:13">
      <c r="B86" s="1" t="s">
        <v>97</v>
      </c>
      <c r="K86" s="1" t="s">
        <v>97</v>
      </c>
    </row>
    <row r="87" spans="2:13">
      <c r="B87" s="1" t="s">
        <v>98</v>
      </c>
      <c r="K87" s="1" t="s">
        <v>98</v>
      </c>
    </row>
    <row r="88" spans="2:13">
      <c r="B88" s="1" t="s">
        <v>99</v>
      </c>
      <c r="K88" s="1" t="s">
        <v>99</v>
      </c>
    </row>
    <row r="89" spans="2:13">
      <c r="B89" s="1" t="s">
        <v>87</v>
      </c>
      <c r="K89" s="1" t="s">
        <v>87</v>
      </c>
    </row>
    <row r="90" spans="2:13">
      <c r="B90" s="1" t="s">
        <v>88</v>
      </c>
      <c r="K90" s="1" t="s">
        <v>88</v>
      </c>
    </row>
    <row r="91" spans="2:13">
      <c r="B91" s="1" t="s">
        <v>89</v>
      </c>
      <c r="K91" s="1" t="s">
        <v>89</v>
      </c>
    </row>
    <row r="92" spans="2:13">
      <c r="B92" s="1" t="s">
        <v>90</v>
      </c>
      <c r="K92" s="1" t="s">
        <v>90</v>
      </c>
    </row>
    <row r="93" spans="2:13">
      <c r="B93" s="1" t="s">
        <v>91</v>
      </c>
      <c r="K93" s="1" t="s">
        <v>91</v>
      </c>
    </row>
    <row r="94" spans="2:13">
      <c r="B94" s="48" t="s">
        <v>100</v>
      </c>
      <c r="C94" s="48"/>
      <c r="D94" s="48"/>
      <c r="E94" s="48"/>
      <c r="F94" s="48"/>
      <c r="G94" s="48"/>
      <c r="H94" s="48"/>
      <c r="K94" s="48" t="s">
        <v>100</v>
      </c>
      <c r="L94" s="48"/>
      <c r="M94" s="48"/>
    </row>
    <row r="96" spans="2:13">
      <c r="B96" s="58" t="s">
        <v>119</v>
      </c>
      <c r="C96" s="58"/>
      <c r="D96" s="58"/>
      <c r="E96" s="58"/>
      <c r="F96" s="58"/>
      <c r="G96" s="58"/>
      <c r="H96" s="58"/>
      <c r="K96" s="58" t="s">
        <v>119</v>
      </c>
      <c r="L96" s="58"/>
      <c r="M96" s="58"/>
    </row>
    <row r="97" spans="2:21">
      <c r="B97" s="1" t="s">
        <v>116</v>
      </c>
      <c r="K97" s="1" t="s">
        <v>116</v>
      </c>
    </row>
    <row r="98" spans="2:21">
      <c r="B98" s="1" t="s">
        <v>117</v>
      </c>
      <c r="K98" s="1" t="s">
        <v>117</v>
      </c>
    </row>
    <row r="99" spans="2:21">
      <c r="B99" s="1" t="s">
        <v>118</v>
      </c>
      <c r="K99" s="1" t="s">
        <v>118</v>
      </c>
    </row>
    <row r="100" spans="2:21">
      <c r="B100" s="1" t="s">
        <v>111</v>
      </c>
      <c r="K100" s="1" t="s">
        <v>111</v>
      </c>
    </row>
    <row r="101" spans="2:21">
      <c r="B101" s="1" t="s">
        <v>112</v>
      </c>
      <c r="K101" s="1" t="s">
        <v>112</v>
      </c>
      <c r="U101" s="2"/>
    </row>
    <row r="102" spans="2:21">
      <c r="B102" s="1" t="s">
        <v>113</v>
      </c>
      <c r="K102" s="1" t="s">
        <v>113</v>
      </c>
    </row>
    <row r="103" spans="2:21">
      <c r="B103" s="1" t="s">
        <v>114</v>
      </c>
      <c r="K103" s="1" t="s">
        <v>114</v>
      </c>
    </row>
  </sheetData>
  <phoneticPr fontId="0" type="noConversion"/>
  <hyperlinks>
    <hyperlink ref="B75" r:id="rId1" display="www.nces.ed.gov" xr:uid="{00000000-0004-0000-0600-000000000000}"/>
    <hyperlink ref="K75" r:id="rId2" display="www.nces.ed.gov" xr:uid="{00000000-0004-0000-0600-000001000000}"/>
  </hyperlinks>
  <pageMargins left="0.75" right="0.75" top="1" bottom="1" header="0.5" footer="0.5"/>
  <pageSetup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N61"/>
  <sheetViews>
    <sheetView zoomScale="85" workbookViewId="0">
      <selection activeCell="J9" sqref="J9"/>
    </sheetView>
  </sheetViews>
  <sheetFormatPr defaultRowHeight="12.75"/>
  <cols>
    <col min="1" max="1" width="18" style="1" customWidth="1"/>
  </cols>
  <sheetData>
    <row r="1" spans="1:40">
      <c r="A1" s="19"/>
      <c r="B1" s="13" t="s">
        <v>71</v>
      </c>
      <c r="C1" s="13" t="s">
        <v>122</v>
      </c>
      <c r="D1" s="13" t="s">
        <v>123</v>
      </c>
      <c r="E1" s="13" t="s">
        <v>124</v>
      </c>
      <c r="F1" s="13" t="s">
        <v>127</v>
      </c>
      <c r="G1" s="13" t="s">
        <v>129</v>
      </c>
      <c r="H1" s="13" t="s">
        <v>130</v>
      </c>
      <c r="I1" s="121" t="s">
        <v>134</v>
      </c>
      <c r="J1" s="121" t="s">
        <v>135</v>
      </c>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spans="1:40" s="94" customFormat="1">
      <c r="A2" s="28" t="s">
        <v>72</v>
      </c>
      <c r="B2" s="18">
        <f>(Gender!K4/'Total Other Doc'!B4)*100</f>
        <v>6.3134160090191651</v>
      </c>
      <c r="C2" s="18">
        <f>(Gender!L4/'Total Other Doc'!C4)*100</f>
        <v>59.195742164399768</v>
      </c>
      <c r="D2" s="18">
        <f>(Gender!M4/'Total Other Doc'!D4)*100</f>
        <v>53.354134165366617</v>
      </c>
      <c r="E2" s="18">
        <f>(Gender!N4/'Total Other Doc'!E4)*100</f>
        <v>59.148618371919348</v>
      </c>
      <c r="F2" s="18">
        <f>(Gender!O4/'Total Other Doc'!F4)*100</f>
        <v>57.403355215171402</v>
      </c>
      <c r="G2" s="18" t="e">
        <f>(Gender!P4/'Total Other Doc'!G4)*100</f>
        <v>#DIV/0!</v>
      </c>
      <c r="H2" s="18">
        <f>(Gender!Q4/'Total Other Doc'!H4)*100</f>
        <v>57.567264573991025</v>
      </c>
      <c r="I2" s="18">
        <f>(Gender!R4/'Total Other Doc'!I4)*100</f>
        <v>59.949109414758276</v>
      </c>
      <c r="J2" s="18">
        <f>(Gender!S4/'Total Other Doc'!J4)*100</f>
        <v>59.279368213228032</v>
      </c>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row>
    <row r="3" spans="1:40">
      <c r="A3" s="30" t="s">
        <v>20</v>
      </c>
      <c r="B3" s="17">
        <f>(Gender!K5/'Total Other Doc'!B5)*100</f>
        <v>19.863013698630137</v>
      </c>
      <c r="C3" s="17">
        <f>(Gender!L5/'Total Other Doc'!C5)*100</f>
        <v>42.809364548494983</v>
      </c>
      <c r="D3" s="17">
        <f>(Gender!M5/'Total Other Doc'!D5)*100</f>
        <v>50.570342205323193</v>
      </c>
      <c r="E3" s="17">
        <f>(Gender!N5/'Total Other Doc'!E5)*100</f>
        <v>58.18181818181818</v>
      </c>
      <c r="F3" s="17">
        <f>(Gender!O5/'Total Other Doc'!F5)*100</f>
        <v>55.76036866359447</v>
      </c>
      <c r="G3" s="17" t="e">
        <f>(Gender!P5/'Total Other Doc'!G5)*100</f>
        <v>#DIV/0!</v>
      </c>
      <c r="H3" s="17">
        <f>(Gender!Q5/'Total Other Doc'!H5)*100</f>
        <v>49.833887043189371</v>
      </c>
      <c r="I3" s="17">
        <f>(Gender!R5/'Total Other Doc'!I5)*100</f>
        <v>59.016393442622949</v>
      </c>
      <c r="J3" s="17">
        <f>(Gender!S5/'Total Other Doc'!J5)*100</f>
        <v>53.367875647668392</v>
      </c>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row>
    <row r="4" spans="1:40">
      <c r="A4" s="32"/>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row>
    <row r="5" spans="1:40">
      <c r="A5" s="30" t="s">
        <v>2</v>
      </c>
      <c r="B5" s="17" t="e">
        <f>(Gender!K7/'Total Other Doc'!B7)*100</f>
        <v>#DIV/0!</v>
      </c>
      <c r="C5" s="17">
        <f>(Gender!L7/'Total Other Doc'!C7)*100</f>
        <v>30</v>
      </c>
      <c r="D5" s="17">
        <f>(Gender!M7/'Total Other Doc'!D7)*100</f>
        <v>18.181818181818183</v>
      </c>
      <c r="E5" s="17">
        <f>(Gender!N7/'Total Other Doc'!E7)*100</f>
        <v>30.76923076923077</v>
      </c>
      <c r="F5" s="17">
        <f>(Gender!O7/'Total Other Doc'!F7)*100</f>
        <v>40</v>
      </c>
      <c r="G5" s="17" t="e">
        <f>(Gender!P7/'Total Other Doc'!G7)*100</f>
        <v>#DIV/0!</v>
      </c>
      <c r="H5" s="17">
        <f>(Gender!Q7/'Total Other Doc'!H7)*100</f>
        <v>33.333333333333329</v>
      </c>
      <c r="I5" s="17">
        <f>(Gender!R7/'Total Other Doc'!I7)*100</f>
        <v>34.375</v>
      </c>
      <c r="J5" s="17">
        <f>(Gender!S7/'Total Other Doc'!J7)*100</f>
        <v>46.666666666666664</v>
      </c>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row>
    <row r="6" spans="1:40">
      <c r="A6" s="30" t="s">
        <v>3</v>
      </c>
      <c r="B6" s="17" t="e">
        <f>(Gender!K8/'Total Other Doc'!B8)*100</f>
        <v>#DIV/0!</v>
      </c>
      <c r="C6" s="17" t="e">
        <f>(Gender!L8/'Total Other Doc'!C8)*100</f>
        <v>#DIV/0!</v>
      </c>
      <c r="D6" s="17" t="e">
        <f>(Gender!M8/'Total Other Doc'!D8)*100</f>
        <v>#DIV/0!</v>
      </c>
      <c r="E6" s="17" t="e">
        <f>(Gender!N8/'Total Other Doc'!E8)*100</f>
        <v>#DIV/0!</v>
      </c>
      <c r="F6" s="17" t="e">
        <f>(Gender!O8/'Total Other Doc'!F8)*100</f>
        <v>#DIV/0!</v>
      </c>
      <c r="G6" s="17" t="e">
        <f>(Gender!P8/'Total Other Doc'!G8)*100</f>
        <v>#DIV/0!</v>
      </c>
      <c r="H6" s="17" t="e">
        <f>(Gender!Q8/'Total Other Doc'!H8)*100</f>
        <v>#DIV/0!</v>
      </c>
      <c r="I6" s="17" t="e">
        <f>(Gender!R8/'Total Other Doc'!I8)*100</f>
        <v>#DIV/0!</v>
      </c>
      <c r="J6" s="17" t="e">
        <f>(Gender!S8/'Total Other Doc'!J8)*100</f>
        <v>#DIV/0!</v>
      </c>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0">
      <c r="A7" s="30" t="s">
        <v>19</v>
      </c>
      <c r="B7" s="17" t="e">
        <f>(Gender!K9/'Total Other Doc'!B9)*100</f>
        <v>#DIV/0!</v>
      </c>
      <c r="C7" s="17" t="e">
        <f>(Gender!L9/'Total Other Doc'!C9)*100</f>
        <v>#DIV/0!</v>
      </c>
      <c r="D7" s="17" t="e">
        <f>(Gender!M9/'Total Other Doc'!D9)*100</f>
        <v>#DIV/0!</v>
      </c>
      <c r="E7" s="17" t="e">
        <f>(Gender!N9/'Total Other Doc'!E9)*100</f>
        <v>#DIV/0!</v>
      </c>
      <c r="F7" s="17" t="e">
        <f>(Gender!O9/'Total Other Doc'!F9)*100</f>
        <v>#DIV/0!</v>
      </c>
      <c r="G7" s="17" t="e">
        <f>(Gender!P9/'Total Other Doc'!G9)*100</f>
        <v>#DIV/0!</v>
      </c>
      <c r="H7" s="17" t="e">
        <f>(Gender!Q9/'Total Other Doc'!H9)*100</f>
        <v>#DIV/0!</v>
      </c>
      <c r="I7" s="17" t="e">
        <f>(Gender!R9/'Total Other Doc'!I9)*100</f>
        <v>#DIV/0!</v>
      </c>
      <c r="J7" s="17" t="e">
        <f>(Gender!S9/'Total Other Doc'!J9)*100</f>
        <v>#DIV/0!</v>
      </c>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row>
    <row r="8" spans="1:40">
      <c r="A8" s="30" t="s">
        <v>4</v>
      </c>
      <c r="B8" s="17">
        <f>(Gender!K10/'Total Other Doc'!B10)*100</f>
        <v>0</v>
      </c>
      <c r="C8" s="17">
        <f>(Gender!L10/'Total Other Doc'!C10)*100</f>
        <v>63.04347826086957</v>
      </c>
      <c r="D8" s="17">
        <f>(Gender!M10/'Total Other Doc'!D10)*100</f>
        <v>60.465116279069761</v>
      </c>
      <c r="E8" s="17">
        <f>(Gender!N10/'Total Other Doc'!E10)*100</f>
        <v>59.042553191489368</v>
      </c>
      <c r="F8" s="17">
        <f>(Gender!O10/'Total Other Doc'!F10)*100</f>
        <v>63.265306122448983</v>
      </c>
      <c r="G8" s="17" t="e">
        <f>(Gender!P10/'Total Other Doc'!G10)*100</f>
        <v>#DIV/0!</v>
      </c>
      <c r="H8" s="17">
        <f>(Gender!Q10/'Total Other Doc'!H10)*100</f>
        <v>80.769230769230774</v>
      </c>
      <c r="I8" s="17">
        <f>(Gender!R10/'Total Other Doc'!I10)*100</f>
        <v>81.632653061224488</v>
      </c>
      <c r="J8" s="17">
        <f>(Gender!S10/'Total Other Doc'!J10)*100</f>
        <v>66.666666666666657</v>
      </c>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row>
    <row r="9" spans="1:40">
      <c r="A9" s="30" t="s">
        <v>5</v>
      </c>
      <c r="B9" s="17">
        <f>(Gender!K11/'Total Other Doc'!B11)*100</f>
        <v>58.536585365853654</v>
      </c>
      <c r="C9" s="17">
        <f>(Gender!L11/'Total Other Doc'!C11)*100</f>
        <v>37.5</v>
      </c>
      <c r="D9" s="17">
        <f>(Gender!M11/'Total Other Doc'!D11)*100</f>
        <v>16.666666666666664</v>
      </c>
      <c r="E9" s="17">
        <f>(Gender!N11/'Total Other Doc'!E11)*100</f>
        <v>50</v>
      </c>
      <c r="F9" s="17">
        <f>(Gender!O11/'Total Other Doc'!F11)*100</f>
        <v>36.363636363636367</v>
      </c>
      <c r="G9" s="17" t="e">
        <f>(Gender!P11/'Total Other Doc'!G11)*100</f>
        <v>#DIV/0!</v>
      </c>
      <c r="H9" s="17">
        <f>(Gender!Q11/'Total Other Doc'!H11)*100</f>
        <v>50</v>
      </c>
      <c r="I9" s="17">
        <f>(Gender!R11/'Total Other Doc'!I11)*100</f>
        <v>58.333333333333336</v>
      </c>
      <c r="J9" s="17">
        <f>(Gender!S11/'Total Other Doc'!J11)*100</f>
        <v>50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row>
    <row r="10" spans="1:40">
      <c r="A10" s="30" t="s">
        <v>6</v>
      </c>
      <c r="B10" s="17" t="e">
        <f>(Gender!K12/'Total Other Doc'!B12)*100</f>
        <v>#DIV/0!</v>
      </c>
      <c r="C10" s="17" t="e">
        <f>(Gender!L12/'Total Other Doc'!C12)*100</f>
        <v>#DIV/0!</v>
      </c>
      <c r="D10" s="17">
        <f>(Gender!M12/'Total Other Doc'!D12)*100</f>
        <v>40</v>
      </c>
      <c r="E10" s="17">
        <f>(Gender!N12/'Total Other Doc'!E12)*100</f>
        <v>40</v>
      </c>
      <c r="F10" s="17">
        <f>(Gender!O12/'Total Other Doc'!F12)*100</f>
        <v>43.333333333333336</v>
      </c>
      <c r="G10" s="17" t="e">
        <f>(Gender!P12/'Total Other Doc'!G12)*100</f>
        <v>#DIV/0!</v>
      </c>
      <c r="H10" s="17">
        <f>(Gender!Q12/'Total Other Doc'!H12)*100</f>
        <v>48.275862068965516</v>
      </c>
      <c r="I10" s="17">
        <f>(Gender!R12/'Total Other Doc'!I12)*100</f>
        <v>70</v>
      </c>
      <c r="J10" s="17">
        <f>(Gender!S12/'Total Other Doc'!J12)*100</f>
        <v>66.666666666666657</v>
      </c>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1:40">
      <c r="A11" s="30" t="s">
        <v>7</v>
      </c>
      <c r="B11" s="17" t="e">
        <f>(Gender!K13/'Total Other Doc'!B13)*100</f>
        <v>#DIV/0!</v>
      </c>
      <c r="C11" s="17" t="e">
        <f>(Gender!L13/'Total Other Doc'!C13)*100</f>
        <v>#DIV/0!</v>
      </c>
      <c r="D11" s="17" t="e">
        <f>(Gender!M13/'Total Other Doc'!D13)*100</f>
        <v>#DIV/0!</v>
      </c>
      <c r="E11" s="17" t="e">
        <f>(Gender!N13/'Total Other Doc'!E13)*100</f>
        <v>#DIV/0!</v>
      </c>
      <c r="F11" s="17" t="e">
        <f>(Gender!O13/'Total Other Doc'!F13)*100</f>
        <v>#DIV/0!</v>
      </c>
      <c r="G11" s="17" t="e">
        <f>(Gender!P13/'Total Other Doc'!G13)*100</f>
        <v>#DIV/0!</v>
      </c>
      <c r="H11" s="17" t="e">
        <f>(Gender!Q13/'Total Other Doc'!H13)*100</f>
        <v>#DIV/0!</v>
      </c>
      <c r="I11" s="17" t="e">
        <f>(Gender!R13/'Total Other Doc'!I13)*100</f>
        <v>#DIV/0!</v>
      </c>
      <c r="J11" s="17" t="e">
        <f>(Gender!S13/'Total Other Doc'!J13)*100</f>
        <v>#DIV/0!</v>
      </c>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1:40">
      <c r="A12" s="30" t="s">
        <v>8</v>
      </c>
      <c r="B12" s="17">
        <f>(Gender!K14/'Total Other Doc'!B14)*100</f>
        <v>0</v>
      </c>
      <c r="C12" s="17" t="e">
        <f>(Gender!L14/'Total Other Doc'!C14)*100</f>
        <v>#DIV/0!</v>
      </c>
      <c r="D12" s="17">
        <f>(Gender!M14/'Total Other Doc'!D14)*100</f>
        <v>0</v>
      </c>
      <c r="E12" s="17">
        <f>(Gender!N14/'Total Other Doc'!E14)*100</f>
        <v>100</v>
      </c>
      <c r="F12" s="17">
        <f>(Gender!O14/'Total Other Doc'!F14)*100</f>
        <v>0</v>
      </c>
      <c r="G12" s="17" t="e">
        <f>(Gender!P14/'Total Other Doc'!G14)*100</f>
        <v>#DIV/0!</v>
      </c>
      <c r="H12" s="17">
        <f>(Gender!Q14/'Total Other Doc'!H14)*100</f>
        <v>33.333333333333329</v>
      </c>
      <c r="I12" s="17">
        <f>(Gender!R14/'Total Other Doc'!I14)*100</f>
        <v>14.285714285714285</v>
      </c>
      <c r="J12" s="17">
        <f>(Gender!S14/'Total Other Doc'!J14)*100</f>
        <v>50</v>
      </c>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1:40">
      <c r="A13" s="30" t="s">
        <v>9</v>
      </c>
      <c r="B13" s="17" t="e">
        <f>(Gender!K15/'Total Other Doc'!B15)*100</f>
        <v>#DIV/0!</v>
      </c>
      <c r="C13" s="17" t="e">
        <f>(Gender!L15/'Total Other Doc'!C15)*100</f>
        <v>#DIV/0!</v>
      </c>
      <c r="D13" s="17" t="e">
        <f>(Gender!M15/'Total Other Doc'!D15)*100</f>
        <v>#DIV/0!</v>
      </c>
      <c r="E13" s="17" t="e">
        <f>(Gender!N15/'Total Other Doc'!E15)*100</f>
        <v>#DIV/0!</v>
      </c>
      <c r="F13" s="17" t="e">
        <f>(Gender!O15/'Total Other Doc'!F15)*100</f>
        <v>#DIV/0!</v>
      </c>
      <c r="G13" s="17" t="e">
        <f>(Gender!P15/'Total Other Doc'!G15)*100</f>
        <v>#DIV/0!</v>
      </c>
      <c r="H13" s="17" t="e">
        <f>(Gender!Q15/'Total Other Doc'!H15)*100</f>
        <v>#DIV/0!</v>
      </c>
      <c r="I13" s="17" t="e">
        <f>(Gender!R15/'Total Other Doc'!I15)*100</f>
        <v>#DIV/0!</v>
      </c>
      <c r="J13" s="17" t="e">
        <f>(Gender!S15/'Total Other Doc'!J15)*100</f>
        <v>#DIV/0!</v>
      </c>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1:40">
      <c r="A14" s="30" t="s">
        <v>10</v>
      </c>
      <c r="B14" s="17">
        <f>(Gender!K16/'Total Other Doc'!B16)*100</f>
        <v>50</v>
      </c>
      <c r="C14" s="17">
        <f>(Gender!L16/'Total Other Doc'!C16)*100</f>
        <v>36.507936507936506</v>
      </c>
      <c r="D14" s="17">
        <f>(Gender!M16/'Total Other Doc'!D16)*100</f>
        <v>31.343283582089555</v>
      </c>
      <c r="E14" s="17">
        <f>(Gender!N16/'Total Other Doc'!E16)*100</f>
        <v>35.135135135135137</v>
      </c>
      <c r="F14" s="17">
        <f>(Gender!O16/'Total Other Doc'!F16)*100</f>
        <v>38.461538461538467</v>
      </c>
      <c r="G14" s="17" t="e">
        <f>(Gender!P16/'Total Other Doc'!G16)*100</f>
        <v>#DIV/0!</v>
      </c>
      <c r="H14" s="17">
        <f>(Gender!Q16/'Total Other Doc'!H16)*100</f>
        <v>10.526315789473683</v>
      </c>
      <c r="I14" s="17">
        <f>(Gender!R16/'Total Other Doc'!I16)*100</f>
        <v>19.230769230769234</v>
      </c>
      <c r="J14" s="17">
        <f>(Gender!S16/'Total Other Doc'!J16)*100</f>
        <v>22.857142857142858</v>
      </c>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1:40">
      <c r="A15" s="30" t="s">
        <v>11</v>
      </c>
      <c r="B15" s="17" t="e">
        <f>(Gender!K17/'Total Other Doc'!B17)*100</f>
        <v>#DIV/0!</v>
      </c>
      <c r="C15" s="17" t="e">
        <f>(Gender!L17/'Total Other Doc'!C17)*100</f>
        <v>#DIV/0!</v>
      </c>
      <c r="D15" s="17" t="e">
        <f>(Gender!M17/'Total Other Doc'!D17)*100</f>
        <v>#DIV/0!</v>
      </c>
      <c r="E15" s="17" t="e">
        <f>(Gender!N17/'Total Other Doc'!E17)*100</f>
        <v>#DIV/0!</v>
      </c>
      <c r="F15" s="17" t="e">
        <f>(Gender!O17/'Total Other Doc'!F17)*100</f>
        <v>#DIV/0!</v>
      </c>
      <c r="G15" s="17" t="e">
        <f>(Gender!P17/'Total Other Doc'!G17)*100</f>
        <v>#DIV/0!</v>
      </c>
      <c r="H15" s="17" t="e">
        <f>(Gender!Q17/'Total Other Doc'!H17)*100</f>
        <v>#DIV/0!</v>
      </c>
      <c r="I15" s="17" t="e">
        <f>(Gender!R17/'Total Other Doc'!I17)*100</f>
        <v>#DIV/0!</v>
      </c>
      <c r="J15" s="17" t="e">
        <f>(Gender!S17/'Total Other Doc'!J17)*100</f>
        <v>#DIV/0!</v>
      </c>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1:40">
      <c r="A16" s="30" t="s">
        <v>12</v>
      </c>
      <c r="B16" s="17" t="e">
        <f>(Gender!K18/'Total Other Doc'!B18)*100</f>
        <v>#DIV/0!</v>
      </c>
      <c r="C16" s="17" t="e">
        <f>(Gender!L18/'Total Other Doc'!C18)*100</f>
        <v>#DIV/0!</v>
      </c>
      <c r="D16" s="17" t="e">
        <f>(Gender!M18/'Total Other Doc'!D18)*100</f>
        <v>#DIV/0!</v>
      </c>
      <c r="E16" s="17" t="e">
        <f>(Gender!N18/'Total Other Doc'!E18)*100</f>
        <v>#DIV/0!</v>
      </c>
      <c r="F16" s="17" t="e">
        <f>(Gender!O18/'Total Other Doc'!F18)*100</f>
        <v>#DIV/0!</v>
      </c>
      <c r="G16" s="17" t="e">
        <f>(Gender!P18/'Total Other Doc'!G18)*100</f>
        <v>#DIV/0!</v>
      </c>
      <c r="H16" s="17" t="e">
        <f>(Gender!Q18/'Total Other Doc'!H18)*100</f>
        <v>#DIV/0!</v>
      </c>
      <c r="I16" s="17" t="e">
        <f>(Gender!R18/'Total Other Doc'!I18)*100</f>
        <v>#DIV/0!</v>
      </c>
      <c r="J16" s="17">
        <f>(Gender!S18/'Total Other Doc'!J18)*100</f>
        <v>25</v>
      </c>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1:40">
      <c r="A17" s="30" t="s">
        <v>13</v>
      </c>
      <c r="B17" s="17">
        <f>(Gender!K19/'Total Other Doc'!B19)*100</f>
        <v>33.333333333333329</v>
      </c>
      <c r="C17" s="17">
        <f>(Gender!L19/'Total Other Doc'!C19)*100</f>
        <v>29.411764705882355</v>
      </c>
      <c r="D17" s="17">
        <f>(Gender!M19/'Total Other Doc'!D19)*100</f>
        <v>26.315789473684209</v>
      </c>
      <c r="E17" s="17">
        <f>(Gender!N19/'Total Other Doc'!E19)*100</f>
        <v>9.0909090909090917</v>
      </c>
      <c r="F17" s="17">
        <f>(Gender!O19/'Total Other Doc'!F19)*100</f>
        <v>37.5</v>
      </c>
      <c r="G17" s="17" t="e">
        <f>(Gender!P19/'Total Other Doc'!G19)*100</f>
        <v>#DIV/0!</v>
      </c>
      <c r="H17" s="17">
        <f>(Gender!Q19/'Total Other Doc'!H19)*100</f>
        <v>41.666666666666671</v>
      </c>
      <c r="I17" s="17">
        <f>(Gender!R19/'Total Other Doc'!I19)*100</f>
        <v>30</v>
      </c>
      <c r="J17" s="17">
        <f>(Gender!S19/'Total Other Doc'!J19)*100</f>
        <v>33.333333333333329</v>
      </c>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1:40">
      <c r="A18" s="30" t="s">
        <v>14</v>
      </c>
      <c r="B18" s="17">
        <f>(Gender!K20/'Total Other Doc'!B20)*100</f>
        <v>0</v>
      </c>
      <c r="C18" s="17">
        <f>(Gender!L20/'Total Other Doc'!C20)*100</f>
        <v>37.5</v>
      </c>
      <c r="D18" s="17">
        <f>(Gender!M20/'Total Other Doc'!D20)*100</f>
        <v>68.115942028985515</v>
      </c>
      <c r="E18" s="17">
        <f>(Gender!N20/'Total Other Doc'!E20)*100</f>
        <v>69.230769230769226</v>
      </c>
      <c r="F18" s="17">
        <f>(Gender!O20/'Total Other Doc'!F20)*100</f>
        <v>70.731707317073173</v>
      </c>
      <c r="G18" s="17" t="e">
        <f>(Gender!P20/'Total Other Doc'!G20)*100</f>
        <v>#DIV/0!</v>
      </c>
      <c r="H18" s="17">
        <f>(Gender!Q20/'Total Other Doc'!H20)*100</f>
        <v>68.292682926829272</v>
      </c>
      <c r="I18" s="17">
        <f>(Gender!R20/'Total Other Doc'!I20)*100</f>
        <v>73.68421052631578</v>
      </c>
      <c r="J18" s="17">
        <f>(Gender!S20/'Total Other Doc'!J20)*100</f>
        <v>73.770491803278688</v>
      </c>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1:40">
      <c r="A19" s="30" t="s">
        <v>15</v>
      </c>
      <c r="B19" s="17" t="e">
        <f>(Gender!K21/'Total Other Doc'!B21)*100</f>
        <v>#DIV/0!</v>
      </c>
      <c r="C19" s="17">
        <f>(Gender!L21/'Total Other Doc'!C21)*100</f>
        <v>43.478260869565219</v>
      </c>
      <c r="D19" s="17">
        <f>(Gender!M21/'Total Other Doc'!D21)*100</f>
        <v>77.777777777777786</v>
      </c>
      <c r="E19" s="17">
        <f>(Gender!N21/'Total Other Doc'!E21)*100</f>
        <v>84.745762711864401</v>
      </c>
      <c r="F19" s="17">
        <f>(Gender!O21/'Total Other Doc'!F21)*100</f>
        <v>63.829787234042556</v>
      </c>
      <c r="G19" s="17" t="e">
        <f>(Gender!P21/'Total Other Doc'!G21)*100</f>
        <v>#DIV/0!</v>
      </c>
      <c r="H19" s="17">
        <f>(Gender!Q21/'Total Other Doc'!H21)*100</f>
        <v>66.666666666666657</v>
      </c>
      <c r="I19" s="17">
        <f>(Gender!R21/'Total Other Doc'!I21)*100</f>
        <v>73.19587628865979</v>
      </c>
      <c r="J19" s="17">
        <f>(Gender!S21/'Total Other Doc'!J21)*100</f>
        <v>58.695652173913047</v>
      </c>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1:40">
      <c r="A20" s="35" t="s">
        <v>16</v>
      </c>
      <c r="B20" s="18" t="e">
        <f>(Gender!K22/'Total Other Doc'!B22)*100</f>
        <v>#DIV/0!</v>
      </c>
      <c r="C20" s="18" t="e">
        <f>(Gender!L22/'Total Other Doc'!C22)*100</f>
        <v>#DIV/0!</v>
      </c>
      <c r="D20" s="18" t="e">
        <f>(Gender!M22/'Total Other Doc'!D22)*100</f>
        <v>#DIV/0!</v>
      </c>
      <c r="E20" s="18" t="e">
        <f>(Gender!N22/'Total Other Doc'!E22)*100</f>
        <v>#DIV/0!</v>
      </c>
      <c r="F20" s="18" t="e">
        <f>(Gender!O22/'Total Other Doc'!F22)*100</f>
        <v>#DIV/0!</v>
      </c>
      <c r="G20" s="18" t="e">
        <f>(Gender!P22/'Total Other Doc'!G22)*100</f>
        <v>#DIV/0!</v>
      </c>
      <c r="H20" s="18" t="e">
        <f>(Gender!Q22/'Total Other Doc'!H22)*100</f>
        <v>#DIV/0!</v>
      </c>
      <c r="I20" s="18" t="e">
        <f>(Gender!R22/'Total Other Doc'!I22)*100</f>
        <v>#DIV/0!</v>
      </c>
      <c r="J20" s="18" t="e">
        <f>(Gender!S22/'Total Other Doc'!J22)*100</f>
        <v>#DIV/0!</v>
      </c>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row>
    <row r="21" spans="1:40">
      <c r="A21" s="30" t="s">
        <v>74</v>
      </c>
      <c r="B21" s="17">
        <f>(Gender!K23/'Total Other Doc'!B23)*100</f>
        <v>0.89285714285714279</v>
      </c>
      <c r="C21" s="17">
        <f>(Gender!L23/'Total Other Doc'!C23)*100</f>
        <v>51.111111111111107</v>
      </c>
      <c r="D21" s="17">
        <f>(Gender!M23/'Total Other Doc'!D23)*100</f>
        <v>48.148148148148145</v>
      </c>
      <c r="E21" s="17">
        <f>(Gender!N23/'Total Other Doc'!E23)*100</f>
        <v>48.795180722891565</v>
      </c>
      <c r="F21" s="17">
        <f>(Gender!O23/'Total Other Doc'!F23)*100</f>
        <v>51.692307692307693</v>
      </c>
      <c r="G21" s="17" t="e">
        <f>(Gender!P23/'Total Other Doc'!G23)*100</f>
        <v>#DIV/0!</v>
      </c>
      <c r="H21" s="17">
        <f>(Gender!Q23/'Total Other Doc'!H23)*100</f>
        <v>54.509803921568626</v>
      </c>
      <c r="I21" s="17">
        <f>(Gender!R23/'Total Other Doc'!I23)*100</f>
        <v>63.772048846675709</v>
      </c>
      <c r="J21" s="17">
        <f>(Gender!S23/'Total Other Doc'!J23)*100</f>
        <v>65.349143610013172</v>
      </c>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1:40">
      <c r="A22" s="32"/>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1:40">
      <c r="A23" s="30" t="s">
        <v>27</v>
      </c>
      <c r="B23" s="17" t="e">
        <f>(Gender!K25/'Total Other Doc'!B25)*100</f>
        <v>#DIV/0!</v>
      </c>
      <c r="C23" s="17" t="e">
        <f>(Gender!L25/'Total Other Doc'!C25)*100</f>
        <v>#DIV/0!</v>
      </c>
      <c r="D23" s="17" t="e">
        <f>(Gender!M25/'Total Other Doc'!D25)*100</f>
        <v>#DIV/0!</v>
      </c>
      <c r="E23" s="17" t="e">
        <f>(Gender!N25/'Total Other Doc'!E25)*100</f>
        <v>#DIV/0!</v>
      </c>
      <c r="F23" s="17" t="e">
        <f>(Gender!O25/'Total Other Doc'!F25)*100</f>
        <v>#DIV/0!</v>
      </c>
      <c r="G23" s="17" t="e">
        <f>(Gender!P25/'Total Other Doc'!G25)*100</f>
        <v>#DIV/0!</v>
      </c>
      <c r="H23" s="17" t="e">
        <f>(Gender!Q25/'Total Other Doc'!H25)*100</f>
        <v>#DIV/0!</v>
      </c>
      <c r="I23" s="17" t="e">
        <f>(Gender!R25/'Total Other Doc'!I25)*100</f>
        <v>#DIV/0!</v>
      </c>
      <c r="J23" s="17" t="e">
        <f>(Gender!S25/'Total Other Doc'!J25)*100</f>
        <v>#DIV/0!</v>
      </c>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1:40">
      <c r="A24" s="30" t="s">
        <v>28</v>
      </c>
      <c r="B24" s="17" t="e">
        <f>(Gender!K26/'Total Other Doc'!B26)*100</f>
        <v>#DIV/0!</v>
      </c>
      <c r="C24" s="17" t="e">
        <f>(Gender!L26/'Total Other Doc'!C26)*100</f>
        <v>#DIV/0!</v>
      </c>
      <c r="D24" s="17">
        <f>(Gender!M26/'Total Other Doc'!D26)*100</f>
        <v>0</v>
      </c>
      <c r="E24" s="17">
        <f>(Gender!N26/'Total Other Doc'!E26)*100</f>
        <v>0</v>
      </c>
      <c r="F24" s="17" t="e">
        <f>(Gender!O26/'Total Other Doc'!F26)*100</f>
        <v>#DIV/0!</v>
      </c>
      <c r="G24" s="17" t="e">
        <f>(Gender!P26/'Total Other Doc'!G26)*100</f>
        <v>#DIV/0!</v>
      </c>
      <c r="H24" s="17" t="e">
        <f>(Gender!Q26/'Total Other Doc'!H26)*100</f>
        <v>#DIV/0!</v>
      </c>
      <c r="I24" s="17">
        <f>(Gender!R26/'Total Other Doc'!I26)*100</f>
        <v>0</v>
      </c>
      <c r="J24" s="17" t="e">
        <f>(Gender!S26/'Total Other Doc'!J26)*100</f>
        <v>#DIV/0!</v>
      </c>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1:40">
      <c r="A25" s="30" t="s">
        <v>29</v>
      </c>
      <c r="B25" s="17">
        <f>(Gender!K27/'Total Other Doc'!B27)*100</f>
        <v>1.3333333333333335</v>
      </c>
      <c r="C25" s="17">
        <f>(Gender!L27/'Total Other Doc'!C27)*100</f>
        <v>52.232142857142861</v>
      </c>
      <c r="D25" s="17">
        <f>(Gender!M27/'Total Other Doc'!D27)*100</f>
        <v>44.927536231884055</v>
      </c>
      <c r="E25" s="17">
        <f>(Gender!N27/'Total Other Doc'!E27)*100</f>
        <v>53.153153153153156</v>
      </c>
      <c r="F25" s="17">
        <f>(Gender!O27/'Total Other Doc'!F27)*100</f>
        <v>46.153846153846153</v>
      </c>
      <c r="G25" s="17" t="e">
        <f>(Gender!P27/'Total Other Doc'!G27)*100</f>
        <v>#DIV/0!</v>
      </c>
      <c r="H25" s="17">
        <f>(Gender!Q27/'Total Other Doc'!H27)*100</f>
        <v>41.134751773049643</v>
      </c>
      <c r="I25" s="17">
        <f>(Gender!R27/'Total Other Doc'!I27)*100</f>
        <v>62.121212121212125</v>
      </c>
      <c r="J25" s="17">
        <f>(Gender!S27/'Total Other Doc'!J27)*100</f>
        <v>64.09574468085107</v>
      </c>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1:40">
      <c r="A26" s="30" t="s">
        <v>30</v>
      </c>
      <c r="B26" s="17" t="e">
        <f>(Gender!K28/'Total Other Doc'!B28)*100</f>
        <v>#DIV/0!</v>
      </c>
      <c r="C26" s="17">
        <f>(Gender!L28/'Total Other Doc'!C28)*100</f>
        <v>26.666666666666668</v>
      </c>
      <c r="D26" s="17">
        <f>(Gender!M28/'Total Other Doc'!D28)*100</f>
        <v>37.037037037037038</v>
      </c>
      <c r="E26" s="17">
        <f>(Gender!N28/'Total Other Doc'!E28)*100</f>
        <v>26.666666666666668</v>
      </c>
      <c r="F26" s="17">
        <f>(Gender!O28/'Total Other Doc'!F28)*100</f>
        <v>17.460317460317459</v>
      </c>
      <c r="G26" s="17" t="e">
        <f>(Gender!P28/'Total Other Doc'!G28)*100</f>
        <v>#DIV/0!</v>
      </c>
      <c r="H26" s="17">
        <f>(Gender!Q28/'Total Other Doc'!H28)*100</f>
        <v>28.571428571428569</v>
      </c>
      <c r="I26" s="17">
        <f>(Gender!R28/'Total Other Doc'!I28)*100</f>
        <v>25.225225225225223</v>
      </c>
      <c r="J26" s="17">
        <f>(Gender!S28/'Total Other Doc'!J28)*100</f>
        <v>30.656934306569344</v>
      </c>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1:40">
      <c r="A27" s="30" t="s">
        <v>33</v>
      </c>
      <c r="B27" s="17" t="e">
        <f>(Gender!K29/'Total Other Doc'!B29)*100</f>
        <v>#DIV/0!</v>
      </c>
      <c r="C27" s="17" t="e">
        <f>(Gender!L29/'Total Other Doc'!C29)*100</f>
        <v>#DIV/0!</v>
      </c>
      <c r="D27" s="17" t="e">
        <f>(Gender!M29/'Total Other Doc'!D29)*100</f>
        <v>#DIV/0!</v>
      </c>
      <c r="E27" s="17" t="e">
        <f>(Gender!N29/'Total Other Doc'!E29)*100</f>
        <v>#DIV/0!</v>
      </c>
      <c r="F27" s="17" t="e">
        <f>(Gender!O29/'Total Other Doc'!F29)*100</f>
        <v>#DIV/0!</v>
      </c>
      <c r="G27" s="17" t="e">
        <f>(Gender!P29/'Total Other Doc'!G29)*100</f>
        <v>#DIV/0!</v>
      </c>
      <c r="H27" s="17" t="e">
        <f>(Gender!Q29/'Total Other Doc'!H29)*100</f>
        <v>#DIV/0!</v>
      </c>
      <c r="I27" s="17" t="e">
        <f>(Gender!R29/'Total Other Doc'!I29)*100</f>
        <v>#DIV/0!</v>
      </c>
      <c r="J27" s="17" t="e">
        <f>(Gender!S29/'Total Other Doc'!J29)*100</f>
        <v>#DIV/0!</v>
      </c>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1:40">
      <c r="A28" s="30" t="s">
        <v>35</v>
      </c>
      <c r="B28" s="17" t="e">
        <f>(Gender!K30/'Total Other Doc'!B30)*100</f>
        <v>#DIV/0!</v>
      </c>
      <c r="C28" s="17" t="e">
        <f>(Gender!L30/'Total Other Doc'!C30)*100</f>
        <v>#DIV/0!</v>
      </c>
      <c r="D28" s="17" t="e">
        <f>(Gender!M30/'Total Other Doc'!D30)*100</f>
        <v>#DIV/0!</v>
      </c>
      <c r="E28" s="17" t="e">
        <f>(Gender!N30/'Total Other Doc'!E30)*100</f>
        <v>#DIV/0!</v>
      </c>
      <c r="F28" s="17">
        <f>(Gender!O30/'Total Other Doc'!F30)*100</f>
        <v>66.666666666666657</v>
      </c>
      <c r="G28" s="17" t="e">
        <f>(Gender!P30/'Total Other Doc'!G30)*100</f>
        <v>#DIV/0!</v>
      </c>
      <c r="H28" s="17">
        <f>(Gender!Q30/'Total Other Doc'!H30)*100</f>
        <v>61.904761904761905</v>
      </c>
      <c r="I28" s="17" t="e">
        <f>(Gender!R30/'Total Other Doc'!I30)*100</f>
        <v>#DIV/0!</v>
      </c>
      <c r="J28" s="17" t="e">
        <f>(Gender!S30/'Total Other Doc'!J30)*100</f>
        <v>#DIV/0!</v>
      </c>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1:40">
      <c r="A29" s="30" t="s">
        <v>44</v>
      </c>
      <c r="B29" s="17" t="e">
        <f>(Gender!K31/'Total Other Doc'!B31)*100</f>
        <v>#DIV/0!</v>
      </c>
      <c r="C29" s="17" t="e">
        <f>(Gender!L31/'Total Other Doc'!C31)*100</f>
        <v>#DIV/0!</v>
      </c>
      <c r="D29" s="17" t="e">
        <f>(Gender!M31/'Total Other Doc'!D31)*100</f>
        <v>#DIV/0!</v>
      </c>
      <c r="E29" s="17" t="e">
        <f>(Gender!N31/'Total Other Doc'!E31)*100</f>
        <v>#DIV/0!</v>
      </c>
      <c r="F29" s="17" t="e">
        <f>(Gender!O31/'Total Other Doc'!F31)*100</f>
        <v>#DIV/0!</v>
      </c>
      <c r="G29" s="17" t="e">
        <f>(Gender!P31/'Total Other Doc'!G31)*100</f>
        <v>#DIV/0!</v>
      </c>
      <c r="H29" s="17" t="e">
        <f>(Gender!Q31/'Total Other Doc'!H31)*100</f>
        <v>#DIV/0!</v>
      </c>
      <c r="I29" s="17" t="e">
        <f>(Gender!R31/'Total Other Doc'!I31)*100</f>
        <v>#DIV/0!</v>
      </c>
      <c r="J29" s="17" t="e">
        <f>(Gender!S31/'Total Other Doc'!J31)*100</f>
        <v>#DIV/0!</v>
      </c>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1:40">
      <c r="A30" s="30" t="s">
        <v>50</v>
      </c>
      <c r="B30" s="17" t="e">
        <f>(Gender!K32/'Total Other Doc'!B32)*100</f>
        <v>#DIV/0!</v>
      </c>
      <c r="C30" s="17" t="e">
        <f>(Gender!L32/'Total Other Doc'!C32)*100</f>
        <v>#DIV/0!</v>
      </c>
      <c r="D30" s="17" t="e">
        <f>(Gender!M32/'Total Other Doc'!D32)*100</f>
        <v>#DIV/0!</v>
      </c>
      <c r="E30" s="17" t="e">
        <f>(Gender!N32/'Total Other Doc'!E32)*100</f>
        <v>#DIV/0!</v>
      </c>
      <c r="F30" s="17" t="e">
        <f>(Gender!O32/'Total Other Doc'!F32)*100</f>
        <v>#DIV/0!</v>
      </c>
      <c r="G30" s="17" t="e">
        <f>(Gender!P32/'Total Other Doc'!G32)*100</f>
        <v>#DIV/0!</v>
      </c>
      <c r="H30" s="17" t="e">
        <f>(Gender!Q32/'Total Other Doc'!H32)*100</f>
        <v>#DIV/0!</v>
      </c>
      <c r="I30" s="17" t="e">
        <f>(Gender!R32/'Total Other Doc'!I32)*100</f>
        <v>#DIV/0!</v>
      </c>
      <c r="J30" s="17" t="e">
        <f>(Gender!S32/'Total Other Doc'!J32)*100</f>
        <v>#DIV/0!</v>
      </c>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row>
    <row r="31" spans="1:40">
      <c r="A31" s="30" t="s">
        <v>49</v>
      </c>
      <c r="B31" s="17" t="e">
        <f>(Gender!K33/'Total Other Doc'!B33)*100</f>
        <v>#DIV/0!</v>
      </c>
      <c r="C31" s="17" t="e">
        <f>(Gender!L33/'Total Other Doc'!C33)*100</f>
        <v>#DIV/0!</v>
      </c>
      <c r="D31" s="17" t="e">
        <f>(Gender!M33/'Total Other Doc'!D33)*100</f>
        <v>#DIV/0!</v>
      </c>
      <c r="E31" s="17" t="e">
        <f>(Gender!N33/'Total Other Doc'!E33)*100</f>
        <v>#DIV/0!</v>
      </c>
      <c r="F31" s="17" t="e">
        <f>(Gender!O33/'Total Other Doc'!F33)*100</f>
        <v>#DIV/0!</v>
      </c>
      <c r="G31" s="17" t="e">
        <f>(Gender!P33/'Total Other Doc'!G33)*100</f>
        <v>#DIV/0!</v>
      </c>
      <c r="H31" s="17" t="e">
        <f>(Gender!Q33/'Total Other Doc'!H33)*100</f>
        <v>#DIV/0!</v>
      </c>
      <c r="I31" s="17" t="e">
        <f>(Gender!R33/'Total Other Doc'!I33)*100</f>
        <v>#DIV/0!</v>
      </c>
      <c r="J31" s="17" t="e">
        <f>(Gender!S33/'Total Other Doc'!J33)*100</f>
        <v>#DIV/0!</v>
      </c>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c r="A32" s="30" t="s">
        <v>53</v>
      </c>
      <c r="B32" s="17" t="e">
        <f>(Gender!K34/'Total Other Doc'!B34)*100</f>
        <v>#DIV/0!</v>
      </c>
      <c r="C32" s="17">
        <f>(Gender!L34/'Total Other Doc'!C34)*100</f>
        <v>80</v>
      </c>
      <c r="D32" s="17">
        <f>(Gender!M34/'Total Other Doc'!D34)*100</f>
        <v>80</v>
      </c>
      <c r="E32" s="17">
        <f>(Gender!N34/'Total Other Doc'!E34)*100</f>
        <v>66.666666666666657</v>
      </c>
      <c r="F32" s="17">
        <f>(Gender!O34/'Total Other Doc'!F34)*100</f>
        <v>50</v>
      </c>
      <c r="G32" s="17" t="e">
        <f>(Gender!P34/'Total Other Doc'!G34)*100</f>
        <v>#DIV/0!</v>
      </c>
      <c r="H32" s="17">
        <f>(Gender!Q34/'Total Other Doc'!H34)*100</f>
        <v>53.846153846153847</v>
      </c>
      <c r="I32" s="17">
        <f>(Gender!R34/'Total Other Doc'!I34)*100</f>
        <v>44.444444444444443</v>
      </c>
      <c r="J32" s="17">
        <f>(Gender!S34/'Total Other Doc'!J34)*100</f>
        <v>39.130434782608695</v>
      </c>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row>
    <row r="33" spans="1:40">
      <c r="A33" s="30" t="s">
        <v>57</v>
      </c>
      <c r="B33" s="17" t="e">
        <f>(Gender!K35/'Total Other Doc'!B35)*100</f>
        <v>#DIV/0!</v>
      </c>
      <c r="C33" s="17" t="e">
        <f>(Gender!L35/'Total Other Doc'!C35)*100</f>
        <v>#DIV/0!</v>
      </c>
      <c r="D33" s="17" t="e">
        <f>(Gender!M35/'Total Other Doc'!D35)*100</f>
        <v>#DIV/0!</v>
      </c>
      <c r="E33" s="17">
        <f>(Gender!N35/'Total Other Doc'!E35)*100</f>
        <v>53.333333333333336</v>
      </c>
      <c r="F33" s="17">
        <f>(Gender!O35/'Total Other Doc'!F35)*100</f>
        <v>83.333333333333343</v>
      </c>
      <c r="G33" s="17" t="e">
        <f>(Gender!P35/'Total Other Doc'!G35)*100</f>
        <v>#DIV/0!</v>
      </c>
      <c r="H33" s="17">
        <f>(Gender!Q35/'Total Other Doc'!H35)*100</f>
        <v>88.709677419354833</v>
      </c>
      <c r="I33" s="17">
        <f>(Gender!R35/'Total Other Doc'!I35)*100</f>
        <v>89.622641509433961</v>
      </c>
      <c r="J33" s="17">
        <f>(Gender!S35/'Total Other Doc'!J35)*100</f>
        <v>98.76543209876543</v>
      </c>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row>
    <row r="34" spans="1:40">
      <c r="A34" s="30" t="s">
        <v>21</v>
      </c>
      <c r="B34" s="17">
        <f>(Gender!K36/'Total Other Doc'!B36)*100</f>
        <v>0</v>
      </c>
      <c r="C34" s="17">
        <f>(Gender!L36/'Total Other Doc'!C36)*100</f>
        <v>66.666666666666657</v>
      </c>
      <c r="D34" s="17">
        <f>(Gender!M36/'Total Other Doc'!D36)*100</f>
        <v>57.142857142857139</v>
      </c>
      <c r="E34" s="17" t="e">
        <f>(Gender!N36/'Total Other Doc'!E36)*100</f>
        <v>#DIV/0!</v>
      </c>
      <c r="F34" s="17" t="e">
        <f>(Gender!O36/'Total Other Doc'!F36)*100</f>
        <v>#DIV/0!</v>
      </c>
      <c r="G34" s="17" t="e">
        <f>(Gender!P36/'Total Other Doc'!G36)*100</f>
        <v>#DIV/0!</v>
      </c>
      <c r="H34" s="17">
        <f>(Gender!Q36/'Total Other Doc'!H36)*100</f>
        <v>72.077922077922068</v>
      </c>
      <c r="I34" s="17">
        <f>(Gender!R36/'Total Other Doc'!I36)*100</f>
        <v>78.362573099415201</v>
      </c>
      <c r="J34" s="17">
        <f>(Gender!S36/'Total Other Doc'!J36)*100</f>
        <v>87.323943661971825</v>
      </c>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row>
    <row r="35" spans="1:40" s="94" customFormat="1">
      <c r="A35" s="35" t="s">
        <v>60</v>
      </c>
      <c r="B35" s="18" t="e">
        <f>(Gender!K37/'Total Other Doc'!B37)*100</f>
        <v>#DIV/0!</v>
      </c>
      <c r="C35" s="18" t="e">
        <f>(Gender!L37/'Total Other Doc'!C37)*100</f>
        <v>#DIV/0!</v>
      </c>
      <c r="D35" s="18" t="e">
        <f>(Gender!M37/'Total Other Doc'!D37)*100</f>
        <v>#DIV/0!</v>
      </c>
      <c r="E35" s="18" t="e">
        <f>(Gender!N37/'Total Other Doc'!E37)*100</f>
        <v>#DIV/0!</v>
      </c>
      <c r="F35" s="18" t="e">
        <f>(Gender!O37/'Total Other Doc'!F37)*100</f>
        <v>#DIV/0!</v>
      </c>
      <c r="G35" s="18" t="e">
        <f>(Gender!P37/'Total Other Doc'!G37)*100</f>
        <v>#DIV/0!</v>
      </c>
      <c r="H35" s="18" t="e">
        <f>(Gender!Q37/'Total Other Doc'!H37)*100</f>
        <v>#DIV/0!</v>
      </c>
      <c r="I35" s="18" t="e">
        <f>(Gender!R37/'Total Other Doc'!I37)*100</f>
        <v>#DIV/0!</v>
      </c>
      <c r="J35" s="18" t="e">
        <f>(Gender!S37/'Total Other Doc'!J37)*100</f>
        <v>#DIV/0!</v>
      </c>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row>
    <row r="36" spans="1:40">
      <c r="A36" s="30" t="s">
        <v>75</v>
      </c>
      <c r="B36" s="17">
        <f>(Gender!K38/'Total Other Doc'!B38)*100</f>
        <v>10.714285714285714</v>
      </c>
      <c r="C36" s="17">
        <f>(Gender!L38/'Total Other Doc'!C38)*100</f>
        <v>52.155172413793103</v>
      </c>
      <c r="D36" s="17">
        <f>(Gender!M38/'Total Other Doc'!D38)*100</f>
        <v>55.762081784386616</v>
      </c>
      <c r="E36" s="17">
        <f>(Gender!N38/'Total Other Doc'!E38)*100</f>
        <v>59.550561797752813</v>
      </c>
      <c r="F36" s="17">
        <f>(Gender!O38/'Total Other Doc'!F38)*100</f>
        <v>57.262569832402235</v>
      </c>
      <c r="G36" s="17" t="e">
        <f>(Gender!P38/'Total Other Doc'!G38)*100</f>
        <v>#DIV/0!</v>
      </c>
      <c r="H36" s="17">
        <f>(Gender!Q38/'Total Other Doc'!H38)*100</f>
        <v>60</v>
      </c>
      <c r="I36" s="17">
        <f>(Gender!R38/'Total Other Doc'!I38)*100</f>
        <v>56.962025316455701</v>
      </c>
      <c r="J36" s="17">
        <f>(Gender!S38/'Total Other Doc'!J38)*100</f>
        <v>57.741935483870968</v>
      </c>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row>
    <row r="37" spans="1:40">
      <c r="A37" s="32"/>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row>
    <row r="38" spans="1:40">
      <c r="A38" s="30" t="s">
        <v>36</v>
      </c>
      <c r="B38" s="17">
        <f>(Gender!K40/'Total Other Doc'!B40)*100</f>
        <v>0</v>
      </c>
      <c r="C38" s="17">
        <f>(Gender!L40/'Total Other Doc'!C40)*100</f>
        <v>33.783783783783782</v>
      </c>
      <c r="D38" s="17">
        <f>(Gender!M40/'Total Other Doc'!D40)*100</f>
        <v>51.724137931034484</v>
      </c>
      <c r="E38" s="17">
        <f>(Gender!N40/'Total Other Doc'!E40)*100</f>
        <v>50.704225352112672</v>
      </c>
      <c r="F38" s="17">
        <f>(Gender!O40/'Total Other Doc'!F40)*100</f>
        <v>47.115384615384613</v>
      </c>
      <c r="G38" s="17" t="e">
        <f>(Gender!P40/'Total Other Doc'!G40)*100</f>
        <v>#DIV/0!</v>
      </c>
      <c r="H38" s="17">
        <f>(Gender!Q40/'Total Other Doc'!H40)*100</f>
        <v>54.86725663716814</v>
      </c>
      <c r="I38" s="17">
        <f>(Gender!R40/'Total Other Doc'!I40)*100</f>
        <v>51.785714285714292</v>
      </c>
      <c r="J38" s="17">
        <f>(Gender!S40/'Total Other Doc'!J40)*100</f>
        <v>60</v>
      </c>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row>
    <row r="39" spans="1:40">
      <c r="A39" s="30" t="s">
        <v>37</v>
      </c>
      <c r="B39" s="17" t="e">
        <f>(Gender!K41/'Total Other Doc'!B41)*100</f>
        <v>#DIV/0!</v>
      </c>
      <c r="C39" s="17">
        <f>(Gender!L41/'Total Other Doc'!C41)*100</f>
        <v>25</v>
      </c>
      <c r="D39" s="17">
        <f>(Gender!M41/'Total Other Doc'!D41)*100</f>
        <v>48.484848484848484</v>
      </c>
      <c r="E39" s="17">
        <f>(Gender!N41/'Total Other Doc'!E41)*100</f>
        <v>37.777777777777779</v>
      </c>
      <c r="F39" s="17">
        <f>(Gender!O41/'Total Other Doc'!F41)*100</f>
        <v>47.619047619047613</v>
      </c>
      <c r="G39" s="17" t="e">
        <f>(Gender!P41/'Total Other Doc'!G41)*100</f>
        <v>#DIV/0!</v>
      </c>
      <c r="H39" s="17">
        <f>(Gender!Q41/'Total Other Doc'!H41)*100</f>
        <v>0</v>
      </c>
      <c r="I39" s="17">
        <f>(Gender!R41/'Total Other Doc'!I41)*100</f>
        <v>0</v>
      </c>
      <c r="J39" s="17">
        <f>(Gender!S41/'Total Other Doc'!J41)*100</f>
        <v>0</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row>
    <row r="40" spans="1:40">
      <c r="A40" s="30" t="s">
        <v>34</v>
      </c>
      <c r="B40" s="17" t="e">
        <f>(Gender!K42/'Total Other Doc'!B42)*100</f>
        <v>#DIV/0!</v>
      </c>
      <c r="C40" s="17">
        <f>(Gender!L42/'Total Other Doc'!C42)*100</f>
        <v>65</v>
      </c>
      <c r="D40" s="17">
        <f>(Gender!M42/'Total Other Doc'!D42)*100</f>
        <v>61.53846153846154</v>
      </c>
      <c r="E40" s="17">
        <f>(Gender!N42/'Total Other Doc'!E42)*100</f>
        <v>66.666666666666657</v>
      </c>
      <c r="F40" s="17">
        <f>(Gender!O42/'Total Other Doc'!F42)*100</f>
        <v>63.333333333333329</v>
      </c>
      <c r="G40" s="17" t="e">
        <f>(Gender!P42/'Total Other Doc'!G42)*100</f>
        <v>#DIV/0!</v>
      </c>
      <c r="H40" s="17">
        <f>(Gender!Q42/'Total Other Doc'!H42)*100</f>
        <v>60</v>
      </c>
      <c r="I40" s="17">
        <f>(Gender!R42/'Total Other Doc'!I42)*100</f>
        <v>65.217391304347828</v>
      </c>
      <c r="J40" s="17">
        <f>(Gender!S42/'Total Other Doc'!J42)*100</f>
        <v>66.666666666666657</v>
      </c>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row>
    <row r="41" spans="1:40">
      <c r="A41" s="30" t="s">
        <v>38</v>
      </c>
      <c r="B41" s="17" t="e">
        <f>(Gender!K43/'Total Other Doc'!B43)*100</f>
        <v>#DIV/0!</v>
      </c>
      <c r="C41" s="17" t="e">
        <f>(Gender!L43/'Total Other Doc'!C43)*100</f>
        <v>#DIV/0!</v>
      </c>
      <c r="D41" s="17" t="e">
        <f>(Gender!M43/'Total Other Doc'!D43)*100</f>
        <v>#DIV/0!</v>
      </c>
      <c r="E41" s="17" t="e">
        <f>(Gender!N43/'Total Other Doc'!E43)*100</f>
        <v>#DIV/0!</v>
      </c>
      <c r="F41" s="17" t="e">
        <f>(Gender!O43/'Total Other Doc'!F43)*100</f>
        <v>#DIV/0!</v>
      </c>
      <c r="G41" s="17" t="e">
        <f>(Gender!P43/'Total Other Doc'!G43)*100</f>
        <v>#DIV/0!</v>
      </c>
      <c r="H41" s="17">
        <f>(Gender!Q43/'Total Other Doc'!H43)*100</f>
        <v>71.428571428571431</v>
      </c>
      <c r="I41" s="17">
        <f>(Gender!R43/'Total Other Doc'!I43)*100</f>
        <v>50</v>
      </c>
      <c r="J41" s="17">
        <f>(Gender!S43/'Total Other Doc'!J43)*100</f>
        <v>55.555555555555557</v>
      </c>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row>
    <row r="42" spans="1:40">
      <c r="A42" s="30" t="s">
        <v>41</v>
      </c>
      <c r="B42" s="17" t="e">
        <f>(Gender!K44/'Total Other Doc'!B44)*100</f>
        <v>#DIV/0!</v>
      </c>
      <c r="C42" s="17">
        <f>(Gender!L44/'Total Other Doc'!C44)*100</f>
        <v>53.658536585365859</v>
      </c>
      <c r="D42" s="17">
        <f>(Gender!M44/'Total Other Doc'!D44)*100</f>
        <v>57.894736842105267</v>
      </c>
      <c r="E42" s="17">
        <f>(Gender!N44/'Total Other Doc'!E44)*100</f>
        <v>70</v>
      </c>
      <c r="F42" s="17">
        <f>(Gender!O44/'Total Other Doc'!F44)*100</f>
        <v>54</v>
      </c>
      <c r="G42" s="17" t="e">
        <f>(Gender!P44/'Total Other Doc'!G44)*100</f>
        <v>#DIV/0!</v>
      </c>
      <c r="H42" s="17">
        <f>(Gender!Q44/'Total Other Doc'!H44)*100</f>
        <v>56.81818181818182</v>
      </c>
      <c r="I42" s="17">
        <f>(Gender!R44/'Total Other Doc'!I44)*100</f>
        <v>59.259259259259252</v>
      </c>
      <c r="J42" s="17">
        <f>(Gender!S44/'Total Other Doc'!J44)*100</f>
        <v>61.53846153846154</v>
      </c>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row>
    <row r="43" spans="1:40">
      <c r="A43" s="30" t="s">
        <v>42</v>
      </c>
      <c r="B43" s="17">
        <f>(Gender!K45/'Total Other Doc'!B45)*100</f>
        <v>15</v>
      </c>
      <c r="C43" s="17">
        <f>(Gender!L45/'Total Other Doc'!C45)*100</f>
        <v>80</v>
      </c>
      <c r="D43" s="17">
        <f>(Gender!M45/'Total Other Doc'!D45)*100</f>
        <v>78.048780487804876</v>
      </c>
      <c r="E43" s="17">
        <f>(Gender!N45/'Total Other Doc'!E45)*100</f>
        <v>82.456140350877192</v>
      </c>
      <c r="F43" s="17">
        <f>(Gender!O45/'Total Other Doc'!F45)*100</f>
        <v>74.193548387096769</v>
      </c>
      <c r="G43" s="17" t="e">
        <f>(Gender!P45/'Total Other Doc'!G45)*100</f>
        <v>#DIV/0!</v>
      </c>
      <c r="H43" s="17">
        <f>(Gender!Q45/'Total Other Doc'!H45)*100</f>
        <v>70.967741935483872</v>
      </c>
      <c r="I43" s="17">
        <f>(Gender!R45/'Total Other Doc'!I45)*100</f>
        <v>64.516129032258064</v>
      </c>
      <c r="J43" s="17">
        <f>(Gender!S45/'Total Other Doc'!J45)*100</f>
        <v>68.965517241379317</v>
      </c>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row>
    <row r="44" spans="1:40">
      <c r="A44" s="30" t="s">
        <v>43</v>
      </c>
      <c r="B44" s="17" t="e">
        <f>(Gender!K46/'Total Other Doc'!B46)*100</f>
        <v>#DIV/0!</v>
      </c>
      <c r="C44" s="17">
        <f>(Gender!L46/'Total Other Doc'!C46)*100</f>
        <v>62.5</v>
      </c>
      <c r="D44" s="17">
        <f>(Gender!M46/'Total Other Doc'!D46)*100</f>
        <v>50.943396226415096</v>
      </c>
      <c r="E44" s="17">
        <f>(Gender!N46/'Total Other Doc'!E46)*100</f>
        <v>20</v>
      </c>
      <c r="F44" s="17">
        <f>(Gender!O46/'Total Other Doc'!F46)*100</f>
        <v>33.333333333333329</v>
      </c>
      <c r="G44" s="17" t="e">
        <f>(Gender!P46/'Total Other Doc'!G46)*100</f>
        <v>#DIV/0!</v>
      </c>
      <c r="H44" s="17">
        <f>(Gender!Q46/'Total Other Doc'!H46)*100</f>
        <v>26.315789473684209</v>
      </c>
      <c r="I44" s="17">
        <f>(Gender!R46/'Total Other Doc'!I46)*100</f>
        <v>14.285714285714285</v>
      </c>
      <c r="J44" s="17">
        <f>(Gender!S46/'Total Other Doc'!J46)*100</f>
        <v>19.047619047619047</v>
      </c>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row>
    <row r="45" spans="1:40">
      <c r="A45" s="30" t="s">
        <v>46</v>
      </c>
      <c r="B45" s="17" t="e">
        <f>(Gender!K47/'Total Other Doc'!B47)*100</f>
        <v>#DIV/0!</v>
      </c>
      <c r="C45" s="17" t="e">
        <f>(Gender!L47/'Total Other Doc'!C47)*100</f>
        <v>#DIV/0!</v>
      </c>
      <c r="D45" s="17" t="e">
        <f>(Gender!M47/'Total Other Doc'!D47)*100</f>
        <v>#DIV/0!</v>
      </c>
      <c r="E45" s="17" t="e">
        <f>(Gender!N47/'Total Other Doc'!E47)*100</f>
        <v>#DIV/0!</v>
      </c>
      <c r="F45" s="17">
        <f>(Gender!O47/'Total Other Doc'!F47)*100</f>
        <v>61.224489795918366</v>
      </c>
      <c r="G45" s="17" t="e">
        <f>(Gender!P47/'Total Other Doc'!G47)*100</f>
        <v>#DIV/0!</v>
      </c>
      <c r="H45" s="17" t="e">
        <f>(Gender!Q47/'Total Other Doc'!H47)*100</f>
        <v>#DIV/0!</v>
      </c>
      <c r="I45" s="17" t="e">
        <f>(Gender!R47/'Total Other Doc'!I47)*100</f>
        <v>#DIV/0!</v>
      </c>
      <c r="J45" s="17" t="e">
        <f>(Gender!S47/'Total Other Doc'!J47)*100</f>
        <v>#DIV/0!</v>
      </c>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row>
    <row r="46" spans="1:40">
      <c r="A46" s="30" t="s">
        <v>45</v>
      </c>
      <c r="B46" s="17" t="e">
        <f>(Gender!K48/'Total Other Doc'!B48)*100</f>
        <v>#DIV/0!</v>
      </c>
      <c r="C46" s="17" t="e">
        <f>(Gender!L48/'Total Other Doc'!C48)*100</f>
        <v>#DIV/0!</v>
      </c>
      <c r="D46" s="17" t="e">
        <f>(Gender!M48/'Total Other Doc'!D48)*100</f>
        <v>#DIV/0!</v>
      </c>
      <c r="E46" s="17" t="e">
        <f>(Gender!N48/'Total Other Doc'!E48)*100</f>
        <v>#DIV/0!</v>
      </c>
      <c r="F46" s="17" t="e">
        <f>(Gender!O48/'Total Other Doc'!F48)*100</f>
        <v>#DIV/0!</v>
      </c>
      <c r="G46" s="17" t="e">
        <f>(Gender!P48/'Total Other Doc'!G48)*100</f>
        <v>#DIV/0!</v>
      </c>
      <c r="H46" s="17" t="e">
        <f>(Gender!Q48/'Total Other Doc'!H48)*100</f>
        <v>#DIV/0!</v>
      </c>
      <c r="I46" s="17">
        <f>(Gender!R48/'Total Other Doc'!I48)*100</f>
        <v>65.714285714285708</v>
      </c>
      <c r="J46" s="17">
        <f>(Gender!S48/'Total Other Doc'!J48)*100</f>
        <v>51.428571428571423</v>
      </c>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row>
    <row r="47" spans="1:40">
      <c r="A47" s="30" t="s">
        <v>52</v>
      </c>
      <c r="B47" s="17" t="e">
        <f>(Gender!K49/'Total Other Doc'!B49)*100</f>
        <v>#DIV/0!</v>
      </c>
      <c r="C47" s="17" t="e">
        <f>(Gender!L49/'Total Other Doc'!C49)*100</f>
        <v>#DIV/0!</v>
      </c>
      <c r="D47" s="17">
        <f>(Gender!M49/'Total Other Doc'!D49)*100</f>
        <v>0</v>
      </c>
      <c r="E47" s="17">
        <f>(Gender!N49/'Total Other Doc'!E49)*100</f>
        <v>65.625</v>
      </c>
      <c r="F47" s="17">
        <f>(Gender!O49/'Total Other Doc'!F49)*100</f>
        <v>79.069767441860463</v>
      </c>
      <c r="G47" s="17" t="e">
        <f>(Gender!P49/'Total Other Doc'!G49)*100</f>
        <v>#DIV/0!</v>
      </c>
      <c r="H47" s="17">
        <f>(Gender!Q49/'Total Other Doc'!H49)*100</f>
        <v>75.308641975308646</v>
      </c>
      <c r="I47" s="17">
        <f>(Gender!R49/'Total Other Doc'!I49)*100</f>
        <v>78.571428571428569</v>
      </c>
      <c r="J47" s="17">
        <f>(Gender!S49/'Total Other Doc'!J49)*100</f>
        <v>68</v>
      </c>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row>
    <row r="48" spans="1:40">
      <c r="A48" s="30" t="s">
        <v>56</v>
      </c>
      <c r="B48" s="17" t="e">
        <f>(Gender!K50/'Total Other Doc'!B50)*100</f>
        <v>#DIV/0!</v>
      </c>
      <c r="C48" s="17" t="e">
        <f>(Gender!L50/'Total Other Doc'!C50)*100</f>
        <v>#DIV/0!</v>
      </c>
      <c r="D48" s="17" t="e">
        <f>(Gender!M50/'Total Other Doc'!D50)*100</f>
        <v>#DIV/0!</v>
      </c>
      <c r="E48" s="17" t="e">
        <f>(Gender!N50/'Total Other Doc'!E50)*100</f>
        <v>#DIV/0!</v>
      </c>
      <c r="F48" s="17" t="e">
        <f>(Gender!O50/'Total Other Doc'!F50)*100</f>
        <v>#DIV/0!</v>
      </c>
      <c r="G48" s="17" t="e">
        <f>(Gender!P50/'Total Other Doc'!G50)*100</f>
        <v>#DIV/0!</v>
      </c>
      <c r="H48" s="17" t="e">
        <f>(Gender!Q50/'Total Other Doc'!H50)*100</f>
        <v>#DIV/0!</v>
      </c>
      <c r="I48" s="17" t="e">
        <f>(Gender!R50/'Total Other Doc'!I50)*100</f>
        <v>#DIV/0!</v>
      </c>
      <c r="J48" s="17" t="e">
        <f>(Gender!S50/'Total Other Doc'!J50)*100</f>
        <v>#DIV/0!</v>
      </c>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row>
    <row r="49" spans="1:40" s="94" customFormat="1">
      <c r="A49" s="35" t="s">
        <v>59</v>
      </c>
      <c r="B49" s="18">
        <f>(Gender!K51/'Total Other Doc'!B51)*100</f>
        <v>0</v>
      </c>
      <c r="C49" s="18" t="e">
        <f>(Gender!L51/'Total Other Doc'!C51)*100</f>
        <v>#DIV/0!</v>
      </c>
      <c r="D49" s="18" t="e">
        <f>(Gender!M51/'Total Other Doc'!D51)*100</f>
        <v>#DIV/0!</v>
      </c>
      <c r="E49" s="18" t="e">
        <f>(Gender!N51/'Total Other Doc'!E51)*100</f>
        <v>#DIV/0!</v>
      </c>
      <c r="F49" s="18" t="e">
        <f>(Gender!O51/'Total Other Doc'!F51)*100</f>
        <v>#DIV/0!</v>
      </c>
      <c r="G49" s="18" t="e">
        <f>(Gender!P51/'Total Other Doc'!G51)*100</f>
        <v>#DIV/0!</v>
      </c>
      <c r="H49" s="18" t="e">
        <f>(Gender!Q51/'Total Other Doc'!H51)*100</f>
        <v>#DIV/0!</v>
      </c>
      <c r="I49" s="18" t="e">
        <f>(Gender!R51/'Total Other Doc'!I51)*100</f>
        <v>#DIV/0!</v>
      </c>
      <c r="J49" s="18" t="e">
        <f>(Gender!S51/'Total Other Doc'!J51)*100</f>
        <v>#DIV/0!</v>
      </c>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row>
    <row r="50" spans="1:40">
      <c r="A50" s="30" t="s">
        <v>76</v>
      </c>
      <c r="B50" s="17">
        <f>(Gender!K52/'Total Other Doc'!B52)*100</f>
        <v>3.8269550748752081</v>
      </c>
      <c r="C50" s="17">
        <f>(Gender!L52/'Total Other Doc'!C52)*100</f>
        <v>69.675090252707577</v>
      </c>
      <c r="D50" s="17">
        <f>(Gender!M52/'Total Other Doc'!D52)*100</f>
        <v>54.913294797687861</v>
      </c>
      <c r="E50" s="17">
        <f>(Gender!N52/'Total Other Doc'!E52)*100</f>
        <v>62.57309941520468</v>
      </c>
      <c r="F50" s="17">
        <f>(Gender!O52/'Total Other Doc'!F52)*100</f>
        <v>61.706783369803063</v>
      </c>
      <c r="G50" s="17" t="e">
        <f>(Gender!P52/'Total Other Doc'!G52)*100</f>
        <v>#DIV/0!</v>
      </c>
      <c r="H50" s="17">
        <f>(Gender!Q52/'Total Other Doc'!H52)*100</f>
        <v>62.22910216718266</v>
      </c>
      <c r="I50" s="17">
        <f>(Gender!R52/'Total Other Doc'!I52)*100</f>
        <v>57.142857142857139</v>
      </c>
      <c r="J50" s="17">
        <f>(Gender!S52/'Total Other Doc'!J52)*100</f>
        <v>56.042031523642734</v>
      </c>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row>
    <row r="51" spans="1:40">
      <c r="A51" s="32"/>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row>
    <row r="52" spans="1:40">
      <c r="A52" s="30" t="s">
        <v>31</v>
      </c>
      <c r="B52" s="17" t="e">
        <f>(Gender!K54/'Total Other Doc'!B54)*100</f>
        <v>#DIV/0!</v>
      </c>
      <c r="C52" s="17" t="e">
        <f>(Gender!L54/'Total Other Doc'!C54)*100</f>
        <v>#DIV/0!</v>
      </c>
      <c r="D52" s="17">
        <f>(Gender!M54/'Total Other Doc'!D54)*100</f>
        <v>0</v>
      </c>
      <c r="E52" s="17" t="e">
        <f>(Gender!N54/'Total Other Doc'!E54)*100</f>
        <v>#DIV/0!</v>
      </c>
      <c r="F52" s="17" t="e">
        <f>(Gender!O54/'Total Other Doc'!F54)*100</f>
        <v>#DIV/0!</v>
      </c>
      <c r="G52" s="17" t="e">
        <f>(Gender!P54/'Total Other Doc'!G54)*100</f>
        <v>#DIV/0!</v>
      </c>
      <c r="H52" s="17">
        <f>(Gender!Q54/'Total Other Doc'!H56)*100</f>
        <v>63.144963144963143</v>
      </c>
      <c r="I52" s="17" t="e">
        <f>(Gender!R54/'Total Other Doc'!I54)*100</f>
        <v>#DIV/0!</v>
      </c>
      <c r="J52" s="17" t="e">
        <f>(Gender!S54/'Total Other Doc'!J54)*100</f>
        <v>#DIV/0!</v>
      </c>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row>
    <row r="53" spans="1:40">
      <c r="A53" s="30" t="s">
        <v>40</v>
      </c>
      <c r="B53" s="17" t="e">
        <f>(Gender!K55/'Total Other Doc'!B55)*100</f>
        <v>#DIV/0!</v>
      </c>
      <c r="C53" s="17">
        <f>(Gender!L55/'Total Other Doc'!C55)*100</f>
        <v>77.777777777777786</v>
      </c>
      <c r="D53" s="17" t="e">
        <f>(Gender!M55/'Total Other Doc'!D55)*100</f>
        <v>#DIV/0!</v>
      </c>
      <c r="E53" s="17" t="e">
        <f>(Gender!N55/'Total Other Doc'!E55)*100</f>
        <v>#DIV/0!</v>
      </c>
      <c r="F53" s="17" t="e">
        <f>(Gender!O55/'Total Other Doc'!F55)*100</f>
        <v>#DIV/0!</v>
      </c>
      <c r="G53" s="17" t="e">
        <f>(Gender!P55/'Total Other Doc'!G55)*100</f>
        <v>#DIV/0!</v>
      </c>
      <c r="H53" s="17">
        <f>(Gender!Q55/'Total Other Doc'!H57)*100</f>
        <v>54.54545454545454</v>
      </c>
      <c r="I53" s="17" t="e">
        <f>(Gender!R55/'Total Other Doc'!I55)*100</f>
        <v>#DIV/0!</v>
      </c>
      <c r="J53" s="17" t="e">
        <f>(Gender!S55/'Total Other Doc'!J55)*100</f>
        <v>#DIV/0!</v>
      </c>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row>
    <row r="54" spans="1:40">
      <c r="A54" s="30" t="s">
        <v>39</v>
      </c>
      <c r="B54" s="17">
        <f>(Gender!K56/'Total Other Doc'!B56)*100</f>
        <v>12</v>
      </c>
      <c r="C54" s="17">
        <f>(Gender!L56/'Total Other Doc'!C56)*100</f>
        <v>54.148471615720531</v>
      </c>
      <c r="D54" s="17">
        <f>(Gender!M56/'Total Other Doc'!D56)*100</f>
        <v>48.868778280542983</v>
      </c>
      <c r="E54" s="17">
        <f>(Gender!N56/'Total Other Doc'!E56)*100</f>
        <v>58.23293172690763</v>
      </c>
      <c r="F54" s="17">
        <f>(Gender!O56/'Total Other Doc'!F56)*100</f>
        <v>53.281853281853287</v>
      </c>
      <c r="G54" s="17" t="e">
        <f>(Gender!P56/'Total Other Doc'!G56)*100</f>
        <v>#DIV/0!</v>
      </c>
      <c r="H54" s="17" t="e">
        <f>(Gender!Q56/'Total Other Doc'!#REF!)*100</f>
        <v>#REF!</v>
      </c>
      <c r="I54" s="17">
        <f>(Gender!R56/'Total Other Doc'!I56)*100</f>
        <v>53.583617747440272</v>
      </c>
      <c r="J54" s="17">
        <f>(Gender!S56/'Total Other Doc'!J56)*100</f>
        <v>53.479853479853482</v>
      </c>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row>
    <row r="55" spans="1:40">
      <c r="A55" s="30" t="s">
        <v>47</v>
      </c>
      <c r="B55" s="17" t="e">
        <f>(Gender!K57/'Total Other Doc'!B57)*100</f>
        <v>#DIV/0!</v>
      </c>
      <c r="C55" s="17">
        <f>(Gender!L57/'Total Other Doc'!C57)*100</f>
        <v>52</v>
      </c>
      <c r="D55" s="17">
        <f>(Gender!M57/'Total Other Doc'!D57)*100</f>
        <v>50</v>
      </c>
      <c r="E55" s="17">
        <f>(Gender!N57/'Total Other Doc'!E57)*100</f>
        <v>56.09756097560976</v>
      </c>
      <c r="F55" s="17">
        <f>(Gender!O57/'Total Other Doc'!F57)*100</f>
        <v>60</v>
      </c>
      <c r="G55" s="17" t="e">
        <f>(Gender!P57/'Total Other Doc'!G57)*100</f>
        <v>#DIV/0!</v>
      </c>
      <c r="H55" s="17" t="e">
        <f>(Gender!Q57/'Total Other Doc'!#REF!)*100</f>
        <v>#REF!</v>
      </c>
      <c r="I55" s="17">
        <f>(Gender!R57/'Total Other Doc'!I57)*100</f>
        <v>52.631578947368418</v>
      </c>
      <c r="J55" s="17" t="e">
        <f>(Gender!S57/'Total Other Doc'!J57)*100</f>
        <v>#DIV/0!</v>
      </c>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row>
    <row r="56" spans="1:40">
      <c r="A56" s="30" t="s">
        <v>48</v>
      </c>
      <c r="B56" s="17" t="e">
        <f>(Gender!K58/'Total Other Doc'!B58)*100</f>
        <v>#DIV/0!</v>
      </c>
      <c r="C56" s="17" t="e">
        <f>(Gender!L58/'Total Other Doc'!C58)*100</f>
        <v>#DIV/0!</v>
      </c>
      <c r="D56" s="17" t="e">
        <f>(Gender!M58/'Total Other Doc'!D58)*100</f>
        <v>#DIV/0!</v>
      </c>
      <c r="E56" s="17" t="e">
        <f>(Gender!N58/'Total Other Doc'!E58)*100</f>
        <v>#DIV/0!</v>
      </c>
      <c r="F56" s="17" t="e">
        <f>(Gender!O58/'Total Other Doc'!F58)*100</f>
        <v>#DIV/0!</v>
      </c>
      <c r="G56" s="17" t="e">
        <f>(Gender!P58/'Total Other Doc'!G58)*100</f>
        <v>#DIV/0!</v>
      </c>
      <c r="H56" s="17" t="e">
        <f>(Gender!Q58/'Total Other Doc'!H58)*100</f>
        <v>#DIV/0!</v>
      </c>
      <c r="I56" s="17">
        <f>(Gender!R58/'Total Other Doc'!I58)*100</f>
        <v>68.75</v>
      </c>
      <c r="J56" s="17">
        <f>(Gender!S58/'Total Other Doc'!J58)*100</f>
        <v>46.666666666666664</v>
      </c>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row>
    <row r="57" spans="1:40">
      <c r="A57" s="30" t="s">
        <v>51</v>
      </c>
      <c r="B57" s="17">
        <f>(Gender!K59/'Total Other Doc'!B59)*100</f>
        <v>75</v>
      </c>
      <c r="C57" s="17">
        <f>(Gender!L59/'Total Other Doc'!C59)*100</f>
        <v>71.428571428571431</v>
      </c>
      <c r="D57" s="17">
        <f>(Gender!M59/'Total Other Doc'!D59)*100</f>
        <v>62.595419847328252</v>
      </c>
      <c r="E57" s="17">
        <f>(Gender!N59/'Total Other Doc'!E59)*100</f>
        <v>69.599999999999994</v>
      </c>
      <c r="F57" s="17">
        <f>(Gender!O59/'Total Other Doc'!F59)*100</f>
        <v>75</v>
      </c>
      <c r="G57" s="17" t="e">
        <f>(Gender!P59/'Total Other Doc'!G59)*100</f>
        <v>#DIV/0!</v>
      </c>
      <c r="H57" s="17">
        <f>(Gender!Q59/'Total Other Doc'!H59)*100</f>
        <v>70.270270270270274</v>
      </c>
      <c r="I57" s="17">
        <f>(Gender!R59/'Total Other Doc'!I59)*100</f>
        <v>65.671641791044777</v>
      </c>
      <c r="J57" s="17">
        <f>(Gender!S59/'Total Other Doc'!J59)*100</f>
        <v>59.45945945945946</v>
      </c>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row>
    <row r="58" spans="1:40">
      <c r="A58" s="30" t="s">
        <v>54</v>
      </c>
      <c r="B58" s="17">
        <f>(Gender!K60/'Total Other Doc'!B60)*100</f>
        <v>1.5444015444015444</v>
      </c>
      <c r="C58" s="17">
        <f>(Gender!L60/'Total Other Doc'!C60)*100</f>
        <v>79.432624113475185</v>
      </c>
      <c r="D58" s="17">
        <f>(Gender!M60/'Total Other Doc'!D60)*100</f>
        <v>63.46153846153846</v>
      </c>
      <c r="E58" s="17">
        <f>(Gender!N60/'Total Other Doc'!E60)*100</f>
        <v>67.346938775510196</v>
      </c>
      <c r="F58" s="17">
        <f>(Gender!O60/'Total Other Doc'!F60)*100</f>
        <v>75</v>
      </c>
      <c r="G58" s="17" t="e">
        <f>(Gender!P60/'Total Other Doc'!G60)*100</f>
        <v>#DIV/0!</v>
      </c>
      <c r="H58" s="17">
        <f>(Gender!Q60/'Total Other Doc'!H60)*100</f>
        <v>57.02479338842975</v>
      </c>
      <c r="I58" s="17">
        <f>(Gender!R60/'Total Other Doc'!I60)*100</f>
        <v>59.602649006622521</v>
      </c>
      <c r="J58" s="17">
        <f>(Gender!S60/'Total Other Doc'!J60)*100</f>
        <v>56.213017751479285</v>
      </c>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row>
    <row r="59" spans="1:40">
      <c r="A59" s="30" t="s">
        <v>55</v>
      </c>
      <c r="B59" s="17" t="e">
        <f>(Gender!K61/'Total Other Doc'!B61)*100</f>
        <v>#DIV/0!</v>
      </c>
      <c r="C59" s="17">
        <f>(Gender!L61/'Total Other Doc'!C61)*100</f>
        <v>62.068965517241381</v>
      </c>
      <c r="D59" s="17">
        <f>(Gender!M61/'Total Other Doc'!D61)*100</f>
        <v>57.692307692307686</v>
      </c>
      <c r="E59" s="17" t="e">
        <f>(Gender!N61/'Total Other Doc'!E61)*100</f>
        <v>#DIV/0!</v>
      </c>
      <c r="F59" s="17" t="e">
        <f>(Gender!O61/'Total Other Doc'!F61)*100</f>
        <v>#DIV/0!</v>
      </c>
      <c r="G59" s="17" t="e">
        <f>(Gender!P61/'Total Other Doc'!G61)*100</f>
        <v>#DIV/0!</v>
      </c>
      <c r="H59" s="17" t="e">
        <f>(Gender!Q61/'Total Other Doc'!H61)*100</f>
        <v>#DIV/0!</v>
      </c>
      <c r="I59" s="17" t="e">
        <f>(Gender!R61/'Total Other Doc'!I61)*100</f>
        <v>#DIV/0!</v>
      </c>
      <c r="J59" s="17">
        <f>(Gender!S61/'Total Other Doc'!J61)*100</f>
        <v>70</v>
      </c>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row>
    <row r="60" spans="1:40" s="94" customFormat="1">
      <c r="A60" s="35" t="s">
        <v>58</v>
      </c>
      <c r="B60" s="18" t="e">
        <f>(Gender!K62/'Total Other Doc'!B62)*100</f>
        <v>#DIV/0!</v>
      </c>
      <c r="C60" s="18">
        <f>(Gender!L62/'Total Other Doc'!C62)*100</f>
        <v>100</v>
      </c>
      <c r="D60" s="18">
        <f>(Gender!M62/'Total Other Doc'!D62)*100</f>
        <v>60</v>
      </c>
      <c r="E60" s="18" t="e">
        <f>(Gender!N62/'Total Other Doc'!E62)*100</f>
        <v>#DIV/0!</v>
      </c>
      <c r="F60" s="18" t="e">
        <f>(Gender!O62/'Total Other Doc'!F62)*100</f>
        <v>#DIV/0!</v>
      </c>
      <c r="G60" s="18" t="e">
        <f>(Gender!P62/'Total Other Doc'!G62)*100</f>
        <v>#DIV/0!</v>
      </c>
      <c r="H60" s="18" t="e">
        <f>(Gender!Q62/'Total Other Doc'!H62)*100</f>
        <v>#DIV/0!</v>
      </c>
      <c r="I60" s="18" t="e">
        <f>(Gender!R62/'Total Other Doc'!I62)*100</f>
        <v>#DIV/0!</v>
      </c>
      <c r="J60" s="18" t="e">
        <f>(Gender!S62/'Total Other Doc'!J62)*100</f>
        <v>#DIV/0!</v>
      </c>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row>
    <row r="61" spans="1:40" s="95" customFormat="1">
      <c r="A61" s="37" t="s">
        <v>32</v>
      </c>
      <c r="B61" s="96" t="e">
        <f>(Gender!K63/'Total Other Doc'!B63)*100</f>
        <v>#DIV/0!</v>
      </c>
      <c r="C61" s="96">
        <f>(Gender!L63/'Total Other Doc'!C63)*100</f>
        <v>85.714285714285708</v>
      </c>
      <c r="D61" s="96">
        <f>(Gender!M63/'Total Other Doc'!D63)*100</f>
        <v>80</v>
      </c>
      <c r="E61" s="18">
        <f>(Gender!N63/'Total Other Doc'!E63)*100</f>
        <v>87.5</v>
      </c>
      <c r="F61" s="18">
        <f>(Gender!O63/'Total Other Doc'!F63)*100</f>
        <v>78.571428571428569</v>
      </c>
      <c r="G61" s="18" t="e">
        <f>(Gender!P63/'Total Other Doc'!G63)*100</f>
        <v>#DIV/0!</v>
      </c>
      <c r="H61" s="18">
        <f>(Gender!Q63/'Total Other Doc'!H63)*100</f>
        <v>100</v>
      </c>
      <c r="I61" s="18" t="e">
        <f>(Gender!R63/'Total Other Doc'!I63)*100</f>
        <v>#DIV/0!</v>
      </c>
      <c r="J61" s="18" t="e">
        <f>(Gender!S63/'Total Other Doc'!J63)*100</f>
        <v>#DIV/0!</v>
      </c>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61</vt:lpstr>
      <vt:lpstr>Total Other Doc</vt:lpstr>
      <vt:lpstr>Public</vt:lpstr>
      <vt:lpstr>Gender</vt:lpstr>
      <vt:lpstr>all race</vt:lpstr>
      <vt:lpstr>black</vt:lpstr>
      <vt:lpstr>Hispanic &amp; Non-resident</vt:lpstr>
      <vt:lpstr>Women as a percent of total</vt:lpstr>
      <vt:lpstr>'TABLE 61'!Print_Area</vt:lpstr>
      <vt:lpstr>'TABLE 61'!TABLE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2013-04-19T17:32:17Z</cp:lastPrinted>
  <dcterms:created xsi:type="dcterms:W3CDTF">2000-08-15T15:54:31Z</dcterms:created>
  <dcterms:modified xsi:type="dcterms:W3CDTF">2019-07-02T13:15:54Z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2019-04-11T22:14:24.7471448Z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